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villarreal\Desktop\Acciona Noise\Fleming - Noise Impact Calcs\Updated Layout\Calcs\Responses\"/>
    </mc:Choice>
  </mc:AlternateContent>
  <xr:revisionPtr revIDLastSave="0" documentId="13_ncr:1_{ABBCA011-1D72-4F24-912A-5EA4D047A4F3}" xr6:coauthVersionLast="46" xr6:coauthVersionMax="46" xr10:uidLastSave="{00000000-0000-0000-0000-000000000000}"/>
  <bookViews>
    <workbookView xWindow="-120" yWindow="-120" windowWidth="29040" windowHeight="15840" xr2:uid="{4ABEAF8F-47A2-4EBB-B660-7E7DA62390CD}"/>
  </bookViews>
  <sheets>
    <sheet name="Summary" sheetId="41" r:id="rId1"/>
    <sheet name="NSAs" sheetId="2" r:id="rId2"/>
    <sheet name="Inverters" sheetId="1" r:id="rId3"/>
    <sheet name="NSA 19" sheetId="21" r:id="rId4"/>
    <sheet name="At property boundary" sheetId="43" r:id="rId5"/>
    <sheet name="NSA 1" sheetId="3" state="hidden" r:id="rId6"/>
    <sheet name="NSA 2" sheetId="4" state="hidden" r:id="rId7"/>
    <sheet name="NSA 3" sheetId="5" state="hidden" r:id="rId8"/>
    <sheet name="NSA 4" sheetId="6" state="hidden" r:id="rId9"/>
    <sheet name="NSA 5" sheetId="7" state="hidden" r:id="rId10"/>
    <sheet name="NSA 6" sheetId="13" state="hidden" r:id="rId11"/>
    <sheet name="NSA 7" sheetId="12" state="hidden" r:id="rId12"/>
    <sheet name="NSA 8" sheetId="11" state="hidden" r:id="rId13"/>
    <sheet name="NSA 9" sheetId="9" state="hidden" r:id="rId14"/>
    <sheet name="NSA 10" sheetId="8" state="hidden" r:id="rId15"/>
    <sheet name="NSA 11" sheetId="10" state="hidden" r:id="rId16"/>
    <sheet name="NSA 12" sheetId="15" state="hidden" r:id="rId17"/>
    <sheet name="NSA 13" sheetId="14" state="hidden" r:id="rId18"/>
    <sheet name="NSA 14" sheetId="16" state="hidden" r:id="rId19"/>
    <sheet name="NSA 15" sheetId="17" state="hidden" r:id="rId20"/>
    <sheet name="NSA 16" sheetId="18" state="hidden" r:id="rId21"/>
    <sheet name="NSA 17" sheetId="19" state="hidden" r:id="rId22"/>
    <sheet name="NSA 18" sheetId="20" state="hidden" r:id="rId23"/>
    <sheet name="NSA 20" sheetId="22" state="hidden" r:id="rId24"/>
    <sheet name="NSA 21" sheetId="23" state="hidden" r:id="rId25"/>
    <sheet name="NSA 22" sheetId="24" state="hidden" r:id="rId26"/>
    <sheet name="NSA 23" sheetId="25" state="hidden" r:id="rId27"/>
    <sheet name="NSA 24" sheetId="26" state="hidden" r:id="rId28"/>
    <sheet name="NSA 25" sheetId="27" state="hidden" r:id="rId29"/>
    <sheet name="NSA 26" sheetId="28" state="hidden" r:id="rId30"/>
    <sheet name="NSA 27" sheetId="29" state="hidden" r:id="rId31"/>
    <sheet name="NSA 28" sheetId="30" state="hidden" r:id="rId32"/>
    <sheet name="NSA 29" sheetId="31" state="hidden" r:id="rId33"/>
    <sheet name="NSA 30" sheetId="32" state="hidden" r:id="rId34"/>
    <sheet name="NSA 31" sheetId="33" state="hidden" r:id="rId35"/>
    <sheet name="NSA 32" sheetId="34" state="hidden" r:id="rId36"/>
    <sheet name="NSA 33" sheetId="35" state="hidden" r:id="rId37"/>
    <sheet name="NSA 34" sheetId="36" state="hidden" r:id="rId38"/>
    <sheet name="NSA 35" sheetId="37" state="hidden" r:id="rId39"/>
    <sheet name="NSA 36" sheetId="38" state="hidden" r:id="rId40"/>
    <sheet name="NSA 37" sheetId="39" state="hidden" r:id="rId41"/>
    <sheet name="NSA 38" sheetId="40" state="hidden" r:id="rId42"/>
    <sheet name="Trackers" sheetId="42" state="hidden" r:id="rId43"/>
  </sheets>
  <definedNames>
    <definedName name="_xlnm.Print_Area" localSheetId="4">'At property boundary'!$A$1:$T$96</definedName>
    <definedName name="_xlnm.Print_Area" localSheetId="2">Inverters!$A$1:$E$41</definedName>
    <definedName name="_xlnm.Print_Area" localSheetId="5">'NSA 1'!$A$1:$T$269</definedName>
    <definedName name="_xlnm.Print_Area" localSheetId="17">'NSA 13'!$A$1:$T$269</definedName>
    <definedName name="_xlnm.Print_Area" localSheetId="18">'NSA 14'!$A$1:$T$269</definedName>
    <definedName name="_xlnm.Print_Area" localSheetId="19">'NSA 15'!$A$1:$U$269</definedName>
    <definedName name="_xlnm.Print_Area" localSheetId="20">'NSA 16'!$A$1:$U$269</definedName>
    <definedName name="_xlnm.Print_Area" localSheetId="21">'NSA 17'!$A$1:$T$269</definedName>
    <definedName name="_xlnm.Print_Area" localSheetId="22">'NSA 18'!$A$1:$U$269</definedName>
    <definedName name="_xlnm.Print_Area" localSheetId="3">'NSA 19'!$A$1:$T$96</definedName>
    <definedName name="_xlnm.Print_Area" localSheetId="6">'NSA 2'!$A$1:$U$269</definedName>
    <definedName name="_xlnm.Print_Area" localSheetId="23">'NSA 20'!$A$1:$U$269</definedName>
    <definedName name="_xlnm.Print_Area" localSheetId="24">'NSA 21'!$A$1:$T$269</definedName>
    <definedName name="_xlnm.Print_Area" localSheetId="25">'NSA 22'!$A$1:$U$269</definedName>
    <definedName name="_xlnm.Print_Area" localSheetId="26">'NSA 23'!$A$1:$T$269</definedName>
    <definedName name="_xlnm.Print_Area" localSheetId="27">'NSA 24'!$A$1:$T$269</definedName>
    <definedName name="_xlnm.Print_Area" localSheetId="28">'NSA 25'!$A$1:$T$269</definedName>
    <definedName name="_xlnm.Print_Area" localSheetId="29">'NSA 26'!$A$1:$T$269</definedName>
    <definedName name="_xlnm.Print_Area" localSheetId="30">'NSA 27'!$A$1:$T$269</definedName>
    <definedName name="_xlnm.Print_Area" localSheetId="31">'NSA 28'!$A$1:$U$269</definedName>
    <definedName name="_xlnm.Print_Area" localSheetId="32">'NSA 29'!$A$1:$T$269</definedName>
    <definedName name="_xlnm.Print_Area" localSheetId="7">'NSA 3'!$A$1:$U$269</definedName>
    <definedName name="_xlnm.Print_Area" localSheetId="33">'NSA 30'!$A$1:$U$269</definedName>
    <definedName name="_xlnm.Print_Area" localSheetId="34">'NSA 31'!$A$1:$T$269</definedName>
    <definedName name="_xlnm.Print_Area" localSheetId="35">'NSA 32'!$A$1:$U$269</definedName>
    <definedName name="_xlnm.Print_Area" localSheetId="36">'NSA 33'!$A$1:$T$269</definedName>
    <definedName name="_xlnm.Print_Area" localSheetId="37">'NSA 34'!$A$1:$U$269</definedName>
    <definedName name="_xlnm.Print_Area" localSheetId="38">'NSA 35'!$A$1:$U$269</definedName>
    <definedName name="_xlnm.Print_Area" localSheetId="39">'NSA 36'!$A$1:$T$269</definedName>
    <definedName name="_xlnm.Print_Area" localSheetId="40">'NSA 37'!$A$1:$U$269</definedName>
    <definedName name="_xlnm.Print_Area" localSheetId="41">'NSA 38'!$A$1:$U$269</definedName>
    <definedName name="_xlnm.Print_Area" localSheetId="8">'NSA 4'!$A$1:$T$269</definedName>
    <definedName name="_xlnm.Print_Area" localSheetId="9">'NSA 5'!$A$1:$T$269</definedName>
    <definedName name="_xlnm.Print_Area" localSheetId="10">'NSA 6'!$A$1:$T$269</definedName>
    <definedName name="_xlnm.Print_Area" localSheetId="11">'NSA 7'!$A$1:$T$269</definedName>
    <definedName name="_xlnm.Print_Area" localSheetId="12">'NSA 8'!$A$1:$T$269</definedName>
    <definedName name="_xlnm.Print_Area" localSheetId="13">'NSA 9'!$A$1:$U$269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43" l="1"/>
  <c r="R3" i="1" l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S68" i="40" l="1"/>
  <c r="R68" i="40"/>
  <c r="O68" i="40"/>
  <c r="P68" i="40" s="1"/>
  <c r="G68" i="40"/>
  <c r="F68" i="40"/>
  <c r="C68" i="40"/>
  <c r="D68" i="40" s="1"/>
  <c r="C61" i="40"/>
  <c r="C62" i="40" s="1"/>
  <c r="A61" i="40"/>
  <c r="D59" i="40"/>
  <c r="F50" i="40" s="1"/>
  <c r="D51" i="40"/>
  <c r="O83" i="40" s="1"/>
  <c r="C51" i="40"/>
  <c r="D50" i="40"/>
  <c r="D52" i="40" s="1"/>
  <c r="D53" i="40" s="1"/>
  <c r="C50" i="40"/>
  <c r="C52" i="40" s="1"/>
  <c r="C53" i="40" s="1"/>
  <c r="O69" i="39"/>
  <c r="O70" i="39" s="1"/>
  <c r="C69" i="39"/>
  <c r="C70" i="39" s="1"/>
  <c r="S68" i="39"/>
  <c r="R68" i="39"/>
  <c r="O68" i="39"/>
  <c r="P68" i="39" s="1"/>
  <c r="I68" i="39"/>
  <c r="L68" i="39" s="1"/>
  <c r="M68" i="39" s="1"/>
  <c r="G68" i="39"/>
  <c r="F68" i="39"/>
  <c r="C68" i="39"/>
  <c r="D68" i="39" s="1"/>
  <c r="O61" i="39"/>
  <c r="O62" i="39" s="1"/>
  <c r="C61" i="39"/>
  <c r="C62" i="39" s="1"/>
  <c r="A61" i="39"/>
  <c r="D59" i="39"/>
  <c r="D51" i="39"/>
  <c r="O83" i="39" s="1"/>
  <c r="C51" i="39"/>
  <c r="F50" i="39"/>
  <c r="D50" i="39"/>
  <c r="D52" i="39" s="1"/>
  <c r="D53" i="39" s="1"/>
  <c r="C50" i="39"/>
  <c r="C52" i="39" s="1"/>
  <c r="C53" i="39" s="1"/>
  <c r="P69" i="38"/>
  <c r="O69" i="38"/>
  <c r="O70" i="38" s="1"/>
  <c r="D69" i="38"/>
  <c r="C69" i="38"/>
  <c r="C70" i="38" s="1"/>
  <c r="R68" i="38"/>
  <c r="S68" i="38" s="1"/>
  <c r="O68" i="38"/>
  <c r="P68" i="38" s="1"/>
  <c r="J68" i="38"/>
  <c r="I68" i="38"/>
  <c r="L68" i="38" s="1"/>
  <c r="M68" i="38" s="1"/>
  <c r="F68" i="38"/>
  <c r="G68" i="38" s="1"/>
  <c r="C68" i="38"/>
  <c r="D68" i="38" s="1"/>
  <c r="P61" i="38"/>
  <c r="O61" i="38"/>
  <c r="O62" i="38" s="1"/>
  <c r="D61" i="38"/>
  <c r="C61" i="38"/>
  <c r="C62" i="38" s="1"/>
  <c r="A61" i="38"/>
  <c r="D59" i="38"/>
  <c r="D51" i="38"/>
  <c r="O83" i="38" s="1"/>
  <c r="C51" i="38"/>
  <c r="F50" i="38"/>
  <c r="D50" i="38"/>
  <c r="D52" i="38" s="1"/>
  <c r="D53" i="38" s="1"/>
  <c r="C50" i="38"/>
  <c r="C52" i="38" s="1"/>
  <c r="C53" i="38" s="1"/>
  <c r="O69" i="37"/>
  <c r="O70" i="37" s="1"/>
  <c r="C69" i="37"/>
  <c r="C70" i="37" s="1"/>
  <c r="S68" i="37"/>
  <c r="R68" i="37"/>
  <c r="P68" i="37"/>
  <c r="O68" i="37"/>
  <c r="I68" i="37"/>
  <c r="L68" i="37" s="1"/>
  <c r="M68" i="37" s="1"/>
  <c r="G68" i="37"/>
  <c r="F68" i="37"/>
  <c r="D68" i="37"/>
  <c r="C68" i="37"/>
  <c r="O61" i="37"/>
  <c r="O62" i="37" s="1"/>
  <c r="C61" i="37"/>
  <c r="C62" i="37" s="1"/>
  <c r="A61" i="37"/>
  <c r="D59" i="37"/>
  <c r="D51" i="37"/>
  <c r="O83" i="37" s="1"/>
  <c r="C51" i="37"/>
  <c r="F50" i="37"/>
  <c r="D50" i="37"/>
  <c r="D52" i="37" s="1"/>
  <c r="D53" i="37" s="1"/>
  <c r="C50" i="37"/>
  <c r="C52" i="37" s="1"/>
  <c r="C53" i="37" s="1"/>
  <c r="P69" i="36"/>
  <c r="O69" i="36"/>
  <c r="O70" i="36" s="1"/>
  <c r="D69" i="36"/>
  <c r="C69" i="36"/>
  <c r="C70" i="36" s="1"/>
  <c r="S68" i="36"/>
  <c r="R68" i="36"/>
  <c r="O68" i="36"/>
  <c r="P68" i="36" s="1"/>
  <c r="J68" i="36"/>
  <c r="I68" i="36"/>
  <c r="L68" i="36" s="1"/>
  <c r="M68" i="36" s="1"/>
  <c r="G68" i="36"/>
  <c r="F68" i="36"/>
  <c r="C68" i="36"/>
  <c r="D68" i="36" s="1"/>
  <c r="P61" i="36"/>
  <c r="O61" i="36"/>
  <c r="O62" i="36" s="1"/>
  <c r="D61" i="36"/>
  <c r="C61" i="36"/>
  <c r="C62" i="36" s="1"/>
  <c r="A61" i="36"/>
  <c r="D59" i="36"/>
  <c r="D51" i="36"/>
  <c r="O83" i="36" s="1"/>
  <c r="C51" i="36"/>
  <c r="F50" i="36"/>
  <c r="D50" i="36"/>
  <c r="D52" i="36" s="1"/>
  <c r="D53" i="36" s="1"/>
  <c r="C50" i="36"/>
  <c r="C52" i="36" s="1"/>
  <c r="C53" i="36" s="1"/>
  <c r="O69" i="35"/>
  <c r="O70" i="35" s="1"/>
  <c r="C69" i="35"/>
  <c r="C70" i="35" s="1"/>
  <c r="S68" i="35"/>
  <c r="R68" i="35"/>
  <c r="O68" i="35"/>
  <c r="P68" i="35" s="1"/>
  <c r="I68" i="35"/>
  <c r="L68" i="35" s="1"/>
  <c r="M68" i="35" s="1"/>
  <c r="G68" i="35"/>
  <c r="F68" i="35"/>
  <c r="C68" i="35"/>
  <c r="D68" i="35" s="1"/>
  <c r="O61" i="35"/>
  <c r="O62" i="35" s="1"/>
  <c r="C61" i="35"/>
  <c r="C62" i="35" s="1"/>
  <c r="A61" i="35"/>
  <c r="D59" i="35"/>
  <c r="F50" i="35" s="1"/>
  <c r="D51" i="35"/>
  <c r="O83" i="35" s="1"/>
  <c r="C51" i="35"/>
  <c r="D50" i="35"/>
  <c r="D52" i="35" s="1"/>
  <c r="D53" i="35" s="1"/>
  <c r="C50" i="35"/>
  <c r="C52" i="35" s="1"/>
  <c r="C53" i="35" s="1"/>
  <c r="P69" i="34"/>
  <c r="O69" i="34"/>
  <c r="O70" i="34" s="1"/>
  <c r="D69" i="34"/>
  <c r="C69" i="34"/>
  <c r="C70" i="34" s="1"/>
  <c r="R68" i="34"/>
  <c r="S68" i="34" s="1"/>
  <c r="O68" i="34"/>
  <c r="P68" i="34" s="1"/>
  <c r="J68" i="34"/>
  <c r="I68" i="34"/>
  <c r="L68" i="34" s="1"/>
  <c r="M68" i="34" s="1"/>
  <c r="F68" i="34"/>
  <c r="G68" i="34" s="1"/>
  <c r="C68" i="34"/>
  <c r="D68" i="34" s="1"/>
  <c r="P61" i="34"/>
  <c r="O61" i="34"/>
  <c r="O62" i="34" s="1"/>
  <c r="D61" i="34"/>
  <c r="C61" i="34"/>
  <c r="C62" i="34" s="1"/>
  <c r="A61" i="34"/>
  <c r="D59" i="34"/>
  <c r="D51" i="34"/>
  <c r="O83" i="34" s="1"/>
  <c r="C51" i="34"/>
  <c r="F50" i="34"/>
  <c r="D50" i="34"/>
  <c r="D52" i="34" s="1"/>
  <c r="D53" i="34" s="1"/>
  <c r="C50" i="34"/>
  <c r="C52" i="34" s="1"/>
  <c r="C53" i="34" s="1"/>
  <c r="O83" i="33"/>
  <c r="O69" i="33"/>
  <c r="C69" i="33"/>
  <c r="S68" i="33"/>
  <c r="R68" i="33"/>
  <c r="O68" i="33"/>
  <c r="P68" i="33" s="1"/>
  <c r="J68" i="33"/>
  <c r="I68" i="33"/>
  <c r="L68" i="33" s="1"/>
  <c r="M68" i="33" s="1"/>
  <c r="F68" i="33"/>
  <c r="G68" i="33" s="1"/>
  <c r="C68" i="33"/>
  <c r="D68" i="33" s="1"/>
  <c r="O61" i="33"/>
  <c r="D61" i="33"/>
  <c r="C61" i="33"/>
  <c r="C83" i="33" s="1"/>
  <c r="A61" i="33"/>
  <c r="D59" i="33"/>
  <c r="D52" i="33"/>
  <c r="D53" i="33" s="1"/>
  <c r="D51" i="33"/>
  <c r="C51" i="33"/>
  <c r="F50" i="33"/>
  <c r="D50" i="33"/>
  <c r="C50" i="33"/>
  <c r="C52" i="33" s="1"/>
  <c r="C53" i="33" s="1"/>
  <c r="P69" i="32"/>
  <c r="O69" i="32"/>
  <c r="O70" i="32" s="1"/>
  <c r="D69" i="32"/>
  <c r="C69" i="32"/>
  <c r="C70" i="32" s="1"/>
  <c r="R68" i="32"/>
  <c r="S68" i="32" s="1"/>
  <c r="O68" i="32"/>
  <c r="P68" i="32" s="1"/>
  <c r="J68" i="32"/>
  <c r="I68" i="32"/>
  <c r="L68" i="32" s="1"/>
  <c r="M68" i="32" s="1"/>
  <c r="F68" i="32"/>
  <c r="G68" i="32" s="1"/>
  <c r="C68" i="32"/>
  <c r="D68" i="32" s="1"/>
  <c r="D61" i="32"/>
  <c r="C61" i="32"/>
  <c r="C62" i="32" s="1"/>
  <c r="A61" i="32"/>
  <c r="D59" i="32"/>
  <c r="D51" i="32"/>
  <c r="O83" i="32" s="1"/>
  <c r="C51" i="32"/>
  <c r="F50" i="32"/>
  <c r="D50" i="32"/>
  <c r="D52" i="32" s="1"/>
  <c r="D53" i="32" s="1"/>
  <c r="C50" i="32"/>
  <c r="C52" i="32" s="1"/>
  <c r="C53" i="32" s="1"/>
  <c r="R69" i="31"/>
  <c r="S69" i="31" s="1"/>
  <c r="O69" i="31"/>
  <c r="O70" i="31" s="1"/>
  <c r="F69" i="31"/>
  <c r="G69" i="31" s="1"/>
  <c r="C69" i="31"/>
  <c r="C70" i="31" s="1"/>
  <c r="R68" i="31"/>
  <c r="S68" i="31" s="1"/>
  <c r="O68" i="31"/>
  <c r="P68" i="31" s="1"/>
  <c r="L68" i="31"/>
  <c r="M68" i="31" s="1"/>
  <c r="I68" i="31"/>
  <c r="J68" i="31" s="1"/>
  <c r="F68" i="31"/>
  <c r="G68" i="31" s="1"/>
  <c r="C68" i="31"/>
  <c r="D68" i="31" s="1"/>
  <c r="F61" i="31"/>
  <c r="G61" i="31" s="1"/>
  <c r="C61" i="31"/>
  <c r="C62" i="31" s="1"/>
  <c r="A61" i="31"/>
  <c r="D59" i="31"/>
  <c r="D51" i="31"/>
  <c r="O83" i="31" s="1"/>
  <c r="C51" i="31"/>
  <c r="F50" i="31"/>
  <c r="D50" i="31"/>
  <c r="D52" i="31" s="1"/>
  <c r="D53" i="31" s="1"/>
  <c r="C50" i="31"/>
  <c r="C52" i="31" s="1"/>
  <c r="C53" i="31" s="1"/>
  <c r="O69" i="30"/>
  <c r="O70" i="30" s="1"/>
  <c r="C69" i="30"/>
  <c r="C70" i="30" s="1"/>
  <c r="R68" i="30"/>
  <c r="S68" i="30" s="1"/>
  <c r="O68" i="30"/>
  <c r="P68" i="30" s="1"/>
  <c r="I68" i="30"/>
  <c r="L68" i="30" s="1"/>
  <c r="M68" i="30" s="1"/>
  <c r="F68" i="30"/>
  <c r="G68" i="30" s="1"/>
  <c r="C68" i="30"/>
  <c r="D68" i="30" s="1"/>
  <c r="O61" i="30"/>
  <c r="O62" i="30" s="1"/>
  <c r="C61" i="30"/>
  <c r="C62" i="30" s="1"/>
  <c r="A61" i="30"/>
  <c r="D59" i="30"/>
  <c r="D51" i="30"/>
  <c r="O83" i="30" s="1"/>
  <c r="C51" i="30"/>
  <c r="F50" i="30"/>
  <c r="D50" i="30"/>
  <c r="D52" i="30" s="1"/>
  <c r="D53" i="30" s="1"/>
  <c r="C50" i="30"/>
  <c r="C52" i="30" s="1"/>
  <c r="C53" i="30" s="1"/>
  <c r="O69" i="29"/>
  <c r="O70" i="29" s="1"/>
  <c r="C69" i="29"/>
  <c r="C70" i="29" s="1"/>
  <c r="R68" i="29"/>
  <c r="S68" i="29" s="1"/>
  <c r="O68" i="29"/>
  <c r="P68" i="29" s="1"/>
  <c r="I68" i="29"/>
  <c r="L68" i="29" s="1"/>
  <c r="M68" i="29" s="1"/>
  <c r="F68" i="29"/>
  <c r="G68" i="29" s="1"/>
  <c r="C68" i="29"/>
  <c r="D68" i="29" s="1"/>
  <c r="O61" i="29"/>
  <c r="O62" i="29" s="1"/>
  <c r="C61" i="29"/>
  <c r="C62" i="29" s="1"/>
  <c r="A61" i="29"/>
  <c r="D59" i="29"/>
  <c r="D51" i="29"/>
  <c r="O83" i="29" s="1"/>
  <c r="C51" i="29"/>
  <c r="F50" i="29"/>
  <c r="D50" i="29"/>
  <c r="D52" i="29" s="1"/>
  <c r="D53" i="29" s="1"/>
  <c r="C50" i="29"/>
  <c r="C52" i="29" s="1"/>
  <c r="C53" i="29" s="1"/>
  <c r="O69" i="28"/>
  <c r="O70" i="28" s="1"/>
  <c r="C69" i="28"/>
  <c r="C70" i="28" s="1"/>
  <c r="S68" i="28"/>
  <c r="R68" i="28"/>
  <c r="O68" i="28"/>
  <c r="P68" i="28" s="1"/>
  <c r="I68" i="28"/>
  <c r="L68" i="28" s="1"/>
  <c r="M68" i="28" s="1"/>
  <c r="G68" i="28"/>
  <c r="F68" i="28"/>
  <c r="C68" i="28"/>
  <c r="D68" i="28" s="1"/>
  <c r="O61" i="28"/>
  <c r="O62" i="28" s="1"/>
  <c r="C61" i="28"/>
  <c r="C62" i="28" s="1"/>
  <c r="A61" i="28"/>
  <c r="D59" i="28"/>
  <c r="D51" i="28"/>
  <c r="O83" i="28" s="1"/>
  <c r="C51" i="28"/>
  <c r="F50" i="28"/>
  <c r="D50" i="28"/>
  <c r="D52" i="28" s="1"/>
  <c r="D53" i="28" s="1"/>
  <c r="C50" i="28"/>
  <c r="C52" i="28" s="1"/>
  <c r="C53" i="28" s="1"/>
  <c r="P69" i="27"/>
  <c r="O69" i="27"/>
  <c r="O70" i="27" s="1"/>
  <c r="D69" i="27"/>
  <c r="C69" i="27"/>
  <c r="C70" i="27" s="1"/>
  <c r="R68" i="27"/>
  <c r="S68" i="27" s="1"/>
  <c r="O68" i="27"/>
  <c r="P68" i="27" s="1"/>
  <c r="J68" i="27"/>
  <c r="I68" i="27"/>
  <c r="L68" i="27" s="1"/>
  <c r="M68" i="27" s="1"/>
  <c r="F68" i="27"/>
  <c r="G68" i="27" s="1"/>
  <c r="C68" i="27"/>
  <c r="D68" i="27" s="1"/>
  <c r="P61" i="27"/>
  <c r="O61" i="27"/>
  <c r="O62" i="27" s="1"/>
  <c r="D61" i="27"/>
  <c r="C61" i="27"/>
  <c r="C62" i="27" s="1"/>
  <c r="A61" i="27"/>
  <c r="D59" i="27"/>
  <c r="D51" i="27"/>
  <c r="O83" i="27" s="1"/>
  <c r="C51" i="27"/>
  <c r="F50" i="27"/>
  <c r="D50" i="27"/>
  <c r="D52" i="27" s="1"/>
  <c r="D53" i="27" s="1"/>
  <c r="C50" i="27"/>
  <c r="C52" i="27" s="1"/>
  <c r="C53" i="27" s="1"/>
  <c r="O69" i="26"/>
  <c r="O70" i="26" s="1"/>
  <c r="C69" i="26"/>
  <c r="C70" i="26" s="1"/>
  <c r="R68" i="26"/>
  <c r="S68" i="26" s="1"/>
  <c r="O68" i="26"/>
  <c r="P68" i="26" s="1"/>
  <c r="I68" i="26"/>
  <c r="L68" i="26" s="1"/>
  <c r="M68" i="26" s="1"/>
  <c r="F68" i="26"/>
  <c r="G68" i="26" s="1"/>
  <c r="C68" i="26"/>
  <c r="D68" i="26" s="1"/>
  <c r="O61" i="26"/>
  <c r="O62" i="26" s="1"/>
  <c r="C61" i="26"/>
  <c r="C62" i="26" s="1"/>
  <c r="A61" i="26"/>
  <c r="D59" i="26"/>
  <c r="D51" i="26"/>
  <c r="O83" i="26" s="1"/>
  <c r="C51" i="26"/>
  <c r="F50" i="26"/>
  <c r="D50" i="26"/>
  <c r="D52" i="26" s="1"/>
  <c r="D53" i="26" s="1"/>
  <c r="C50" i="26"/>
  <c r="C52" i="26" s="1"/>
  <c r="C53" i="26" s="1"/>
  <c r="O69" i="25"/>
  <c r="O70" i="25" s="1"/>
  <c r="C69" i="25"/>
  <c r="C70" i="25" s="1"/>
  <c r="S68" i="25"/>
  <c r="R68" i="25"/>
  <c r="P68" i="25"/>
  <c r="O68" i="25"/>
  <c r="I68" i="25"/>
  <c r="L68" i="25" s="1"/>
  <c r="M68" i="25" s="1"/>
  <c r="G68" i="25"/>
  <c r="F68" i="25"/>
  <c r="D68" i="25"/>
  <c r="C68" i="25"/>
  <c r="O61" i="25"/>
  <c r="O62" i="25" s="1"/>
  <c r="C61" i="25"/>
  <c r="C62" i="25" s="1"/>
  <c r="A61" i="25"/>
  <c r="D59" i="25"/>
  <c r="F50" i="25" s="1"/>
  <c r="D51" i="25"/>
  <c r="O83" i="25" s="1"/>
  <c r="C51" i="25"/>
  <c r="D50" i="25"/>
  <c r="D52" i="25" s="1"/>
  <c r="D53" i="25" s="1"/>
  <c r="C50" i="25"/>
  <c r="C52" i="25" s="1"/>
  <c r="C53" i="25" s="1"/>
  <c r="P69" i="24"/>
  <c r="O69" i="24"/>
  <c r="O70" i="24" s="1"/>
  <c r="D69" i="24"/>
  <c r="C69" i="24"/>
  <c r="C70" i="24" s="1"/>
  <c r="R68" i="24"/>
  <c r="S68" i="24" s="1"/>
  <c r="O68" i="24"/>
  <c r="P68" i="24" s="1"/>
  <c r="J68" i="24"/>
  <c r="I68" i="24"/>
  <c r="L68" i="24" s="1"/>
  <c r="M68" i="24" s="1"/>
  <c r="F68" i="24"/>
  <c r="G68" i="24" s="1"/>
  <c r="C68" i="24"/>
  <c r="D68" i="24" s="1"/>
  <c r="P61" i="24"/>
  <c r="O61" i="24"/>
  <c r="O62" i="24" s="1"/>
  <c r="D61" i="24"/>
  <c r="C61" i="24"/>
  <c r="C62" i="24" s="1"/>
  <c r="A61" i="24"/>
  <c r="D59" i="24"/>
  <c r="D51" i="24"/>
  <c r="O83" i="24" s="1"/>
  <c r="C51" i="24"/>
  <c r="F50" i="24"/>
  <c r="D50" i="24"/>
  <c r="D52" i="24" s="1"/>
  <c r="D53" i="24" s="1"/>
  <c r="C50" i="24"/>
  <c r="C52" i="24" s="1"/>
  <c r="C53" i="24" s="1"/>
  <c r="S68" i="23"/>
  <c r="R68" i="23"/>
  <c r="O68" i="23"/>
  <c r="P68" i="23" s="1"/>
  <c r="G68" i="23"/>
  <c r="F68" i="23"/>
  <c r="C68" i="23"/>
  <c r="D68" i="23" s="1"/>
  <c r="D61" i="23"/>
  <c r="C61" i="23"/>
  <c r="C62" i="23" s="1"/>
  <c r="A61" i="23"/>
  <c r="D59" i="23"/>
  <c r="F50" i="23" s="1"/>
  <c r="D51" i="23"/>
  <c r="O83" i="23" s="1"/>
  <c r="C51" i="23"/>
  <c r="D50" i="23"/>
  <c r="D52" i="23" s="1"/>
  <c r="D53" i="23" s="1"/>
  <c r="C50" i="23"/>
  <c r="C52" i="23" s="1"/>
  <c r="C53" i="23" s="1"/>
  <c r="O68" i="22"/>
  <c r="P68" i="22" s="1"/>
  <c r="C68" i="22"/>
  <c r="D68" i="22" s="1"/>
  <c r="C62" i="22"/>
  <c r="D62" i="22" s="1"/>
  <c r="I61" i="22"/>
  <c r="J61" i="22" s="1"/>
  <c r="C61" i="22"/>
  <c r="F61" i="22" s="1"/>
  <c r="G61" i="22" s="1"/>
  <c r="A61" i="22"/>
  <c r="D59" i="22"/>
  <c r="F50" i="22" s="1"/>
  <c r="D51" i="22"/>
  <c r="O83" i="22" s="1"/>
  <c r="C51" i="22"/>
  <c r="D50" i="22"/>
  <c r="D52" i="22" s="1"/>
  <c r="D53" i="22" s="1"/>
  <c r="C50" i="22"/>
  <c r="C52" i="22" s="1"/>
  <c r="C53" i="22" s="1"/>
  <c r="C74" i="21"/>
  <c r="C75" i="21" s="1"/>
  <c r="G73" i="21"/>
  <c r="F73" i="21"/>
  <c r="D73" i="21"/>
  <c r="C73" i="21"/>
  <c r="C66" i="21"/>
  <c r="C67" i="21" s="1"/>
  <c r="A66" i="21"/>
  <c r="D64" i="21"/>
  <c r="F55" i="21" s="1"/>
  <c r="D55" i="21"/>
  <c r="C55" i="21"/>
  <c r="P68" i="20"/>
  <c r="O68" i="20"/>
  <c r="O69" i="20" s="1"/>
  <c r="D68" i="20"/>
  <c r="C68" i="20"/>
  <c r="C69" i="20" s="1"/>
  <c r="D62" i="20"/>
  <c r="C62" i="20"/>
  <c r="C63" i="20" s="1"/>
  <c r="J61" i="20"/>
  <c r="I61" i="20"/>
  <c r="L61" i="20" s="1"/>
  <c r="M61" i="20" s="1"/>
  <c r="C61" i="20"/>
  <c r="F61" i="20" s="1"/>
  <c r="G61" i="20" s="1"/>
  <c r="A61" i="20"/>
  <c r="D59" i="20"/>
  <c r="F50" i="20" s="1"/>
  <c r="D51" i="20"/>
  <c r="O83" i="20" s="1"/>
  <c r="C51" i="20"/>
  <c r="D50" i="20"/>
  <c r="D52" i="20" s="1"/>
  <c r="D53" i="20" s="1"/>
  <c r="C50" i="20"/>
  <c r="C52" i="20" s="1"/>
  <c r="C53" i="20" s="1"/>
  <c r="P68" i="19"/>
  <c r="O68" i="19"/>
  <c r="O69" i="19" s="1"/>
  <c r="D68" i="19"/>
  <c r="C68" i="19"/>
  <c r="C69" i="19" s="1"/>
  <c r="D62" i="19"/>
  <c r="C62" i="19"/>
  <c r="C63" i="19" s="1"/>
  <c r="J61" i="19"/>
  <c r="I61" i="19"/>
  <c r="L61" i="19" s="1"/>
  <c r="M61" i="19" s="1"/>
  <c r="C61" i="19"/>
  <c r="F61" i="19" s="1"/>
  <c r="G61" i="19" s="1"/>
  <c r="A61" i="19"/>
  <c r="D59" i="19"/>
  <c r="F50" i="19" s="1"/>
  <c r="D51" i="19"/>
  <c r="O83" i="19" s="1"/>
  <c r="C51" i="19"/>
  <c r="D50" i="19"/>
  <c r="D52" i="19" s="1"/>
  <c r="D53" i="19" s="1"/>
  <c r="C50" i="19"/>
  <c r="C52" i="19" s="1"/>
  <c r="C53" i="19" s="1"/>
  <c r="P69" i="18"/>
  <c r="O69" i="18"/>
  <c r="O70" i="18" s="1"/>
  <c r="D69" i="18"/>
  <c r="C69" i="18"/>
  <c r="C70" i="18" s="1"/>
  <c r="R68" i="18"/>
  <c r="S68" i="18" s="1"/>
  <c r="O68" i="18"/>
  <c r="P68" i="18" s="1"/>
  <c r="J68" i="18"/>
  <c r="I68" i="18"/>
  <c r="L68" i="18" s="1"/>
  <c r="M68" i="18" s="1"/>
  <c r="F68" i="18"/>
  <c r="G68" i="18" s="1"/>
  <c r="C68" i="18"/>
  <c r="D68" i="18" s="1"/>
  <c r="P61" i="18"/>
  <c r="O61" i="18"/>
  <c r="O62" i="18" s="1"/>
  <c r="D61" i="18"/>
  <c r="C61" i="18"/>
  <c r="C62" i="18" s="1"/>
  <c r="A61" i="18"/>
  <c r="D59" i="18"/>
  <c r="D52" i="18"/>
  <c r="D53" i="18" s="1"/>
  <c r="D51" i="18"/>
  <c r="O83" i="18" s="1"/>
  <c r="C51" i="18"/>
  <c r="F50" i="18"/>
  <c r="D50" i="18"/>
  <c r="C50" i="18"/>
  <c r="C52" i="18" s="1"/>
  <c r="C53" i="18" s="1"/>
  <c r="R69" i="17"/>
  <c r="S69" i="17" s="1"/>
  <c r="O69" i="17"/>
  <c r="O70" i="17" s="1"/>
  <c r="F69" i="17"/>
  <c r="G69" i="17" s="1"/>
  <c r="C69" i="17"/>
  <c r="C70" i="17" s="1"/>
  <c r="R68" i="17"/>
  <c r="S68" i="17" s="1"/>
  <c r="P68" i="17"/>
  <c r="O68" i="17"/>
  <c r="L68" i="17"/>
  <c r="M68" i="17" s="1"/>
  <c r="I68" i="17"/>
  <c r="J68" i="17" s="1"/>
  <c r="F68" i="17"/>
  <c r="G68" i="17" s="1"/>
  <c r="D68" i="17"/>
  <c r="C68" i="17"/>
  <c r="F61" i="17"/>
  <c r="G61" i="17" s="1"/>
  <c r="C61" i="17"/>
  <c r="C62" i="17" s="1"/>
  <c r="A61" i="17"/>
  <c r="D59" i="17"/>
  <c r="F50" i="17" s="1"/>
  <c r="D52" i="17"/>
  <c r="D53" i="17" s="1"/>
  <c r="D51" i="17"/>
  <c r="O83" i="17" s="1"/>
  <c r="C51" i="17"/>
  <c r="D50" i="17"/>
  <c r="C50" i="17"/>
  <c r="C52" i="17" s="1"/>
  <c r="C53" i="17" s="1"/>
  <c r="R68" i="16"/>
  <c r="S68" i="16" s="1"/>
  <c r="O68" i="16"/>
  <c r="P68" i="16" s="1"/>
  <c r="F68" i="16"/>
  <c r="G68" i="16" s="1"/>
  <c r="C68" i="16"/>
  <c r="D68" i="16" s="1"/>
  <c r="D61" i="16"/>
  <c r="C61" i="16"/>
  <c r="C62" i="16" s="1"/>
  <c r="A61" i="16"/>
  <c r="D59" i="16"/>
  <c r="F50" i="16" s="1"/>
  <c r="D52" i="16"/>
  <c r="D53" i="16" s="1"/>
  <c r="D51" i="16"/>
  <c r="O83" i="16" s="1"/>
  <c r="C51" i="16"/>
  <c r="D50" i="16"/>
  <c r="C50" i="16"/>
  <c r="C52" i="16" s="1"/>
  <c r="C53" i="16" s="1"/>
  <c r="O69" i="14"/>
  <c r="O70" i="14" s="1"/>
  <c r="C69" i="14"/>
  <c r="C70" i="14" s="1"/>
  <c r="S68" i="14"/>
  <c r="R68" i="14"/>
  <c r="O68" i="14"/>
  <c r="P68" i="14" s="1"/>
  <c r="I68" i="14"/>
  <c r="L68" i="14" s="1"/>
  <c r="M68" i="14" s="1"/>
  <c r="G68" i="14"/>
  <c r="F68" i="14"/>
  <c r="C68" i="14"/>
  <c r="D68" i="14" s="1"/>
  <c r="O61" i="14"/>
  <c r="O62" i="14" s="1"/>
  <c r="C61" i="14"/>
  <c r="C62" i="14" s="1"/>
  <c r="A61" i="14"/>
  <c r="D59" i="14"/>
  <c r="D51" i="14"/>
  <c r="O83" i="14" s="1"/>
  <c r="C51" i="14"/>
  <c r="F50" i="14"/>
  <c r="D50" i="14"/>
  <c r="D52" i="14" s="1"/>
  <c r="D53" i="14" s="1"/>
  <c r="C50" i="14"/>
  <c r="C52" i="14" s="1"/>
  <c r="C53" i="14" s="1"/>
  <c r="O83" i="15"/>
  <c r="O84" i="15" s="1"/>
  <c r="O69" i="15"/>
  <c r="O70" i="15" s="1"/>
  <c r="C69" i="15"/>
  <c r="C70" i="15" s="1"/>
  <c r="S68" i="15"/>
  <c r="R68" i="15"/>
  <c r="O68" i="15"/>
  <c r="P68" i="15" s="1"/>
  <c r="I68" i="15"/>
  <c r="L68" i="15" s="1"/>
  <c r="M68" i="15" s="1"/>
  <c r="G68" i="15"/>
  <c r="F68" i="15"/>
  <c r="C68" i="15"/>
  <c r="D68" i="15" s="1"/>
  <c r="O61" i="15"/>
  <c r="O62" i="15" s="1"/>
  <c r="C61" i="15"/>
  <c r="C62" i="15" s="1"/>
  <c r="A61" i="15"/>
  <c r="D59" i="15"/>
  <c r="D51" i="15"/>
  <c r="C51" i="15"/>
  <c r="F50" i="15"/>
  <c r="D50" i="15"/>
  <c r="D52" i="15" s="1"/>
  <c r="D53" i="15" s="1"/>
  <c r="C50" i="15"/>
  <c r="C52" i="15" s="1"/>
  <c r="C53" i="15" s="1"/>
  <c r="O68" i="10"/>
  <c r="O69" i="10" s="1"/>
  <c r="C68" i="10"/>
  <c r="C69" i="10" s="1"/>
  <c r="C62" i="10"/>
  <c r="I61" i="10"/>
  <c r="F61" i="10"/>
  <c r="G61" i="10" s="1"/>
  <c r="D61" i="10"/>
  <c r="C61" i="10"/>
  <c r="C83" i="10" s="1"/>
  <c r="A61" i="10"/>
  <c r="D59" i="10"/>
  <c r="F50" i="10" s="1"/>
  <c r="D51" i="10"/>
  <c r="O83" i="10" s="1"/>
  <c r="C51" i="10"/>
  <c r="D50" i="10"/>
  <c r="D52" i="10" s="1"/>
  <c r="D53" i="10" s="1"/>
  <c r="C50" i="10"/>
  <c r="C52" i="10" s="1"/>
  <c r="C53" i="10" s="1"/>
  <c r="O69" i="8"/>
  <c r="O70" i="8" s="1"/>
  <c r="C69" i="8"/>
  <c r="C70" i="8" s="1"/>
  <c r="O68" i="8"/>
  <c r="P68" i="8" s="1"/>
  <c r="I68" i="8"/>
  <c r="L68" i="8" s="1"/>
  <c r="M68" i="8" s="1"/>
  <c r="C68" i="8"/>
  <c r="D68" i="8" s="1"/>
  <c r="O61" i="8"/>
  <c r="O62" i="8" s="1"/>
  <c r="C61" i="8"/>
  <c r="C62" i="8" s="1"/>
  <c r="A61" i="8"/>
  <c r="D59" i="8"/>
  <c r="D51" i="8"/>
  <c r="O83" i="8" s="1"/>
  <c r="C51" i="8"/>
  <c r="F50" i="8"/>
  <c r="D50" i="8"/>
  <c r="D52" i="8" s="1"/>
  <c r="D53" i="8" s="1"/>
  <c r="C50" i="8"/>
  <c r="C52" i="8" s="1"/>
  <c r="C53" i="8" s="1"/>
  <c r="O69" i="9"/>
  <c r="O70" i="9" s="1"/>
  <c r="C69" i="9"/>
  <c r="C70" i="9" s="1"/>
  <c r="S68" i="9"/>
  <c r="R68" i="9"/>
  <c r="O68" i="9"/>
  <c r="P68" i="9" s="1"/>
  <c r="I68" i="9"/>
  <c r="L68" i="9" s="1"/>
  <c r="M68" i="9" s="1"/>
  <c r="G68" i="9"/>
  <c r="F68" i="9"/>
  <c r="C68" i="9"/>
  <c r="D68" i="9" s="1"/>
  <c r="O61" i="9"/>
  <c r="O62" i="9" s="1"/>
  <c r="C61" i="9"/>
  <c r="C62" i="9" s="1"/>
  <c r="A61" i="9"/>
  <c r="D59" i="9"/>
  <c r="D51" i="9"/>
  <c r="O83" i="9" s="1"/>
  <c r="C51" i="9"/>
  <c r="F50" i="9"/>
  <c r="D50" i="9"/>
  <c r="D52" i="9" s="1"/>
  <c r="D53" i="9" s="1"/>
  <c r="C50" i="9"/>
  <c r="C52" i="9" s="1"/>
  <c r="C53" i="9" s="1"/>
  <c r="O69" i="11"/>
  <c r="O70" i="11" s="1"/>
  <c r="C69" i="11"/>
  <c r="C70" i="11" s="1"/>
  <c r="R68" i="11"/>
  <c r="S68" i="11" s="1"/>
  <c r="O68" i="11"/>
  <c r="P68" i="11" s="1"/>
  <c r="I68" i="11"/>
  <c r="L68" i="11" s="1"/>
  <c r="M68" i="11" s="1"/>
  <c r="F68" i="11"/>
  <c r="G68" i="11" s="1"/>
  <c r="C68" i="11"/>
  <c r="D68" i="11" s="1"/>
  <c r="O61" i="11"/>
  <c r="O62" i="11" s="1"/>
  <c r="C61" i="11"/>
  <c r="C62" i="11" s="1"/>
  <c r="A61" i="11"/>
  <c r="D59" i="11"/>
  <c r="D51" i="11"/>
  <c r="O83" i="11" s="1"/>
  <c r="C51" i="11"/>
  <c r="F50" i="11"/>
  <c r="D50" i="11"/>
  <c r="D52" i="11" s="1"/>
  <c r="D53" i="11" s="1"/>
  <c r="C50" i="11"/>
  <c r="C52" i="11" s="1"/>
  <c r="C53" i="11" s="1"/>
  <c r="O69" i="12"/>
  <c r="O70" i="12" s="1"/>
  <c r="C69" i="12"/>
  <c r="C70" i="12" s="1"/>
  <c r="R68" i="12"/>
  <c r="S68" i="12" s="1"/>
  <c r="O68" i="12"/>
  <c r="P68" i="12" s="1"/>
  <c r="I68" i="12"/>
  <c r="L68" i="12" s="1"/>
  <c r="M68" i="12" s="1"/>
  <c r="F68" i="12"/>
  <c r="G68" i="12" s="1"/>
  <c r="C68" i="12"/>
  <c r="D68" i="12" s="1"/>
  <c r="O61" i="12"/>
  <c r="O62" i="12" s="1"/>
  <c r="C61" i="12"/>
  <c r="C62" i="12" s="1"/>
  <c r="A61" i="12"/>
  <c r="D59" i="12"/>
  <c r="D51" i="12"/>
  <c r="O83" i="12" s="1"/>
  <c r="C51" i="12"/>
  <c r="F50" i="12"/>
  <c r="D50" i="12"/>
  <c r="D52" i="12" s="1"/>
  <c r="D53" i="12" s="1"/>
  <c r="C50" i="12"/>
  <c r="C52" i="12" s="1"/>
  <c r="C53" i="12" s="1"/>
  <c r="O83" i="13"/>
  <c r="O84" i="13" s="1"/>
  <c r="O69" i="13"/>
  <c r="O70" i="13" s="1"/>
  <c r="C69" i="13"/>
  <c r="C70" i="13" s="1"/>
  <c r="R68" i="13"/>
  <c r="S68" i="13" s="1"/>
  <c r="O68" i="13"/>
  <c r="P68" i="13" s="1"/>
  <c r="I68" i="13"/>
  <c r="L68" i="13" s="1"/>
  <c r="M68" i="13" s="1"/>
  <c r="F68" i="13"/>
  <c r="G68" i="13" s="1"/>
  <c r="C68" i="13"/>
  <c r="D68" i="13" s="1"/>
  <c r="O61" i="13"/>
  <c r="O62" i="13" s="1"/>
  <c r="C61" i="13"/>
  <c r="C62" i="13" s="1"/>
  <c r="A61" i="13"/>
  <c r="D59" i="13"/>
  <c r="D51" i="13"/>
  <c r="C51" i="13"/>
  <c r="F50" i="13"/>
  <c r="D50" i="13"/>
  <c r="D52" i="13" s="1"/>
  <c r="D53" i="13" s="1"/>
  <c r="C50" i="13"/>
  <c r="C52" i="13" s="1"/>
  <c r="C53" i="13" s="1"/>
  <c r="O68" i="7"/>
  <c r="P68" i="7" s="1"/>
  <c r="C68" i="7"/>
  <c r="D68" i="7" s="1"/>
  <c r="C61" i="7"/>
  <c r="C62" i="7" s="1"/>
  <c r="A61" i="7"/>
  <c r="D59" i="7"/>
  <c r="F50" i="7" s="1"/>
  <c r="D51" i="7"/>
  <c r="O83" i="7" s="1"/>
  <c r="C51" i="7"/>
  <c r="D50" i="7"/>
  <c r="D52" i="7" s="1"/>
  <c r="D53" i="7" s="1"/>
  <c r="C50" i="7"/>
  <c r="C52" i="7" s="1"/>
  <c r="C53" i="7" s="1"/>
  <c r="O68" i="6"/>
  <c r="O69" i="6" s="1"/>
  <c r="C68" i="6"/>
  <c r="D68" i="6" s="1"/>
  <c r="C62" i="6"/>
  <c r="C63" i="6" s="1"/>
  <c r="I61" i="6"/>
  <c r="L61" i="6" s="1"/>
  <c r="M61" i="6" s="1"/>
  <c r="C61" i="6"/>
  <c r="F61" i="6" s="1"/>
  <c r="G61" i="6" s="1"/>
  <c r="A61" i="6"/>
  <c r="D59" i="6"/>
  <c r="F50" i="6" s="1"/>
  <c r="D51" i="6"/>
  <c r="O83" i="6" s="1"/>
  <c r="C51" i="6"/>
  <c r="D50" i="6"/>
  <c r="D52" i="6" s="1"/>
  <c r="D53" i="6" s="1"/>
  <c r="C50" i="6"/>
  <c r="C52" i="6" s="1"/>
  <c r="C53" i="6" s="1"/>
  <c r="R68" i="5"/>
  <c r="S68" i="5" s="1"/>
  <c r="O68" i="5"/>
  <c r="P68" i="5" s="1"/>
  <c r="F68" i="5"/>
  <c r="G68" i="5" s="1"/>
  <c r="C68" i="5"/>
  <c r="D68" i="5" s="1"/>
  <c r="R62" i="5"/>
  <c r="S62" i="5" s="1"/>
  <c r="O62" i="5"/>
  <c r="P62" i="5" s="1"/>
  <c r="F62" i="5"/>
  <c r="G62" i="5" s="1"/>
  <c r="C62" i="5"/>
  <c r="D62" i="5" s="1"/>
  <c r="O61" i="5"/>
  <c r="R61" i="5" s="1"/>
  <c r="S61" i="5" s="1"/>
  <c r="L61" i="5"/>
  <c r="M61" i="5" s="1"/>
  <c r="I61" i="5"/>
  <c r="J61" i="5" s="1"/>
  <c r="C61" i="5"/>
  <c r="F61" i="5" s="1"/>
  <c r="G61" i="5" s="1"/>
  <c r="A61" i="5"/>
  <c r="D59" i="5"/>
  <c r="D52" i="5"/>
  <c r="D53" i="5" s="1"/>
  <c r="D51" i="5"/>
  <c r="O83" i="5" s="1"/>
  <c r="C51" i="5"/>
  <c r="F50" i="5"/>
  <c r="D50" i="5"/>
  <c r="C50" i="5"/>
  <c r="C52" i="5" s="1"/>
  <c r="C53" i="5" s="1"/>
  <c r="O83" i="4"/>
  <c r="O84" i="4" s="1"/>
  <c r="P84" i="4" s="1"/>
  <c r="F70" i="4"/>
  <c r="G70" i="4" s="1"/>
  <c r="O69" i="4"/>
  <c r="P69" i="4" s="1"/>
  <c r="C69" i="4"/>
  <c r="C70" i="4" s="1"/>
  <c r="R68" i="4"/>
  <c r="S68" i="4" s="1"/>
  <c r="O68" i="4"/>
  <c r="P68" i="4" s="1"/>
  <c r="I68" i="4"/>
  <c r="L68" i="4" s="1"/>
  <c r="M68" i="4" s="1"/>
  <c r="F68" i="4"/>
  <c r="G68" i="4" s="1"/>
  <c r="C68" i="4"/>
  <c r="D68" i="4" s="1"/>
  <c r="R62" i="4"/>
  <c r="S62" i="4" s="1"/>
  <c r="O61" i="4"/>
  <c r="O62" i="4" s="1"/>
  <c r="C61" i="4"/>
  <c r="C62" i="4" s="1"/>
  <c r="A61" i="4"/>
  <c r="D59" i="4"/>
  <c r="D51" i="4"/>
  <c r="C51" i="4"/>
  <c r="F50" i="4"/>
  <c r="D50" i="4"/>
  <c r="D52" i="4" s="1"/>
  <c r="D53" i="4" s="1"/>
  <c r="C50" i="4"/>
  <c r="C52" i="4" s="1"/>
  <c r="C53" i="4" s="1"/>
  <c r="O69" i="3"/>
  <c r="O70" i="3" s="1"/>
  <c r="C69" i="3"/>
  <c r="C70" i="3" s="1"/>
  <c r="S68" i="3"/>
  <c r="R68" i="3"/>
  <c r="O68" i="3"/>
  <c r="P68" i="3" s="1"/>
  <c r="I68" i="3"/>
  <c r="L68" i="3" s="1"/>
  <c r="M68" i="3" s="1"/>
  <c r="G68" i="3"/>
  <c r="F68" i="3"/>
  <c r="C68" i="3"/>
  <c r="D68" i="3" s="1"/>
  <c r="O61" i="3"/>
  <c r="O62" i="3" s="1"/>
  <c r="C61" i="3"/>
  <c r="C62" i="3" s="1"/>
  <c r="A61" i="3"/>
  <c r="D59" i="3"/>
  <c r="D51" i="3"/>
  <c r="O83" i="3" s="1"/>
  <c r="C51" i="3"/>
  <c r="F50" i="3"/>
  <c r="D50" i="3"/>
  <c r="D52" i="3" s="1"/>
  <c r="D53" i="3" s="1"/>
  <c r="C50" i="3"/>
  <c r="C52" i="3" s="1"/>
  <c r="C53" i="3" s="1"/>
  <c r="O88" i="43"/>
  <c r="O73" i="43"/>
  <c r="O66" i="43"/>
  <c r="I73" i="43"/>
  <c r="I66" i="43"/>
  <c r="D57" i="43"/>
  <c r="D56" i="43"/>
  <c r="C56" i="43"/>
  <c r="C57" i="43"/>
  <c r="J94" i="43"/>
  <c r="I89" i="43"/>
  <c r="I88" i="43"/>
  <c r="I72" i="43"/>
  <c r="I67" i="43"/>
  <c r="I68" i="43"/>
  <c r="I69" i="43"/>
  <c r="I70" i="43"/>
  <c r="I71" i="43"/>
  <c r="H51" i="43"/>
  <c r="W6" i="40"/>
  <c r="V6" i="40" s="1"/>
  <c r="W5" i="40"/>
  <c r="V5" i="40" s="1"/>
  <c r="W6" i="39"/>
  <c r="V6" i="39" s="1"/>
  <c r="W5" i="39"/>
  <c r="V5" i="39" s="1"/>
  <c r="W6" i="38"/>
  <c r="V6" i="38" s="1"/>
  <c r="W5" i="38"/>
  <c r="V5" i="38" s="1"/>
  <c r="W6" i="37"/>
  <c r="V6" i="37" s="1"/>
  <c r="W5" i="37"/>
  <c r="V5" i="37" s="1"/>
  <c r="W6" i="36"/>
  <c r="V6" i="36" s="1"/>
  <c r="W5" i="36"/>
  <c r="V5" i="36" s="1"/>
  <c r="W6" i="35"/>
  <c r="V6" i="35" s="1"/>
  <c r="W5" i="35"/>
  <c r="V5" i="35" s="1"/>
  <c r="W6" i="34"/>
  <c r="V6" i="34" s="1"/>
  <c r="W5" i="34"/>
  <c r="V5" i="34" s="1"/>
  <c r="W6" i="33"/>
  <c r="V6" i="33" s="1"/>
  <c r="W5" i="33"/>
  <c r="V5" i="33" s="1"/>
  <c r="W6" i="32"/>
  <c r="V6" i="32" s="1"/>
  <c r="W5" i="32"/>
  <c r="V5" i="32" s="1"/>
  <c r="W6" i="31"/>
  <c r="V6" i="31" s="1"/>
  <c r="W5" i="31"/>
  <c r="V5" i="31" s="1"/>
  <c r="W6" i="30"/>
  <c r="V6" i="30" s="1"/>
  <c r="W5" i="30"/>
  <c r="V5" i="30" s="1"/>
  <c r="W6" i="29"/>
  <c r="V6" i="29" s="1"/>
  <c r="W5" i="29"/>
  <c r="V5" i="29" s="1"/>
  <c r="W6" i="28"/>
  <c r="V6" i="28" s="1"/>
  <c r="W5" i="28"/>
  <c r="V5" i="28" s="1"/>
  <c r="W6" i="27"/>
  <c r="V6" i="27" s="1"/>
  <c r="W5" i="27"/>
  <c r="V5" i="27"/>
  <c r="W6" i="26"/>
  <c r="V6" i="26" s="1"/>
  <c r="W5" i="26"/>
  <c r="V5" i="26" s="1"/>
  <c r="W6" i="25"/>
  <c r="V6" i="25" s="1"/>
  <c r="W5" i="25"/>
  <c r="V5" i="25" s="1"/>
  <c r="W6" i="24"/>
  <c r="V6" i="24" s="1"/>
  <c r="W5" i="24"/>
  <c r="V5" i="24" s="1"/>
  <c r="W6" i="23"/>
  <c r="V6" i="23" s="1"/>
  <c r="W5" i="23"/>
  <c r="V5" i="23" s="1"/>
  <c r="W6" i="22"/>
  <c r="V6" i="22" s="1"/>
  <c r="W5" i="22"/>
  <c r="V5" i="22" s="1"/>
  <c r="W6" i="20"/>
  <c r="V6" i="20" s="1"/>
  <c r="W5" i="20"/>
  <c r="V5" i="20" s="1"/>
  <c r="W6" i="19"/>
  <c r="V6" i="19" s="1"/>
  <c r="W5" i="19"/>
  <c r="V5" i="19" s="1"/>
  <c r="W6" i="18"/>
  <c r="V6" i="18"/>
  <c r="W5" i="18"/>
  <c r="V5" i="18" s="1"/>
  <c r="W6" i="17"/>
  <c r="V6" i="17" s="1"/>
  <c r="W5" i="17"/>
  <c r="V5" i="17" s="1"/>
  <c r="W6" i="16"/>
  <c r="V6" i="16" s="1"/>
  <c r="W5" i="16"/>
  <c r="V5" i="16" s="1"/>
  <c r="W6" i="14"/>
  <c r="V6" i="14" s="1"/>
  <c r="W5" i="14"/>
  <c r="V5" i="14" s="1"/>
  <c r="W6" i="15"/>
  <c r="V6" i="15" s="1"/>
  <c r="W5" i="15"/>
  <c r="V5" i="15" s="1"/>
  <c r="W6" i="10"/>
  <c r="V6" i="10" s="1"/>
  <c r="W5" i="10"/>
  <c r="V5" i="10" s="1"/>
  <c r="W6" i="8"/>
  <c r="V6" i="8" s="1"/>
  <c r="W5" i="8"/>
  <c r="V5" i="8" s="1"/>
  <c r="W6" i="9"/>
  <c r="V6" i="9" s="1"/>
  <c r="W5" i="9"/>
  <c r="V5" i="9"/>
  <c r="W6" i="11"/>
  <c r="V6" i="11" s="1"/>
  <c r="W5" i="11"/>
  <c r="V5" i="11" s="1"/>
  <c r="W6" i="12"/>
  <c r="V6" i="12" s="1"/>
  <c r="W5" i="12"/>
  <c r="V5" i="12" s="1"/>
  <c r="W6" i="13"/>
  <c r="V6" i="13" s="1"/>
  <c r="W5" i="13"/>
  <c r="V5" i="13" s="1"/>
  <c r="W6" i="7"/>
  <c r="V6" i="7" s="1"/>
  <c r="W5" i="7"/>
  <c r="V5" i="7" s="1"/>
  <c r="W6" i="6"/>
  <c r="V6" i="6" s="1"/>
  <c r="W5" i="6"/>
  <c r="V5" i="6" s="1"/>
  <c r="W6" i="5"/>
  <c r="V6" i="5" s="1"/>
  <c r="W5" i="5"/>
  <c r="V5" i="5" s="1"/>
  <c r="W6" i="4"/>
  <c r="V6" i="4" s="1"/>
  <c r="W5" i="4"/>
  <c r="V5" i="4" s="1"/>
  <c r="W6" i="3"/>
  <c r="V6" i="3" s="1"/>
  <c r="W5" i="3"/>
  <c r="V5" i="3"/>
  <c r="D62" i="40" l="1"/>
  <c r="C63" i="40"/>
  <c r="I62" i="40"/>
  <c r="F62" i="40"/>
  <c r="G62" i="40" s="1"/>
  <c r="O84" i="40"/>
  <c r="R83" i="40"/>
  <c r="S83" i="40" s="1"/>
  <c r="P83" i="40"/>
  <c r="O61" i="40"/>
  <c r="I68" i="40"/>
  <c r="C69" i="40"/>
  <c r="O69" i="40"/>
  <c r="C83" i="40"/>
  <c r="D61" i="40"/>
  <c r="F61" i="40"/>
  <c r="G61" i="40" s="1"/>
  <c r="I61" i="40"/>
  <c r="O84" i="39"/>
  <c r="R83" i="39"/>
  <c r="S83" i="39" s="1"/>
  <c r="P83" i="39"/>
  <c r="D62" i="39"/>
  <c r="C63" i="39"/>
  <c r="I62" i="39"/>
  <c r="F62" i="39"/>
  <c r="G62" i="39" s="1"/>
  <c r="P62" i="39"/>
  <c r="O63" i="39"/>
  <c r="R62" i="39"/>
  <c r="S62" i="39" s="1"/>
  <c r="D70" i="39"/>
  <c r="C71" i="39"/>
  <c r="I70" i="39"/>
  <c r="F70" i="39"/>
  <c r="G70" i="39" s="1"/>
  <c r="P70" i="39"/>
  <c r="O71" i="39"/>
  <c r="R70" i="39"/>
  <c r="S70" i="39" s="1"/>
  <c r="C83" i="39"/>
  <c r="D61" i="39"/>
  <c r="P61" i="39"/>
  <c r="J68" i="39"/>
  <c r="D69" i="39"/>
  <c r="P69" i="39"/>
  <c r="F61" i="39"/>
  <c r="G61" i="39" s="1"/>
  <c r="R61" i="39"/>
  <c r="S61" i="39" s="1"/>
  <c r="F69" i="39"/>
  <c r="G69" i="39" s="1"/>
  <c r="R69" i="39"/>
  <c r="S69" i="39" s="1"/>
  <c r="I61" i="39"/>
  <c r="I69" i="39"/>
  <c r="D62" i="38"/>
  <c r="F62" i="38"/>
  <c r="G62" i="38" s="1"/>
  <c r="C63" i="38"/>
  <c r="I62" i="38"/>
  <c r="P62" i="38"/>
  <c r="R62" i="38"/>
  <c r="S62" i="38" s="1"/>
  <c r="O63" i="38"/>
  <c r="D70" i="38"/>
  <c r="F70" i="38"/>
  <c r="G70" i="38" s="1"/>
  <c r="C71" i="38"/>
  <c r="I70" i="38"/>
  <c r="P70" i="38"/>
  <c r="R70" i="38"/>
  <c r="S70" i="38" s="1"/>
  <c r="O71" i="38"/>
  <c r="O84" i="38"/>
  <c r="R83" i="38"/>
  <c r="S83" i="38" s="1"/>
  <c r="P83" i="38"/>
  <c r="C83" i="38"/>
  <c r="F61" i="38"/>
  <c r="G61" i="38" s="1"/>
  <c r="R61" i="38"/>
  <c r="S61" i="38" s="1"/>
  <c r="F69" i="38"/>
  <c r="G69" i="38" s="1"/>
  <c r="R69" i="38"/>
  <c r="S69" i="38" s="1"/>
  <c r="I61" i="38"/>
  <c r="I69" i="38"/>
  <c r="O84" i="37"/>
  <c r="R83" i="37"/>
  <c r="S83" i="37" s="1"/>
  <c r="P83" i="37"/>
  <c r="D62" i="37"/>
  <c r="C63" i="37"/>
  <c r="I62" i="37"/>
  <c r="F62" i="37"/>
  <c r="G62" i="37" s="1"/>
  <c r="P62" i="37"/>
  <c r="O63" i="37"/>
  <c r="R62" i="37"/>
  <c r="S62" i="37" s="1"/>
  <c r="D70" i="37"/>
  <c r="C71" i="37"/>
  <c r="I70" i="37"/>
  <c r="F70" i="37"/>
  <c r="G70" i="37" s="1"/>
  <c r="P70" i="37"/>
  <c r="O71" i="37"/>
  <c r="R70" i="37"/>
  <c r="S70" i="37" s="1"/>
  <c r="C83" i="37"/>
  <c r="D61" i="37"/>
  <c r="P61" i="37"/>
  <c r="J68" i="37"/>
  <c r="D69" i="37"/>
  <c r="P69" i="37"/>
  <c r="F61" i="37"/>
  <c r="G61" i="37" s="1"/>
  <c r="R61" i="37"/>
  <c r="S61" i="37" s="1"/>
  <c r="F69" i="37"/>
  <c r="G69" i="37" s="1"/>
  <c r="R69" i="37"/>
  <c r="S69" i="37" s="1"/>
  <c r="I61" i="37"/>
  <c r="I69" i="37"/>
  <c r="P62" i="36"/>
  <c r="O63" i="36"/>
  <c r="R62" i="36"/>
  <c r="S62" i="36" s="1"/>
  <c r="D70" i="36"/>
  <c r="C71" i="36"/>
  <c r="I70" i="36"/>
  <c r="F70" i="36"/>
  <c r="G70" i="36" s="1"/>
  <c r="D62" i="36"/>
  <c r="C63" i="36"/>
  <c r="I62" i="36"/>
  <c r="F62" i="36"/>
  <c r="G62" i="36" s="1"/>
  <c r="O84" i="36"/>
  <c r="R83" i="36"/>
  <c r="S83" i="36" s="1"/>
  <c r="P83" i="36"/>
  <c r="P70" i="36"/>
  <c r="O71" i="36"/>
  <c r="R70" i="36"/>
  <c r="S70" i="36" s="1"/>
  <c r="C83" i="36"/>
  <c r="F61" i="36"/>
  <c r="G61" i="36" s="1"/>
  <c r="R61" i="36"/>
  <c r="S61" i="36" s="1"/>
  <c r="F69" i="36"/>
  <c r="G69" i="36" s="1"/>
  <c r="R69" i="36"/>
  <c r="S69" i="36" s="1"/>
  <c r="I61" i="36"/>
  <c r="I69" i="36"/>
  <c r="O84" i="35"/>
  <c r="R83" i="35"/>
  <c r="S83" i="35" s="1"/>
  <c r="P83" i="35"/>
  <c r="D62" i="35"/>
  <c r="C63" i="35"/>
  <c r="I62" i="35"/>
  <c r="F62" i="35"/>
  <c r="G62" i="35" s="1"/>
  <c r="P62" i="35"/>
  <c r="O63" i="35"/>
  <c r="R62" i="35"/>
  <c r="S62" i="35" s="1"/>
  <c r="D70" i="35"/>
  <c r="C71" i="35"/>
  <c r="I70" i="35"/>
  <c r="F70" i="35"/>
  <c r="G70" i="35" s="1"/>
  <c r="P70" i="35"/>
  <c r="O71" i="35"/>
  <c r="R70" i="35"/>
  <c r="S70" i="35" s="1"/>
  <c r="C83" i="35"/>
  <c r="D61" i="35"/>
  <c r="P61" i="35"/>
  <c r="J68" i="35"/>
  <c r="D69" i="35"/>
  <c r="P69" i="35"/>
  <c r="F61" i="35"/>
  <c r="G61" i="35" s="1"/>
  <c r="R61" i="35"/>
  <c r="S61" i="35" s="1"/>
  <c r="F69" i="35"/>
  <c r="G69" i="35" s="1"/>
  <c r="R69" i="35"/>
  <c r="S69" i="35" s="1"/>
  <c r="I61" i="35"/>
  <c r="I69" i="35"/>
  <c r="D62" i="34"/>
  <c r="F62" i="34"/>
  <c r="G62" i="34" s="1"/>
  <c r="C63" i="34"/>
  <c r="I62" i="34"/>
  <c r="P62" i="34"/>
  <c r="R62" i="34"/>
  <c r="S62" i="34" s="1"/>
  <c r="O63" i="34"/>
  <c r="D70" i="34"/>
  <c r="F70" i="34"/>
  <c r="G70" i="34" s="1"/>
  <c r="C71" i="34"/>
  <c r="I70" i="34"/>
  <c r="P70" i="34"/>
  <c r="R70" i="34"/>
  <c r="S70" i="34" s="1"/>
  <c r="O71" i="34"/>
  <c r="O84" i="34"/>
  <c r="R83" i="34"/>
  <c r="S83" i="34" s="1"/>
  <c r="P83" i="34"/>
  <c r="C83" i="34"/>
  <c r="F61" i="34"/>
  <c r="G61" i="34" s="1"/>
  <c r="R61" i="34"/>
  <c r="S61" i="34" s="1"/>
  <c r="F69" i="34"/>
  <c r="G69" i="34" s="1"/>
  <c r="R69" i="34"/>
  <c r="S69" i="34" s="1"/>
  <c r="I61" i="34"/>
  <c r="I69" i="34"/>
  <c r="C84" i="33"/>
  <c r="I83" i="33"/>
  <c r="F83" i="33"/>
  <c r="G83" i="33" s="1"/>
  <c r="D83" i="33"/>
  <c r="C70" i="33"/>
  <c r="I69" i="33"/>
  <c r="F69" i="33"/>
  <c r="G69" i="33" s="1"/>
  <c r="O84" i="33"/>
  <c r="R83" i="33"/>
  <c r="S83" i="33" s="1"/>
  <c r="P83" i="33"/>
  <c r="D69" i="33"/>
  <c r="O62" i="33"/>
  <c r="R61" i="33"/>
  <c r="S61" i="33" s="1"/>
  <c r="P61" i="33"/>
  <c r="O70" i="33"/>
  <c r="R69" i="33"/>
  <c r="S69" i="33" s="1"/>
  <c r="P69" i="33"/>
  <c r="C62" i="33"/>
  <c r="I61" i="33"/>
  <c r="F61" i="33"/>
  <c r="G61" i="33" s="1"/>
  <c r="O84" i="32"/>
  <c r="P83" i="32"/>
  <c r="R83" i="32"/>
  <c r="S83" i="32" s="1"/>
  <c r="D62" i="32"/>
  <c r="C63" i="32"/>
  <c r="I62" i="32"/>
  <c r="F62" i="32"/>
  <c r="G62" i="32" s="1"/>
  <c r="D70" i="32"/>
  <c r="C71" i="32"/>
  <c r="I70" i="32"/>
  <c r="F70" i="32"/>
  <c r="G70" i="32" s="1"/>
  <c r="P70" i="32"/>
  <c r="O71" i="32"/>
  <c r="R70" i="32"/>
  <c r="S70" i="32" s="1"/>
  <c r="O61" i="32"/>
  <c r="C83" i="32"/>
  <c r="F61" i="32"/>
  <c r="G61" i="32" s="1"/>
  <c r="F69" i="32"/>
  <c r="G69" i="32" s="1"/>
  <c r="R69" i="32"/>
  <c r="S69" i="32" s="1"/>
  <c r="I61" i="32"/>
  <c r="I69" i="32"/>
  <c r="R83" i="31"/>
  <c r="S83" i="31" s="1"/>
  <c r="O84" i="31"/>
  <c r="P83" i="31"/>
  <c r="D62" i="31"/>
  <c r="C63" i="31"/>
  <c r="I62" i="31"/>
  <c r="F62" i="31"/>
  <c r="G62" i="31" s="1"/>
  <c r="D70" i="31"/>
  <c r="C71" i="31"/>
  <c r="I70" i="31"/>
  <c r="F70" i="31"/>
  <c r="G70" i="31" s="1"/>
  <c r="P70" i="31"/>
  <c r="R70" i="31"/>
  <c r="S70" i="31" s="1"/>
  <c r="O71" i="31"/>
  <c r="O61" i="31"/>
  <c r="C83" i="31"/>
  <c r="D61" i="31"/>
  <c r="D69" i="31"/>
  <c r="P69" i="31"/>
  <c r="I61" i="31"/>
  <c r="I69" i="31"/>
  <c r="P62" i="30"/>
  <c r="O63" i="30"/>
  <c r="R62" i="30"/>
  <c r="S62" i="30" s="1"/>
  <c r="O84" i="30"/>
  <c r="R83" i="30"/>
  <c r="S83" i="30" s="1"/>
  <c r="P83" i="30"/>
  <c r="D70" i="30"/>
  <c r="C71" i="30"/>
  <c r="I70" i="30"/>
  <c r="F70" i="30"/>
  <c r="G70" i="30" s="1"/>
  <c r="D62" i="30"/>
  <c r="C63" i="30"/>
  <c r="I62" i="30"/>
  <c r="F62" i="30"/>
  <c r="G62" i="30" s="1"/>
  <c r="P70" i="30"/>
  <c r="R70" i="30"/>
  <c r="S70" i="30" s="1"/>
  <c r="O71" i="30"/>
  <c r="C83" i="30"/>
  <c r="D61" i="30"/>
  <c r="P61" i="30"/>
  <c r="J68" i="30"/>
  <c r="D69" i="30"/>
  <c r="P69" i="30"/>
  <c r="F61" i="30"/>
  <c r="G61" i="30" s="1"/>
  <c r="R61" i="30"/>
  <c r="S61" i="30" s="1"/>
  <c r="F69" i="30"/>
  <c r="G69" i="30" s="1"/>
  <c r="R69" i="30"/>
  <c r="S69" i="30" s="1"/>
  <c r="I61" i="30"/>
  <c r="I69" i="30"/>
  <c r="P62" i="29"/>
  <c r="R62" i="29"/>
  <c r="S62" i="29" s="1"/>
  <c r="O63" i="29"/>
  <c r="O84" i="29"/>
  <c r="R83" i="29"/>
  <c r="S83" i="29" s="1"/>
  <c r="P83" i="29"/>
  <c r="D70" i="29"/>
  <c r="C71" i="29"/>
  <c r="I70" i="29"/>
  <c r="F70" i="29"/>
  <c r="G70" i="29" s="1"/>
  <c r="D62" i="29"/>
  <c r="F62" i="29"/>
  <c r="G62" i="29" s="1"/>
  <c r="C63" i="29"/>
  <c r="I62" i="29"/>
  <c r="P70" i="29"/>
  <c r="R70" i="29"/>
  <c r="S70" i="29" s="1"/>
  <c r="O71" i="29"/>
  <c r="C83" i="29"/>
  <c r="D61" i="29"/>
  <c r="P61" i="29"/>
  <c r="J68" i="29"/>
  <c r="D69" i="29"/>
  <c r="P69" i="29"/>
  <c r="F61" i="29"/>
  <c r="G61" i="29" s="1"/>
  <c r="R61" i="29"/>
  <c r="S61" i="29" s="1"/>
  <c r="F69" i="29"/>
  <c r="G69" i="29" s="1"/>
  <c r="R69" i="29"/>
  <c r="S69" i="29" s="1"/>
  <c r="I61" i="29"/>
  <c r="I69" i="29"/>
  <c r="O84" i="28"/>
  <c r="R83" i="28"/>
  <c r="S83" i="28" s="1"/>
  <c r="P83" i="28"/>
  <c r="D62" i="28"/>
  <c r="C63" i="28"/>
  <c r="I62" i="28"/>
  <c r="F62" i="28"/>
  <c r="G62" i="28" s="1"/>
  <c r="P62" i="28"/>
  <c r="O63" i="28"/>
  <c r="R62" i="28"/>
  <c r="S62" i="28" s="1"/>
  <c r="D70" i="28"/>
  <c r="C71" i="28"/>
  <c r="I70" i="28"/>
  <c r="F70" i="28"/>
  <c r="G70" i="28" s="1"/>
  <c r="P70" i="28"/>
  <c r="O71" i="28"/>
  <c r="R70" i="28"/>
  <c r="S70" i="28" s="1"/>
  <c r="C83" i="28"/>
  <c r="D61" i="28"/>
  <c r="P61" i="28"/>
  <c r="J68" i="28"/>
  <c r="D69" i="28"/>
  <c r="P69" i="28"/>
  <c r="F61" i="28"/>
  <c r="G61" i="28" s="1"/>
  <c r="R61" i="28"/>
  <c r="S61" i="28" s="1"/>
  <c r="F69" i="28"/>
  <c r="G69" i="28" s="1"/>
  <c r="R69" i="28"/>
  <c r="S69" i="28" s="1"/>
  <c r="I61" i="28"/>
  <c r="I69" i="28"/>
  <c r="D62" i="27"/>
  <c r="C63" i="27"/>
  <c r="I62" i="27"/>
  <c r="F62" i="27"/>
  <c r="G62" i="27" s="1"/>
  <c r="D70" i="27"/>
  <c r="F70" i="27"/>
  <c r="G70" i="27" s="1"/>
  <c r="C71" i="27"/>
  <c r="I70" i="27"/>
  <c r="P62" i="27"/>
  <c r="R62" i="27"/>
  <c r="S62" i="27" s="1"/>
  <c r="O63" i="27"/>
  <c r="P70" i="27"/>
  <c r="R70" i="27"/>
  <c r="S70" i="27" s="1"/>
  <c r="O71" i="27"/>
  <c r="O84" i="27"/>
  <c r="R83" i="27"/>
  <c r="S83" i="27" s="1"/>
  <c r="P83" i="27"/>
  <c r="C83" i="27"/>
  <c r="F61" i="27"/>
  <c r="G61" i="27" s="1"/>
  <c r="R61" i="27"/>
  <c r="S61" i="27" s="1"/>
  <c r="F69" i="27"/>
  <c r="G69" i="27" s="1"/>
  <c r="R69" i="27"/>
  <c r="S69" i="27" s="1"/>
  <c r="I61" i="27"/>
  <c r="I69" i="27"/>
  <c r="P62" i="26"/>
  <c r="R62" i="26"/>
  <c r="S62" i="26" s="1"/>
  <c r="O63" i="26"/>
  <c r="O84" i="26"/>
  <c r="R83" i="26"/>
  <c r="S83" i="26" s="1"/>
  <c r="P83" i="26"/>
  <c r="D70" i="26"/>
  <c r="C71" i="26"/>
  <c r="I70" i="26"/>
  <c r="F70" i="26"/>
  <c r="G70" i="26" s="1"/>
  <c r="D62" i="26"/>
  <c r="C63" i="26"/>
  <c r="I62" i="26"/>
  <c r="F62" i="26"/>
  <c r="G62" i="26" s="1"/>
  <c r="P70" i="26"/>
  <c r="R70" i="26"/>
  <c r="S70" i="26" s="1"/>
  <c r="O71" i="26"/>
  <c r="C83" i="26"/>
  <c r="D61" i="26"/>
  <c r="P61" i="26"/>
  <c r="J68" i="26"/>
  <c r="D69" i="26"/>
  <c r="P69" i="26"/>
  <c r="F61" i="26"/>
  <c r="G61" i="26" s="1"/>
  <c r="R61" i="26"/>
  <c r="S61" i="26" s="1"/>
  <c r="F69" i="26"/>
  <c r="G69" i="26" s="1"/>
  <c r="R69" i="26"/>
  <c r="S69" i="26" s="1"/>
  <c r="I61" i="26"/>
  <c r="I69" i="26"/>
  <c r="O84" i="25"/>
  <c r="R83" i="25"/>
  <c r="S83" i="25" s="1"/>
  <c r="P83" i="25"/>
  <c r="D62" i="25"/>
  <c r="C63" i="25"/>
  <c r="I62" i="25"/>
  <c r="F62" i="25"/>
  <c r="G62" i="25" s="1"/>
  <c r="O63" i="25"/>
  <c r="R62" i="25"/>
  <c r="S62" i="25" s="1"/>
  <c r="P62" i="25"/>
  <c r="C71" i="25"/>
  <c r="I70" i="25"/>
  <c r="F70" i="25"/>
  <c r="G70" i="25" s="1"/>
  <c r="D70" i="25"/>
  <c r="P70" i="25"/>
  <c r="O71" i="25"/>
  <c r="R70" i="25"/>
  <c r="S70" i="25" s="1"/>
  <c r="C83" i="25"/>
  <c r="D61" i="25"/>
  <c r="P61" i="25"/>
  <c r="J68" i="25"/>
  <c r="D69" i="25"/>
  <c r="P69" i="25"/>
  <c r="F61" i="25"/>
  <c r="G61" i="25" s="1"/>
  <c r="R61" i="25"/>
  <c r="S61" i="25" s="1"/>
  <c r="F69" i="25"/>
  <c r="G69" i="25" s="1"/>
  <c r="R69" i="25"/>
  <c r="S69" i="25" s="1"/>
  <c r="I61" i="25"/>
  <c r="I69" i="25"/>
  <c r="D62" i="24"/>
  <c r="F62" i="24"/>
  <c r="G62" i="24" s="1"/>
  <c r="C63" i="24"/>
  <c r="I62" i="24"/>
  <c r="D70" i="24"/>
  <c r="F70" i="24"/>
  <c r="G70" i="24" s="1"/>
  <c r="C71" i="24"/>
  <c r="I70" i="24"/>
  <c r="P62" i="24"/>
  <c r="O63" i="24"/>
  <c r="R62" i="24"/>
  <c r="S62" i="24" s="1"/>
  <c r="P70" i="24"/>
  <c r="R70" i="24"/>
  <c r="S70" i="24" s="1"/>
  <c r="O71" i="24"/>
  <c r="O84" i="24"/>
  <c r="R83" i="24"/>
  <c r="S83" i="24" s="1"/>
  <c r="P83" i="24"/>
  <c r="C83" i="24"/>
  <c r="F61" i="24"/>
  <c r="G61" i="24" s="1"/>
  <c r="R61" i="24"/>
  <c r="S61" i="24" s="1"/>
  <c r="F69" i="24"/>
  <c r="G69" i="24" s="1"/>
  <c r="R69" i="24"/>
  <c r="S69" i="24" s="1"/>
  <c r="I61" i="24"/>
  <c r="I69" i="24"/>
  <c r="D62" i="23"/>
  <c r="C63" i="23"/>
  <c r="I62" i="23"/>
  <c r="F62" i="23"/>
  <c r="G62" i="23" s="1"/>
  <c r="O84" i="23"/>
  <c r="R83" i="23"/>
  <c r="S83" i="23" s="1"/>
  <c r="P83" i="23"/>
  <c r="O61" i="23"/>
  <c r="I68" i="23"/>
  <c r="C69" i="23"/>
  <c r="O69" i="23"/>
  <c r="C83" i="23"/>
  <c r="F61" i="23"/>
  <c r="G61" i="23" s="1"/>
  <c r="I61" i="23"/>
  <c r="O84" i="22"/>
  <c r="R83" i="22"/>
  <c r="S83" i="22" s="1"/>
  <c r="P83" i="22"/>
  <c r="L61" i="22"/>
  <c r="M61" i="22" s="1"/>
  <c r="F62" i="22"/>
  <c r="G62" i="22" s="1"/>
  <c r="F68" i="22"/>
  <c r="G68" i="22" s="1"/>
  <c r="R68" i="22"/>
  <c r="S68" i="22" s="1"/>
  <c r="O61" i="22"/>
  <c r="I62" i="22"/>
  <c r="C63" i="22"/>
  <c r="I68" i="22"/>
  <c r="C69" i="22"/>
  <c r="O69" i="22"/>
  <c r="C83" i="22"/>
  <c r="D61" i="22"/>
  <c r="D67" i="21"/>
  <c r="C68" i="21"/>
  <c r="F67" i="21"/>
  <c r="G67" i="21" s="1"/>
  <c r="C76" i="21"/>
  <c r="F75" i="21"/>
  <c r="G75" i="21" s="1"/>
  <c r="D75" i="21"/>
  <c r="C88" i="21"/>
  <c r="D66" i="21"/>
  <c r="D74" i="21"/>
  <c r="F66" i="21"/>
  <c r="G66" i="21" s="1"/>
  <c r="F74" i="21"/>
  <c r="G74" i="21" s="1"/>
  <c r="O84" i="20"/>
  <c r="R83" i="20"/>
  <c r="S83" i="20" s="1"/>
  <c r="P83" i="20"/>
  <c r="C70" i="20"/>
  <c r="I69" i="20"/>
  <c r="F69" i="20"/>
  <c r="G69" i="20" s="1"/>
  <c r="D69" i="20"/>
  <c r="C64" i="20"/>
  <c r="I63" i="20"/>
  <c r="F63" i="20"/>
  <c r="G63" i="20" s="1"/>
  <c r="D63" i="20"/>
  <c r="O70" i="20"/>
  <c r="R69" i="20"/>
  <c r="S69" i="20" s="1"/>
  <c r="P69" i="20"/>
  <c r="F62" i="20"/>
  <c r="G62" i="20" s="1"/>
  <c r="F68" i="20"/>
  <c r="G68" i="20" s="1"/>
  <c r="R68" i="20"/>
  <c r="S68" i="20" s="1"/>
  <c r="O61" i="20"/>
  <c r="I62" i="20"/>
  <c r="I68" i="20"/>
  <c r="C83" i="20"/>
  <c r="D61" i="20"/>
  <c r="O84" i="19"/>
  <c r="R83" i="19"/>
  <c r="S83" i="19" s="1"/>
  <c r="P83" i="19"/>
  <c r="C70" i="19"/>
  <c r="I69" i="19"/>
  <c r="F69" i="19"/>
  <c r="G69" i="19" s="1"/>
  <c r="D69" i="19"/>
  <c r="C64" i="19"/>
  <c r="I63" i="19"/>
  <c r="F63" i="19"/>
  <c r="G63" i="19" s="1"/>
  <c r="D63" i="19"/>
  <c r="O70" i="19"/>
  <c r="R69" i="19"/>
  <c r="S69" i="19" s="1"/>
  <c r="P69" i="19"/>
  <c r="F62" i="19"/>
  <c r="G62" i="19" s="1"/>
  <c r="F68" i="19"/>
  <c r="G68" i="19" s="1"/>
  <c r="R68" i="19"/>
  <c r="S68" i="19" s="1"/>
  <c r="O61" i="19"/>
  <c r="I62" i="19"/>
  <c r="I68" i="19"/>
  <c r="C83" i="19"/>
  <c r="D61" i="19"/>
  <c r="D62" i="18"/>
  <c r="C63" i="18"/>
  <c r="I62" i="18"/>
  <c r="F62" i="18"/>
  <c r="G62" i="18" s="1"/>
  <c r="D70" i="18"/>
  <c r="F70" i="18"/>
  <c r="G70" i="18" s="1"/>
  <c r="C71" i="18"/>
  <c r="I70" i="18"/>
  <c r="P62" i="18"/>
  <c r="R62" i="18"/>
  <c r="S62" i="18" s="1"/>
  <c r="O63" i="18"/>
  <c r="O84" i="18"/>
  <c r="R83" i="18"/>
  <c r="S83" i="18" s="1"/>
  <c r="P83" i="18"/>
  <c r="P70" i="18"/>
  <c r="R70" i="18"/>
  <c r="S70" i="18" s="1"/>
  <c r="O71" i="18"/>
  <c r="C83" i="18"/>
  <c r="F61" i="18"/>
  <c r="G61" i="18" s="1"/>
  <c r="R61" i="18"/>
  <c r="S61" i="18" s="1"/>
  <c r="F69" i="18"/>
  <c r="G69" i="18" s="1"/>
  <c r="R69" i="18"/>
  <c r="S69" i="18" s="1"/>
  <c r="I61" i="18"/>
  <c r="I69" i="18"/>
  <c r="D70" i="17"/>
  <c r="F70" i="17"/>
  <c r="G70" i="17" s="1"/>
  <c r="C71" i="17"/>
  <c r="I70" i="17"/>
  <c r="O84" i="17"/>
  <c r="R83" i="17"/>
  <c r="S83" i="17" s="1"/>
  <c r="P83" i="17"/>
  <c r="P70" i="17"/>
  <c r="R70" i="17"/>
  <c r="S70" i="17" s="1"/>
  <c r="O71" i="17"/>
  <c r="D62" i="17"/>
  <c r="C63" i="17"/>
  <c r="F62" i="17"/>
  <c r="G62" i="17" s="1"/>
  <c r="I62" i="17"/>
  <c r="O61" i="17"/>
  <c r="C83" i="17"/>
  <c r="D61" i="17"/>
  <c r="D69" i="17"/>
  <c r="P69" i="17"/>
  <c r="I61" i="17"/>
  <c r="I69" i="17"/>
  <c r="D62" i="16"/>
  <c r="F62" i="16"/>
  <c r="G62" i="16" s="1"/>
  <c r="C63" i="16"/>
  <c r="I62" i="16"/>
  <c r="O84" i="16"/>
  <c r="R83" i="16"/>
  <c r="S83" i="16" s="1"/>
  <c r="P83" i="16"/>
  <c r="O61" i="16"/>
  <c r="I68" i="16"/>
  <c r="C69" i="16"/>
  <c r="O69" i="16"/>
  <c r="C83" i="16"/>
  <c r="F61" i="16"/>
  <c r="G61" i="16" s="1"/>
  <c r="I61" i="16"/>
  <c r="O84" i="14"/>
  <c r="R83" i="14"/>
  <c r="S83" i="14" s="1"/>
  <c r="P83" i="14"/>
  <c r="D62" i="14"/>
  <c r="C63" i="14"/>
  <c r="I62" i="14"/>
  <c r="F62" i="14"/>
  <c r="G62" i="14" s="1"/>
  <c r="P62" i="14"/>
  <c r="O63" i="14"/>
  <c r="R62" i="14"/>
  <c r="S62" i="14" s="1"/>
  <c r="D70" i="14"/>
  <c r="C71" i="14"/>
  <c r="I70" i="14"/>
  <c r="F70" i="14"/>
  <c r="G70" i="14" s="1"/>
  <c r="P70" i="14"/>
  <c r="O71" i="14"/>
  <c r="R70" i="14"/>
  <c r="S70" i="14" s="1"/>
  <c r="C83" i="14"/>
  <c r="D61" i="14"/>
  <c r="P61" i="14"/>
  <c r="J68" i="14"/>
  <c r="D69" i="14"/>
  <c r="P69" i="14"/>
  <c r="F61" i="14"/>
  <c r="G61" i="14" s="1"/>
  <c r="R61" i="14"/>
  <c r="S61" i="14" s="1"/>
  <c r="F69" i="14"/>
  <c r="G69" i="14" s="1"/>
  <c r="R69" i="14"/>
  <c r="S69" i="14" s="1"/>
  <c r="I61" i="14"/>
  <c r="I69" i="14"/>
  <c r="P70" i="15"/>
  <c r="O71" i="15"/>
  <c r="R70" i="15"/>
  <c r="S70" i="15" s="1"/>
  <c r="P84" i="15"/>
  <c r="R84" i="15"/>
  <c r="S84" i="15" s="1"/>
  <c r="D62" i="15"/>
  <c r="C63" i="15"/>
  <c r="I62" i="15"/>
  <c r="F62" i="15"/>
  <c r="G62" i="15" s="1"/>
  <c r="D70" i="15"/>
  <c r="C71" i="15"/>
  <c r="I70" i="15"/>
  <c r="F70" i="15"/>
  <c r="G70" i="15" s="1"/>
  <c r="P62" i="15"/>
  <c r="O63" i="15"/>
  <c r="R62" i="15"/>
  <c r="S62" i="15" s="1"/>
  <c r="D61" i="15"/>
  <c r="P61" i="15"/>
  <c r="J68" i="15"/>
  <c r="D69" i="15"/>
  <c r="P69" i="15"/>
  <c r="P83" i="15"/>
  <c r="F61" i="15"/>
  <c r="G61" i="15" s="1"/>
  <c r="R61" i="15"/>
  <c r="S61" i="15" s="1"/>
  <c r="F69" i="15"/>
  <c r="G69" i="15" s="1"/>
  <c r="R69" i="15"/>
  <c r="S69" i="15" s="1"/>
  <c r="R83" i="15"/>
  <c r="S83" i="15" s="1"/>
  <c r="C83" i="15"/>
  <c r="I61" i="15"/>
  <c r="I69" i="15"/>
  <c r="C63" i="10"/>
  <c r="I62" i="10"/>
  <c r="F62" i="10"/>
  <c r="G62" i="10" s="1"/>
  <c r="D62" i="10"/>
  <c r="L61" i="10"/>
  <c r="M61" i="10" s="1"/>
  <c r="J61" i="10"/>
  <c r="C84" i="10"/>
  <c r="F83" i="10"/>
  <c r="G83" i="10" s="1"/>
  <c r="D83" i="10"/>
  <c r="I83" i="10"/>
  <c r="R83" i="10"/>
  <c r="S83" i="10" s="1"/>
  <c r="P83" i="10"/>
  <c r="O84" i="10"/>
  <c r="I69" i="10"/>
  <c r="F69" i="10"/>
  <c r="G69" i="10" s="1"/>
  <c r="D69" i="10"/>
  <c r="C70" i="10"/>
  <c r="R69" i="10"/>
  <c r="S69" i="10" s="1"/>
  <c r="P69" i="10"/>
  <c r="O70" i="10"/>
  <c r="D68" i="10"/>
  <c r="P68" i="10"/>
  <c r="F68" i="10"/>
  <c r="G68" i="10" s="1"/>
  <c r="R68" i="10"/>
  <c r="S68" i="10" s="1"/>
  <c r="O61" i="10"/>
  <c r="I68" i="10"/>
  <c r="P70" i="8"/>
  <c r="O71" i="8"/>
  <c r="R70" i="8"/>
  <c r="S70" i="8" s="1"/>
  <c r="D62" i="8"/>
  <c r="C63" i="8"/>
  <c r="I62" i="8"/>
  <c r="F62" i="8"/>
  <c r="G62" i="8" s="1"/>
  <c r="P62" i="8"/>
  <c r="O63" i="8"/>
  <c r="R62" i="8"/>
  <c r="S62" i="8" s="1"/>
  <c r="O84" i="8"/>
  <c r="R83" i="8"/>
  <c r="S83" i="8" s="1"/>
  <c r="P83" i="8"/>
  <c r="D70" i="8"/>
  <c r="C71" i="8"/>
  <c r="I70" i="8"/>
  <c r="F70" i="8"/>
  <c r="G70" i="8" s="1"/>
  <c r="F68" i="8"/>
  <c r="G68" i="8" s="1"/>
  <c r="R68" i="8"/>
  <c r="S68" i="8" s="1"/>
  <c r="C83" i="8"/>
  <c r="D61" i="8"/>
  <c r="P61" i="8"/>
  <c r="J68" i="8"/>
  <c r="D69" i="8"/>
  <c r="P69" i="8"/>
  <c r="F61" i="8"/>
  <c r="G61" i="8" s="1"/>
  <c r="R61" i="8"/>
  <c r="S61" i="8" s="1"/>
  <c r="F69" i="8"/>
  <c r="G69" i="8" s="1"/>
  <c r="R69" i="8"/>
  <c r="S69" i="8" s="1"/>
  <c r="I61" i="8"/>
  <c r="I69" i="8"/>
  <c r="O84" i="9"/>
  <c r="R83" i="9"/>
  <c r="S83" i="9" s="1"/>
  <c r="P83" i="9"/>
  <c r="D62" i="9"/>
  <c r="C63" i="9"/>
  <c r="I62" i="9"/>
  <c r="F62" i="9"/>
  <c r="G62" i="9" s="1"/>
  <c r="P62" i="9"/>
  <c r="O63" i="9"/>
  <c r="R62" i="9"/>
  <c r="S62" i="9" s="1"/>
  <c r="D70" i="9"/>
  <c r="C71" i="9"/>
  <c r="I70" i="9"/>
  <c r="F70" i="9"/>
  <c r="G70" i="9" s="1"/>
  <c r="P70" i="9"/>
  <c r="O71" i="9"/>
  <c r="R70" i="9"/>
  <c r="S70" i="9" s="1"/>
  <c r="C83" i="9"/>
  <c r="D61" i="9"/>
  <c r="P61" i="9"/>
  <c r="J68" i="9"/>
  <c r="D69" i="9"/>
  <c r="P69" i="9"/>
  <c r="F61" i="9"/>
  <c r="G61" i="9" s="1"/>
  <c r="R61" i="9"/>
  <c r="S61" i="9" s="1"/>
  <c r="F69" i="9"/>
  <c r="G69" i="9" s="1"/>
  <c r="R69" i="9"/>
  <c r="S69" i="9" s="1"/>
  <c r="I61" i="9"/>
  <c r="I69" i="9"/>
  <c r="P62" i="11"/>
  <c r="O63" i="11"/>
  <c r="R62" i="11"/>
  <c r="S62" i="11" s="1"/>
  <c r="O84" i="11"/>
  <c r="R83" i="11"/>
  <c r="S83" i="11" s="1"/>
  <c r="P83" i="11"/>
  <c r="D70" i="11"/>
  <c r="C71" i="11"/>
  <c r="I70" i="11"/>
  <c r="F70" i="11"/>
  <c r="G70" i="11" s="1"/>
  <c r="D62" i="11"/>
  <c r="I62" i="11"/>
  <c r="C63" i="11"/>
  <c r="F62" i="11"/>
  <c r="G62" i="11" s="1"/>
  <c r="P70" i="11"/>
  <c r="R70" i="11"/>
  <c r="S70" i="11" s="1"/>
  <c r="O71" i="11"/>
  <c r="C83" i="11"/>
  <c r="D61" i="11"/>
  <c r="P61" i="11"/>
  <c r="J68" i="11"/>
  <c r="D69" i="11"/>
  <c r="P69" i="11"/>
  <c r="F61" i="11"/>
  <c r="G61" i="11" s="1"/>
  <c r="R61" i="11"/>
  <c r="S61" i="11" s="1"/>
  <c r="F69" i="11"/>
  <c r="G69" i="11" s="1"/>
  <c r="R69" i="11"/>
  <c r="S69" i="11" s="1"/>
  <c r="I61" i="11"/>
  <c r="I69" i="11"/>
  <c r="P62" i="12"/>
  <c r="R62" i="12"/>
  <c r="S62" i="12" s="1"/>
  <c r="O63" i="12"/>
  <c r="D70" i="12"/>
  <c r="C71" i="12"/>
  <c r="I70" i="12"/>
  <c r="F70" i="12"/>
  <c r="G70" i="12" s="1"/>
  <c r="O84" i="12"/>
  <c r="R83" i="12"/>
  <c r="S83" i="12" s="1"/>
  <c r="P83" i="12"/>
  <c r="D62" i="12"/>
  <c r="I62" i="12"/>
  <c r="F62" i="12"/>
  <c r="G62" i="12" s="1"/>
  <c r="C63" i="12"/>
  <c r="P70" i="12"/>
  <c r="R70" i="12"/>
  <c r="S70" i="12" s="1"/>
  <c r="O71" i="12"/>
  <c r="C83" i="12"/>
  <c r="D61" i="12"/>
  <c r="P61" i="12"/>
  <c r="J68" i="12"/>
  <c r="D69" i="12"/>
  <c r="P69" i="12"/>
  <c r="F61" i="12"/>
  <c r="G61" i="12" s="1"/>
  <c r="R61" i="12"/>
  <c r="S61" i="12" s="1"/>
  <c r="F69" i="12"/>
  <c r="G69" i="12" s="1"/>
  <c r="R69" i="12"/>
  <c r="S69" i="12" s="1"/>
  <c r="I61" i="12"/>
  <c r="I69" i="12"/>
  <c r="D70" i="13"/>
  <c r="I70" i="13"/>
  <c r="C71" i="13"/>
  <c r="F70" i="13"/>
  <c r="G70" i="13" s="1"/>
  <c r="P70" i="13"/>
  <c r="O71" i="13"/>
  <c r="R70" i="13"/>
  <c r="S70" i="13" s="1"/>
  <c r="D62" i="13"/>
  <c r="C63" i="13"/>
  <c r="F62" i="13"/>
  <c r="G62" i="13" s="1"/>
  <c r="I62" i="13"/>
  <c r="P62" i="13"/>
  <c r="R62" i="13"/>
  <c r="S62" i="13" s="1"/>
  <c r="O63" i="13"/>
  <c r="P84" i="13"/>
  <c r="R84" i="13"/>
  <c r="S84" i="13" s="1"/>
  <c r="D61" i="13"/>
  <c r="P61" i="13"/>
  <c r="J68" i="13"/>
  <c r="D69" i="13"/>
  <c r="P69" i="13"/>
  <c r="P83" i="13"/>
  <c r="F61" i="13"/>
  <c r="G61" i="13" s="1"/>
  <c r="R61" i="13"/>
  <c r="S61" i="13" s="1"/>
  <c r="F69" i="13"/>
  <c r="G69" i="13" s="1"/>
  <c r="R69" i="13"/>
  <c r="S69" i="13" s="1"/>
  <c r="R83" i="13"/>
  <c r="S83" i="13" s="1"/>
  <c r="C83" i="13"/>
  <c r="I61" i="13"/>
  <c r="I69" i="13"/>
  <c r="D62" i="7"/>
  <c r="C63" i="7"/>
  <c r="I62" i="7"/>
  <c r="F62" i="7"/>
  <c r="G62" i="7" s="1"/>
  <c r="O84" i="7"/>
  <c r="R83" i="7"/>
  <c r="S83" i="7" s="1"/>
  <c r="P83" i="7"/>
  <c r="F68" i="7"/>
  <c r="G68" i="7" s="1"/>
  <c r="R68" i="7"/>
  <c r="S68" i="7" s="1"/>
  <c r="O61" i="7"/>
  <c r="I68" i="7"/>
  <c r="C69" i="7"/>
  <c r="O69" i="7"/>
  <c r="C83" i="7"/>
  <c r="D61" i="7"/>
  <c r="F61" i="7"/>
  <c r="G61" i="7" s="1"/>
  <c r="I61" i="7"/>
  <c r="O84" i="6"/>
  <c r="R83" i="6"/>
  <c r="S83" i="6" s="1"/>
  <c r="P83" i="6"/>
  <c r="O70" i="6"/>
  <c r="R69" i="6"/>
  <c r="S69" i="6" s="1"/>
  <c r="P69" i="6"/>
  <c r="C64" i="6"/>
  <c r="I63" i="6"/>
  <c r="F63" i="6"/>
  <c r="G63" i="6" s="1"/>
  <c r="D63" i="6"/>
  <c r="J61" i="6"/>
  <c r="D62" i="6"/>
  <c r="P68" i="6"/>
  <c r="F62" i="6"/>
  <c r="G62" i="6" s="1"/>
  <c r="F68" i="6"/>
  <c r="G68" i="6" s="1"/>
  <c r="R68" i="6"/>
  <c r="S68" i="6" s="1"/>
  <c r="O61" i="6"/>
  <c r="I62" i="6"/>
  <c r="I68" i="6"/>
  <c r="C69" i="6"/>
  <c r="C83" i="6"/>
  <c r="D61" i="6"/>
  <c r="O84" i="5"/>
  <c r="R83" i="5"/>
  <c r="S83" i="5" s="1"/>
  <c r="P83" i="5"/>
  <c r="I62" i="5"/>
  <c r="C63" i="5"/>
  <c r="O63" i="5"/>
  <c r="I68" i="5"/>
  <c r="C69" i="5"/>
  <c r="O69" i="5"/>
  <c r="C83" i="5"/>
  <c r="P61" i="5"/>
  <c r="D61" i="5"/>
  <c r="D62" i="4"/>
  <c r="I62" i="4"/>
  <c r="C63" i="4"/>
  <c r="D70" i="4"/>
  <c r="I70" i="4"/>
  <c r="C71" i="4"/>
  <c r="P62" i="4"/>
  <c r="O63" i="4"/>
  <c r="F62" i="4"/>
  <c r="G62" i="4" s="1"/>
  <c r="R84" i="4"/>
  <c r="S84" i="4" s="1"/>
  <c r="P61" i="4"/>
  <c r="J68" i="4"/>
  <c r="P83" i="4"/>
  <c r="R61" i="4"/>
  <c r="S61" i="4" s="1"/>
  <c r="F69" i="4"/>
  <c r="G69" i="4" s="1"/>
  <c r="R69" i="4"/>
  <c r="S69" i="4" s="1"/>
  <c r="R83" i="4"/>
  <c r="S83" i="4" s="1"/>
  <c r="C83" i="4"/>
  <c r="D61" i="4"/>
  <c r="D69" i="4"/>
  <c r="F61" i="4"/>
  <c r="G61" i="4" s="1"/>
  <c r="I61" i="4"/>
  <c r="I69" i="4"/>
  <c r="O70" i="4"/>
  <c r="O84" i="3"/>
  <c r="R83" i="3"/>
  <c r="S83" i="3" s="1"/>
  <c r="P83" i="3"/>
  <c r="D62" i="3"/>
  <c r="I62" i="3"/>
  <c r="C63" i="3"/>
  <c r="F62" i="3"/>
  <c r="G62" i="3" s="1"/>
  <c r="P62" i="3"/>
  <c r="O63" i="3"/>
  <c r="R62" i="3"/>
  <c r="S62" i="3" s="1"/>
  <c r="D70" i="3"/>
  <c r="C71" i="3"/>
  <c r="I70" i="3"/>
  <c r="F70" i="3"/>
  <c r="G70" i="3" s="1"/>
  <c r="P70" i="3"/>
  <c r="O71" i="3"/>
  <c r="R70" i="3"/>
  <c r="S70" i="3" s="1"/>
  <c r="C83" i="3"/>
  <c r="D61" i="3"/>
  <c r="P61" i="3"/>
  <c r="J68" i="3"/>
  <c r="D69" i="3"/>
  <c r="P69" i="3"/>
  <c r="F61" i="3"/>
  <c r="G61" i="3" s="1"/>
  <c r="R61" i="3"/>
  <c r="S61" i="3" s="1"/>
  <c r="F69" i="3"/>
  <c r="G69" i="3" s="1"/>
  <c r="R69" i="3"/>
  <c r="S69" i="3" s="1"/>
  <c r="I61" i="3"/>
  <c r="I69" i="3"/>
  <c r="P84" i="40" l="1"/>
  <c r="R84" i="40"/>
  <c r="S84" i="40" s="1"/>
  <c r="C84" i="40"/>
  <c r="I83" i="40"/>
  <c r="F83" i="40"/>
  <c r="G83" i="40" s="1"/>
  <c r="D83" i="40"/>
  <c r="O62" i="40"/>
  <c r="R61" i="40"/>
  <c r="S61" i="40" s="1"/>
  <c r="P61" i="40"/>
  <c r="O70" i="40"/>
  <c r="R69" i="40"/>
  <c r="S69" i="40" s="1"/>
  <c r="P69" i="40"/>
  <c r="L62" i="40"/>
  <c r="M62" i="40" s="1"/>
  <c r="J62" i="40"/>
  <c r="C70" i="40"/>
  <c r="I69" i="40"/>
  <c r="F69" i="40"/>
  <c r="G69" i="40" s="1"/>
  <c r="D69" i="40"/>
  <c r="C64" i="40"/>
  <c r="I63" i="40"/>
  <c r="F63" i="40"/>
  <c r="G63" i="40" s="1"/>
  <c r="D63" i="40"/>
  <c r="J61" i="40"/>
  <c r="L61" i="40"/>
  <c r="M61" i="40" s="1"/>
  <c r="L68" i="40"/>
  <c r="M68" i="40" s="1"/>
  <c r="J68" i="40"/>
  <c r="C84" i="39"/>
  <c r="I83" i="39"/>
  <c r="F83" i="39"/>
  <c r="G83" i="39" s="1"/>
  <c r="D83" i="39"/>
  <c r="O64" i="39"/>
  <c r="R63" i="39"/>
  <c r="S63" i="39" s="1"/>
  <c r="P63" i="39"/>
  <c r="P84" i="39"/>
  <c r="R84" i="39"/>
  <c r="S84" i="39" s="1"/>
  <c r="O72" i="39"/>
  <c r="R71" i="39"/>
  <c r="S71" i="39" s="1"/>
  <c r="P71" i="39"/>
  <c r="L62" i="39"/>
  <c r="M62" i="39" s="1"/>
  <c r="J62" i="39"/>
  <c r="J69" i="39"/>
  <c r="L69" i="39"/>
  <c r="M69" i="39" s="1"/>
  <c r="L70" i="39"/>
  <c r="M70" i="39" s="1"/>
  <c r="J70" i="39"/>
  <c r="C64" i="39"/>
  <c r="I63" i="39"/>
  <c r="F63" i="39"/>
  <c r="G63" i="39" s="1"/>
  <c r="D63" i="39"/>
  <c r="J61" i="39"/>
  <c r="L61" i="39"/>
  <c r="M61" i="39" s="1"/>
  <c r="C72" i="39"/>
  <c r="I71" i="39"/>
  <c r="F71" i="39"/>
  <c r="G71" i="39" s="1"/>
  <c r="D71" i="39"/>
  <c r="O64" i="38"/>
  <c r="R63" i="38"/>
  <c r="S63" i="38" s="1"/>
  <c r="P63" i="38"/>
  <c r="C84" i="38"/>
  <c r="I83" i="38"/>
  <c r="F83" i="38"/>
  <c r="G83" i="38" s="1"/>
  <c r="D83" i="38"/>
  <c r="L70" i="38"/>
  <c r="M70" i="38" s="1"/>
  <c r="J70" i="38"/>
  <c r="L62" i="38"/>
  <c r="M62" i="38" s="1"/>
  <c r="J62" i="38"/>
  <c r="O72" i="38"/>
  <c r="R71" i="38"/>
  <c r="S71" i="38" s="1"/>
  <c r="P71" i="38"/>
  <c r="C72" i="38"/>
  <c r="I71" i="38"/>
  <c r="F71" i="38"/>
  <c r="G71" i="38" s="1"/>
  <c r="D71" i="38"/>
  <c r="C64" i="38"/>
  <c r="I63" i="38"/>
  <c r="F63" i="38"/>
  <c r="G63" i="38" s="1"/>
  <c r="D63" i="38"/>
  <c r="J69" i="38"/>
  <c r="L69" i="38"/>
  <c r="M69" i="38" s="1"/>
  <c r="J61" i="38"/>
  <c r="L61" i="38"/>
  <c r="M61" i="38" s="1"/>
  <c r="P84" i="38"/>
  <c r="R84" i="38"/>
  <c r="S84" i="38" s="1"/>
  <c r="O72" i="37"/>
  <c r="R71" i="37"/>
  <c r="S71" i="37" s="1"/>
  <c r="P71" i="37"/>
  <c r="L62" i="37"/>
  <c r="M62" i="37" s="1"/>
  <c r="J62" i="37"/>
  <c r="J69" i="37"/>
  <c r="L69" i="37"/>
  <c r="M69" i="37" s="1"/>
  <c r="L70" i="37"/>
  <c r="M70" i="37" s="1"/>
  <c r="J70" i="37"/>
  <c r="C64" i="37"/>
  <c r="I63" i="37"/>
  <c r="F63" i="37"/>
  <c r="G63" i="37" s="1"/>
  <c r="D63" i="37"/>
  <c r="J61" i="37"/>
  <c r="L61" i="37"/>
  <c r="M61" i="37" s="1"/>
  <c r="C72" i="37"/>
  <c r="I71" i="37"/>
  <c r="F71" i="37"/>
  <c r="G71" i="37" s="1"/>
  <c r="D71" i="37"/>
  <c r="C84" i="37"/>
  <c r="I83" i="37"/>
  <c r="F83" i="37"/>
  <c r="G83" i="37" s="1"/>
  <c r="D83" i="37"/>
  <c r="O64" i="37"/>
  <c r="R63" i="37"/>
  <c r="S63" i="37" s="1"/>
  <c r="P63" i="37"/>
  <c r="P84" i="37"/>
  <c r="R84" i="37"/>
  <c r="S84" i="37" s="1"/>
  <c r="P84" i="36"/>
  <c r="R84" i="36"/>
  <c r="S84" i="36" s="1"/>
  <c r="L70" i="36"/>
  <c r="M70" i="36" s="1"/>
  <c r="J70" i="36"/>
  <c r="C72" i="36"/>
  <c r="I71" i="36"/>
  <c r="F71" i="36"/>
  <c r="G71" i="36" s="1"/>
  <c r="D71" i="36"/>
  <c r="C84" i="36"/>
  <c r="I83" i="36"/>
  <c r="F83" i="36"/>
  <c r="G83" i="36" s="1"/>
  <c r="D83" i="36"/>
  <c r="J69" i="36"/>
  <c r="L69" i="36"/>
  <c r="M69" i="36" s="1"/>
  <c r="O72" i="36"/>
  <c r="R71" i="36"/>
  <c r="S71" i="36" s="1"/>
  <c r="P71" i="36"/>
  <c r="L62" i="36"/>
  <c r="M62" i="36" s="1"/>
  <c r="J62" i="36"/>
  <c r="O64" i="36"/>
  <c r="R63" i="36"/>
  <c r="S63" i="36" s="1"/>
  <c r="P63" i="36"/>
  <c r="J61" i="36"/>
  <c r="L61" i="36"/>
  <c r="M61" i="36" s="1"/>
  <c r="C64" i="36"/>
  <c r="I63" i="36"/>
  <c r="F63" i="36"/>
  <c r="G63" i="36" s="1"/>
  <c r="D63" i="36"/>
  <c r="O72" i="35"/>
  <c r="R71" i="35"/>
  <c r="S71" i="35" s="1"/>
  <c r="P71" i="35"/>
  <c r="L62" i="35"/>
  <c r="M62" i="35" s="1"/>
  <c r="J62" i="35"/>
  <c r="J69" i="35"/>
  <c r="L69" i="35"/>
  <c r="M69" i="35" s="1"/>
  <c r="L70" i="35"/>
  <c r="M70" i="35" s="1"/>
  <c r="J70" i="35"/>
  <c r="C64" i="35"/>
  <c r="I63" i="35"/>
  <c r="F63" i="35"/>
  <c r="G63" i="35" s="1"/>
  <c r="D63" i="35"/>
  <c r="J61" i="35"/>
  <c r="L61" i="35"/>
  <c r="M61" i="35" s="1"/>
  <c r="C72" i="35"/>
  <c r="I71" i="35"/>
  <c r="F71" i="35"/>
  <c r="G71" i="35" s="1"/>
  <c r="D71" i="35"/>
  <c r="C84" i="35"/>
  <c r="I83" i="35"/>
  <c r="F83" i="35"/>
  <c r="G83" i="35" s="1"/>
  <c r="D83" i="35"/>
  <c r="O64" i="35"/>
  <c r="R63" i="35"/>
  <c r="S63" i="35" s="1"/>
  <c r="P63" i="35"/>
  <c r="P84" i="35"/>
  <c r="R84" i="35"/>
  <c r="S84" i="35" s="1"/>
  <c r="O72" i="34"/>
  <c r="R71" i="34"/>
  <c r="S71" i="34" s="1"/>
  <c r="P71" i="34"/>
  <c r="C84" i="34"/>
  <c r="I83" i="34"/>
  <c r="F83" i="34"/>
  <c r="G83" i="34" s="1"/>
  <c r="D83" i="34"/>
  <c r="L70" i="34"/>
  <c r="M70" i="34" s="1"/>
  <c r="J70" i="34"/>
  <c r="L62" i="34"/>
  <c r="M62" i="34" s="1"/>
  <c r="J62" i="34"/>
  <c r="C72" i="34"/>
  <c r="I71" i="34"/>
  <c r="F71" i="34"/>
  <c r="G71" i="34" s="1"/>
  <c r="D71" i="34"/>
  <c r="C64" i="34"/>
  <c r="I63" i="34"/>
  <c r="F63" i="34"/>
  <c r="G63" i="34" s="1"/>
  <c r="D63" i="34"/>
  <c r="J69" i="34"/>
  <c r="L69" i="34"/>
  <c r="M69" i="34" s="1"/>
  <c r="O64" i="34"/>
  <c r="R63" i="34"/>
  <c r="S63" i="34" s="1"/>
  <c r="P63" i="34"/>
  <c r="J61" i="34"/>
  <c r="L61" i="34"/>
  <c r="M61" i="34" s="1"/>
  <c r="P84" i="34"/>
  <c r="R84" i="34"/>
  <c r="S84" i="34" s="1"/>
  <c r="J69" i="33"/>
  <c r="L69" i="33"/>
  <c r="M69" i="33" s="1"/>
  <c r="D70" i="33"/>
  <c r="F70" i="33"/>
  <c r="G70" i="33" s="1"/>
  <c r="I70" i="33"/>
  <c r="C71" i="33"/>
  <c r="P62" i="33"/>
  <c r="O63" i="33"/>
  <c r="R62" i="33"/>
  <c r="S62" i="33" s="1"/>
  <c r="J61" i="33"/>
  <c r="L61" i="33"/>
  <c r="M61" i="33" s="1"/>
  <c r="D62" i="33"/>
  <c r="I62" i="33"/>
  <c r="F62" i="33"/>
  <c r="G62" i="33" s="1"/>
  <c r="C63" i="33"/>
  <c r="J83" i="33"/>
  <c r="L83" i="33"/>
  <c r="M83" i="33" s="1"/>
  <c r="P70" i="33"/>
  <c r="R70" i="33"/>
  <c r="S70" i="33" s="1"/>
  <c r="O71" i="33"/>
  <c r="P84" i="33"/>
  <c r="R84" i="33"/>
  <c r="S84" i="33" s="1"/>
  <c r="D84" i="33"/>
  <c r="F84" i="33"/>
  <c r="G84" i="33" s="1"/>
  <c r="I84" i="33"/>
  <c r="J69" i="32"/>
  <c r="L69" i="32"/>
  <c r="M69" i="32" s="1"/>
  <c r="O72" i="32"/>
  <c r="P71" i="32"/>
  <c r="R71" i="32"/>
  <c r="S71" i="32" s="1"/>
  <c r="J62" i="32"/>
  <c r="L62" i="32"/>
  <c r="M62" i="32" s="1"/>
  <c r="O62" i="32"/>
  <c r="R61" i="32"/>
  <c r="S61" i="32" s="1"/>
  <c r="P61" i="32"/>
  <c r="D63" i="32"/>
  <c r="C64" i="32"/>
  <c r="I63" i="32"/>
  <c r="F63" i="32"/>
  <c r="G63" i="32" s="1"/>
  <c r="J61" i="32"/>
  <c r="L61" i="32"/>
  <c r="M61" i="32" s="1"/>
  <c r="J70" i="32"/>
  <c r="L70" i="32"/>
  <c r="M70" i="32" s="1"/>
  <c r="D83" i="32"/>
  <c r="C84" i="32"/>
  <c r="I83" i="32"/>
  <c r="F83" i="32"/>
  <c r="G83" i="32" s="1"/>
  <c r="D71" i="32"/>
  <c r="C72" i="32"/>
  <c r="I71" i="32"/>
  <c r="F71" i="32"/>
  <c r="G71" i="32" s="1"/>
  <c r="P84" i="32"/>
  <c r="R84" i="32"/>
  <c r="S84" i="32" s="1"/>
  <c r="L62" i="31"/>
  <c r="M62" i="31" s="1"/>
  <c r="J62" i="31"/>
  <c r="J61" i="31"/>
  <c r="L61" i="31"/>
  <c r="M61" i="31" s="1"/>
  <c r="C64" i="31"/>
  <c r="I63" i="31"/>
  <c r="F63" i="31"/>
  <c r="G63" i="31" s="1"/>
  <c r="D63" i="31"/>
  <c r="O62" i="31"/>
  <c r="R61" i="31"/>
  <c r="S61" i="31" s="1"/>
  <c r="P61" i="31"/>
  <c r="O72" i="31"/>
  <c r="R71" i="31"/>
  <c r="S71" i="31" s="1"/>
  <c r="P71" i="31"/>
  <c r="J69" i="31"/>
  <c r="L69" i="31"/>
  <c r="M69" i="31" s="1"/>
  <c r="L70" i="31"/>
  <c r="M70" i="31" s="1"/>
  <c r="J70" i="31"/>
  <c r="P84" i="31"/>
  <c r="R84" i="31"/>
  <c r="S84" i="31" s="1"/>
  <c r="F83" i="31"/>
  <c r="G83" i="31" s="1"/>
  <c r="C84" i="31"/>
  <c r="I83" i="31"/>
  <c r="D83" i="31"/>
  <c r="F71" i="31"/>
  <c r="G71" i="31" s="1"/>
  <c r="C72" i="31"/>
  <c r="I71" i="31"/>
  <c r="D71" i="31"/>
  <c r="C72" i="30"/>
  <c r="I71" i="30"/>
  <c r="F71" i="30"/>
  <c r="G71" i="30" s="1"/>
  <c r="D71" i="30"/>
  <c r="J69" i="30"/>
  <c r="L69" i="30"/>
  <c r="M69" i="30" s="1"/>
  <c r="L62" i="30"/>
  <c r="M62" i="30" s="1"/>
  <c r="J62" i="30"/>
  <c r="J61" i="30"/>
  <c r="L61" i="30"/>
  <c r="M61" i="30" s="1"/>
  <c r="C64" i="30"/>
  <c r="I63" i="30"/>
  <c r="F63" i="30"/>
  <c r="G63" i="30" s="1"/>
  <c r="D63" i="30"/>
  <c r="P84" i="30"/>
  <c r="R84" i="30"/>
  <c r="S84" i="30" s="1"/>
  <c r="C84" i="30"/>
  <c r="I83" i="30"/>
  <c r="F83" i="30"/>
  <c r="G83" i="30" s="1"/>
  <c r="D83" i="30"/>
  <c r="O64" i="30"/>
  <c r="R63" i="30"/>
  <c r="S63" i="30" s="1"/>
  <c r="P63" i="30"/>
  <c r="O72" i="30"/>
  <c r="R71" i="30"/>
  <c r="S71" i="30" s="1"/>
  <c r="P71" i="30"/>
  <c r="L70" i="30"/>
  <c r="M70" i="30" s="1"/>
  <c r="J70" i="30"/>
  <c r="L62" i="29"/>
  <c r="M62" i="29" s="1"/>
  <c r="J62" i="29"/>
  <c r="J61" i="29"/>
  <c r="L61" i="29"/>
  <c r="M61" i="29" s="1"/>
  <c r="P84" i="29"/>
  <c r="R84" i="29"/>
  <c r="S84" i="29" s="1"/>
  <c r="C64" i="29"/>
  <c r="I63" i="29"/>
  <c r="F63" i="29"/>
  <c r="G63" i="29" s="1"/>
  <c r="D63" i="29"/>
  <c r="O64" i="29"/>
  <c r="R63" i="29"/>
  <c r="S63" i="29" s="1"/>
  <c r="P63" i="29"/>
  <c r="J69" i="29"/>
  <c r="L69" i="29"/>
  <c r="M69" i="29" s="1"/>
  <c r="C84" i="29"/>
  <c r="I83" i="29"/>
  <c r="F83" i="29"/>
  <c r="G83" i="29" s="1"/>
  <c r="D83" i="29"/>
  <c r="C72" i="29"/>
  <c r="I71" i="29"/>
  <c r="F71" i="29"/>
  <c r="G71" i="29" s="1"/>
  <c r="D71" i="29"/>
  <c r="O72" i="29"/>
  <c r="R71" i="29"/>
  <c r="S71" i="29" s="1"/>
  <c r="P71" i="29"/>
  <c r="L70" i="29"/>
  <c r="M70" i="29" s="1"/>
  <c r="J70" i="29"/>
  <c r="L62" i="28"/>
  <c r="M62" i="28" s="1"/>
  <c r="J62" i="28"/>
  <c r="J69" i="28"/>
  <c r="L69" i="28"/>
  <c r="M69" i="28" s="1"/>
  <c r="L70" i="28"/>
  <c r="M70" i="28" s="1"/>
  <c r="J70" i="28"/>
  <c r="C64" i="28"/>
  <c r="I63" i="28"/>
  <c r="F63" i="28"/>
  <c r="G63" i="28" s="1"/>
  <c r="D63" i="28"/>
  <c r="J61" i="28"/>
  <c r="L61" i="28"/>
  <c r="M61" i="28" s="1"/>
  <c r="C72" i="28"/>
  <c r="I71" i="28"/>
  <c r="F71" i="28"/>
  <c r="G71" i="28" s="1"/>
  <c r="D71" i="28"/>
  <c r="O72" i="28"/>
  <c r="R71" i="28"/>
  <c r="S71" i="28" s="1"/>
  <c r="P71" i="28"/>
  <c r="C84" i="28"/>
  <c r="I83" i="28"/>
  <c r="F83" i="28"/>
  <c r="G83" i="28" s="1"/>
  <c r="D83" i="28"/>
  <c r="O64" i="28"/>
  <c r="R63" i="28"/>
  <c r="S63" i="28" s="1"/>
  <c r="P63" i="28"/>
  <c r="P84" i="28"/>
  <c r="R84" i="28"/>
  <c r="S84" i="28" s="1"/>
  <c r="L70" i="27"/>
  <c r="M70" i="27" s="1"/>
  <c r="J70" i="27"/>
  <c r="O64" i="27"/>
  <c r="R63" i="27"/>
  <c r="S63" i="27" s="1"/>
  <c r="P63" i="27"/>
  <c r="C84" i="27"/>
  <c r="I83" i="27"/>
  <c r="F83" i="27"/>
  <c r="G83" i="27" s="1"/>
  <c r="D83" i="27"/>
  <c r="L62" i="27"/>
  <c r="M62" i="27" s="1"/>
  <c r="J62" i="27"/>
  <c r="O72" i="27"/>
  <c r="R71" i="27"/>
  <c r="S71" i="27" s="1"/>
  <c r="P71" i="27"/>
  <c r="J69" i="27"/>
  <c r="L69" i="27"/>
  <c r="M69" i="27" s="1"/>
  <c r="C64" i="27"/>
  <c r="I63" i="27"/>
  <c r="F63" i="27"/>
  <c r="G63" i="27" s="1"/>
  <c r="D63" i="27"/>
  <c r="C72" i="27"/>
  <c r="I71" i="27"/>
  <c r="F71" i="27"/>
  <c r="G71" i="27" s="1"/>
  <c r="D71" i="27"/>
  <c r="J61" i="27"/>
  <c r="L61" i="27"/>
  <c r="M61" i="27" s="1"/>
  <c r="P84" i="27"/>
  <c r="R84" i="27"/>
  <c r="S84" i="27" s="1"/>
  <c r="O72" i="26"/>
  <c r="R71" i="26"/>
  <c r="S71" i="26" s="1"/>
  <c r="P71" i="26"/>
  <c r="L70" i="26"/>
  <c r="M70" i="26" s="1"/>
  <c r="J70" i="26"/>
  <c r="C72" i="26"/>
  <c r="I71" i="26"/>
  <c r="F71" i="26"/>
  <c r="G71" i="26" s="1"/>
  <c r="D71" i="26"/>
  <c r="J69" i="26"/>
  <c r="L69" i="26"/>
  <c r="M69" i="26" s="1"/>
  <c r="J61" i="26"/>
  <c r="L61" i="26"/>
  <c r="M61" i="26" s="1"/>
  <c r="C64" i="26"/>
  <c r="I63" i="26"/>
  <c r="F63" i="26"/>
  <c r="G63" i="26" s="1"/>
  <c r="D63" i="26"/>
  <c r="P84" i="26"/>
  <c r="R84" i="26"/>
  <c r="S84" i="26" s="1"/>
  <c r="O64" i="26"/>
  <c r="R63" i="26"/>
  <c r="S63" i="26" s="1"/>
  <c r="P63" i="26"/>
  <c r="L62" i="26"/>
  <c r="M62" i="26" s="1"/>
  <c r="J62" i="26"/>
  <c r="C84" i="26"/>
  <c r="I83" i="26"/>
  <c r="F83" i="26"/>
  <c r="G83" i="26" s="1"/>
  <c r="D83" i="26"/>
  <c r="O72" i="25"/>
  <c r="R71" i="25"/>
  <c r="S71" i="25" s="1"/>
  <c r="P71" i="25"/>
  <c r="L62" i="25"/>
  <c r="M62" i="25" s="1"/>
  <c r="J62" i="25"/>
  <c r="L69" i="25"/>
  <c r="M69" i="25" s="1"/>
  <c r="J69" i="25"/>
  <c r="C64" i="25"/>
  <c r="I63" i="25"/>
  <c r="F63" i="25"/>
  <c r="G63" i="25" s="1"/>
  <c r="D63" i="25"/>
  <c r="L61" i="25"/>
  <c r="M61" i="25" s="1"/>
  <c r="J61" i="25"/>
  <c r="L70" i="25"/>
  <c r="M70" i="25" s="1"/>
  <c r="J70" i="25"/>
  <c r="O64" i="25"/>
  <c r="R63" i="25"/>
  <c r="S63" i="25" s="1"/>
  <c r="P63" i="25"/>
  <c r="C72" i="25"/>
  <c r="I71" i="25"/>
  <c r="F71" i="25"/>
  <c r="G71" i="25" s="1"/>
  <c r="D71" i="25"/>
  <c r="C84" i="25"/>
  <c r="I83" i="25"/>
  <c r="F83" i="25"/>
  <c r="G83" i="25" s="1"/>
  <c r="D83" i="25"/>
  <c r="R84" i="25"/>
  <c r="S84" i="25" s="1"/>
  <c r="P84" i="25"/>
  <c r="L70" i="24"/>
  <c r="M70" i="24" s="1"/>
  <c r="J70" i="24"/>
  <c r="O72" i="24"/>
  <c r="R71" i="24"/>
  <c r="S71" i="24" s="1"/>
  <c r="P71" i="24"/>
  <c r="C84" i="24"/>
  <c r="I83" i="24"/>
  <c r="F83" i="24"/>
  <c r="G83" i="24" s="1"/>
  <c r="D83" i="24"/>
  <c r="O64" i="24"/>
  <c r="R63" i="24"/>
  <c r="S63" i="24" s="1"/>
  <c r="P63" i="24"/>
  <c r="L62" i="24"/>
  <c r="M62" i="24" s="1"/>
  <c r="J62" i="24"/>
  <c r="C72" i="24"/>
  <c r="I71" i="24"/>
  <c r="F71" i="24"/>
  <c r="G71" i="24" s="1"/>
  <c r="D71" i="24"/>
  <c r="C64" i="24"/>
  <c r="I63" i="24"/>
  <c r="F63" i="24"/>
  <c r="G63" i="24" s="1"/>
  <c r="D63" i="24"/>
  <c r="J69" i="24"/>
  <c r="L69" i="24"/>
  <c r="M69" i="24" s="1"/>
  <c r="J61" i="24"/>
  <c r="L61" i="24"/>
  <c r="M61" i="24" s="1"/>
  <c r="P84" i="24"/>
  <c r="R84" i="24"/>
  <c r="S84" i="24" s="1"/>
  <c r="J61" i="23"/>
  <c r="L61" i="23"/>
  <c r="M61" i="23" s="1"/>
  <c r="O70" i="23"/>
  <c r="R69" i="23"/>
  <c r="S69" i="23" s="1"/>
  <c r="P69" i="23"/>
  <c r="L62" i="23"/>
  <c r="M62" i="23" s="1"/>
  <c r="J62" i="23"/>
  <c r="P84" i="23"/>
  <c r="R84" i="23"/>
  <c r="S84" i="23" s="1"/>
  <c r="C70" i="23"/>
  <c r="I69" i="23"/>
  <c r="F69" i="23"/>
  <c r="G69" i="23" s="1"/>
  <c r="D69" i="23"/>
  <c r="C64" i="23"/>
  <c r="I63" i="23"/>
  <c r="F63" i="23"/>
  <c r="G63" i="23" s="1"/>
  <c r="D63" i="23"/>
  <c r="C84" i="23"/>
  <c r="I83" i="23"/>
  <c r="F83" i="23"/>
  <c r="G83" i="23" s="1"/>
  <c r="D83" i="23"/>
  <c r="L68" i="23"/>
  <c r="M68" i="23" s="1"/>
  <c r="J68" i="23"/>
  <c r="O62" i="23"/>
  <c r="R61" i="23"/>
  <c r="S61" i="23" s="1"/>
  <c r="P61" i="23"/>
  <c r="O70" i="22"/>
  <c r="R69" i="22"/>
  <c r="S69" i="22" s="1"/>
  <c r="P69" i="22"/>
  <c r="C70" i="22"/>
  <c r="I69" i="22"/>
  <c r="F69" i="22"/>
  <c r="G69" i="22" s="1"/>
  <c r="D69" i="22"/>
  <c r="L68" i="22"/>
  <c r="M68" i="22" s="1"/>
  <c r="J68" i="22"/>
  <c r="C64" i="22"/>
  <c r="I63" i="22"/>
  <c r="F63" i="22"/>
  <c r="G63" i="22" s="1"/>
  <c r="D63" i="22"/>
  <c r="L62" i="22"/>
  <c r="M62" i="22" s="1"/>
  <c r="J62" i="22"/>
  <c r="O62" i="22"/>
  <c r="R61" i="22"/>
  <c r="S61" i="22" s="1"/>
  <c r="P61" i="22"/>
  <c r="C84" i="22"/>
  <c r="I83" i="22"/>
  <c r="F83" i="22"/>
  <c r="G83" i="22" s="1"/>
  <c r="D83" i="22"/>
  <c r="P84" i="22"/>
  <c r="R84" i="22"/>
  <c r="S84" i="22" s="1"/>
  <c r="C77" i="21"/>
  <c r="F76" i="21"/>
  <c r="G76" i="21" s="1"/>
  <c r="D76" i="21"/>
  <c r="C89" i="21"/>
  <c r="F88" i="21"/>
  <c r="G88" i="21" s="1"/>
  <c r="D88" i="21"/>
  <c r="C69" i="21"/>
  <c r="F68" i="21"/>
  <c r="G68" i="21" s="1"/>
  <c r="D68" i="21"/>
  <c r="L62" i="20"/>
  <c r="M62" i="20" s="1"/>
  <c r="J62" i="20"/>
  <c r="O71" i="20"/>
  <c r="R70" i="20"/>
  <c r="S70" i="20" s="1"/>
  <c r="P70" i="20"/>
  <c r="L69" i="20"/>
  <c r="M69" i="20" s="1"/>
  <c r="J69" i="20"/>
  <c r="C84" i="20"/>
  <c r="I83" i="20"/>
  <c r="F83" i="20"/>
  <c r="G83" i="20" s="1"/>
  <c r="D83" i="20"/>
  <c r="O62" i="20"/>
  <c r="R61" i="20"/>
  <c r="S61" i="20" s="1"/>
  <c r="P61" i="20"/>
  <c r="C71" i="20"/>
  <c r="I70" i="20"/>
  <c r="F70" i="20"/>
  <c r="G70" i="20" s="1"/>
  <c r="D70" i="20"/>
  <c r="L68" i="20"/>
  <c r="M68" i="20" s="1"/>
  <c r="J68" i="20"/>
  <c r="L63" i="20"/>
  <c r="M63" i="20" s="1"/>
  <c r="J63" i="20"/>
  <c r="R84" i="20"/>
  <c r="S84" i="20" s="1"/>
  <c r="P84" i="20"/>
  <c r="D64" i="20"/>
  <c r="C65" i="20"/>
  <c r="I64" i="20"/>
  <c r="F64" i="20"/>
  <c r="G64" i="20" s="1"/>
  <c r="L63" i="19"/>
  <c r="M63" i="19" s="1"/>
  <c r="J63" i="19"/>
  <c r="C65" i="19"/>
  <c r="I64" i="19"/>
  <c r="F64" i="19"/>
  <c r="G64" i="19" s="1"/>
  <c r="D64" i="19"/>
  <c r="L62" i="19"/>
  <c r="M62" i="19" s="1"/>
  <c r="J62" i="19"/>
  <c r="O62" i="19"/>
  <c r="R61" i="19"/>
  <c r="S61" i="19" s="1"/>
  <c r="P61" i="19"/>
  <c r="O71" i="19"/>
  <c r="R70" i="19"/>
  <c r="S70" i="19" s="1"/>
  <c r="P70" i="19"/>
  <c r="L69" i="19"/>
  <c r="M69" i="19" s="1"/>
  <c r="J69" i="19"/>
  <c r="R84" i="19"/>
  <c r="S84" i="19" s="1"/>
  <c r="P84" i="19"/>
  <c r="C71" i="19"/>
  <c r="I70" i="19"/>
  <c r="F70" i="19"/>
  <c r="G70" i="19" s="1"/>
  <c r="D70" i="19"/>
  <c r="C84" i="19"/>
  <c r="I83" i="19"/>
  <c r="F83" i="19"/>
  <c r="G83" i="19" s="1"/>
  <c r="D83" i="19"/>
  <c r="L68" i="19"/>
  <c r="M68" i="19" s="1"/>
  <c r="J68" i="19"/>
  <c r="P84" i="18"/>
  <c r="R84" i="18"/>
  <c r="S84" i="18" s="1"/>
  <c r="C84" i="18"/>
  <c r="I83" i="18"/>
  <c r="F83" i="18"/>
  <c r="G83" i="18" s="1"/>
  <c r="D83" i="18"/>
  <c r="C72" i="18"/>
  <c r="I71" i="18"/>
  <c r="F71" i="18"/>
  <c r="G71" i="18" s="1"/>
  <c r="D71" i="18"/>
  <c r="O64" i="18"/>
  <c r="R63" i="18"/>
  <c r="S63" i="18" s="1"/>
  <c r="P63" i="18"/>
  <c r="O72" i="18"/>
  <c r="R71" i="18"/>
  <c r="S71" i="18" s="1"/>
  <c r="P71" i="18"/>
  <c r="J62" i="18"/>
  <c r="L62" i="18"/>
  <c r="M62" i="18" s="1"/>
  <c r="J69" i="18"/>
  <c r="L69" i="18"/>
  <c r="M69" i="18" s="1"/>
  <c r="C64" i="18"/>
  <c r="I63" i="18"/>
  <c r="F63" i="18"/>
  <c r="G63" i="18" s="1"/>
  <c r="D63" i="18"/>
  <c r="J61" i="18"/>
  <c r="L61" i="18"/>
  <c r="M61" i="18" s="1"/>
  <c r="L70" i="18"/>
  <c r="M70" i="18" s="1"/>
  <c r="J70" i="18"/>
  <c r="P84" i="17"/>
  <c r="R84" i="17"/>
  <c r="S84" i="17" s="1"/>
  <c r="L70" i="17"/>
  <c r="M70" i="17" s="1"/>
  <c r="J70" i="17"/>
  <c r="C72" i="17"/>
  <c r="I71" i="17"/>
  <c r="F71" i="17"/>
  <c r="G71" i="17" s="1"/>
  <c r="D71" i="17"/>
  <c r="L62" i="17"/>
  <c r="M62" i="17" s="1"/>
  <c r="J62" i="17"/>
  <c r="C64" i="17"/>
  <c r="I63" i="17"/>
  <c r="F63" i="17"/>
  <c r="G63" i="17" s="1"/>
  <c r="D63" i="17"/>
  <c r="O72" i="17"/>
  <c r="R71" i="17"/>
  <c r="S71" i="17" s="1"/>
  <c r="P71" i="17"/>
  <c r="J69" i="17"/>
  <c r="L69" i="17"/>
  <c r="M69" i="17" s="1"/>
  <c r="O62" i="17"/>
  <c r="R61" i="17"/>
  <c r="S61" i="17" s="1"/>
  <c r="P61" i="17"/>
  <c r="J61" i="17"/>
  <c r="L61" i="17"/>
  <c r="M61" i="17" s="1"/>
  <c r="C84" i="17"/>
  <c r="I83" i="17"/>
  <c r="F83" i="17"/>
  <c r="G83" i="17" s="1"/>
  <c r="D83" i="17"/>
  <c r="L68" i="16"/>
  <c r="M68" i="16" s="1"/>
  <c r="J68" i="16"/>
  <c r="O62" i="16"/>
  <c r="R61" i="16"/>
  <c r="S61" i="16" s="1"/>
  <c r="P61" i="16"/>
  <c r="J61" i="16"/>
  <c r="L61" i="16"/>
  <c r="M61" i="16" s="1"/>
  <c r="P84" i="16"/>
  <c r="R84" i="16"/>
  <c r="S84" i="16" s="1"/>
  <c r="C84" i="16"/>
  <c r="I83" i="16"/>
  <c r="F83" i="16"/>
  <c r="G83" i="16" s="1"/>
  <c r="D83" i="16"/>
  <c r="O70" i="16"/>
  <c r="R69" i="16"/>
  <c r="S69" i="16" s="1"/>
  <c r="P69" i="16"/>
  <c r="L62" i="16"/>
  <c r="M62" i="16" s="1"/>
  <c r="J62" i="16"/>
  <c r="C70" i="16"/>
  <c r="I69" i="16"/>
  <c r="F69" i="16"/>
  <c r="G69" i="16" s="1"/>
  <c r="D69" i="16"/>
  <c r="C64" i="16"/>
  <c r="I63" i="16"/>
  <c r="F63" i="16"/>
  <c r="G63" i="16" s="1"/>
  <c r="D63" i="16"/>
  <c r="O72" i="14"/>
  <c r="R71" i="14"/>
  <c r="S71" i="14" s="1"/>
  <c r="P71" i="14"/>
  <c r="J69" i="14"/>
  <c r="L69" i="14"/>
  <c r="M69" i="14" s="1"/>
  <c r="L70" i="14"/>
  <c r="M70" i="14" s="1"/>
  <c r="J70" i="14"/>
  <c r="C64" i="14"/>
  <c r="I63" i="14"/>
  <c r="F63" i="14"/>
  <c r="G63" i="14" s="1"/>
  <c r="D63" i="14"/>
  <c r="J61" i="14"/>
  <c r="L61" i="14"/>
  <c r="M61" i="14" s="1"/>
  <c r="C72" i="14"/>
  <c r="I71" i="14"/>
  <c r="F71" i="14"/>
  <c r="G71" i="14" s="1"/>
  <c r="D71" i="14"/>
  <c r="L62" i="14"/>
  <c r="M62" i="14" s="1"/>
  <c r="J62" i="14"/>
  <c r="C84" i="14"/>
  <c r="I83" i="14"/>
  <c r="F83" i="14"/>
  <c r="G83" i="14" s="1"/>
  <c r="D83" i="14"/>
  <c r="O64" i="14"/>
  <c r="R63" i="14"/>
  <c r="S63" i="14" s="1"/>
  <c r="P63" i="14"/>
  <c r="P84" i="14"/>
  <c r="R84" i="14"/>
  <c r="S84" i="14" s="1"/>
  <c r="L62" i="15"/>
  <c r="M62" i="15" s="1"/>
  <c r="J62" i="15"/>
  <c r="O64" i="15"/>
  <c r="R63" i="15"/>
  <c r="S63" i="15" s="1"/>
  <c r="P63" i="15"/>
  <c r="C64" i="15"/>
  <c r="I63" i="15"/>
  <c r="F63" i="15"/>
  <c r="G63" i="15" s="1"/>
  <c r="D63" i="15"/>
  <c r="J69" i="15"/>
  <c r="L69" i="15"/>
  <c r="M69" i="15" s="1"/>
  <c r="J61" i="15"/>
  <c r="L61" i="15"/>
  <c r="M61" i="15" s="1"/>
  <c r="C84" i="15"/>
  <c r="I83" i="15"/>
  <c r="F83" i="15"/>
  <c r="G83" i="15" s="1"/>
  <c r="D83" i="15"/>
  <c r="L70" i="15"/>
  <c r="M70" i="15" s="1"/>
  <c r="J70" i="15"/>
  <c r="C72" i="15"/>
  <c r="I71" i="15"/>
  <c r="F71" i="15"/>
  <c r="G71" i="15" s="1"/>
  <c r="D71" i="15"/>
  <c r="O72" i="15"/>
  <c r="R71" i="15"/>
  <c r="S71" i="15" s="1"/>
  <c r="P71" i="15"/>
  <c r="I84" i="10"/>
  <c r="F84" i="10"/>
  <c r="G84" i="10" s="1"/>
  <c r="D84" i="10"/>
  <c r="R84" i="10"/>
  <c r="S84" i="10" s="1"/>
  <c r="P84" i="10"/>
  <c r="O71" i="10"/>
  <c r="R70" i="10"/>
  <c r="S70" i="10" s="1"/>
  <c r="P70" i="10"/>
  <c r="L69" i="10"/>
  <c r="M69" i="10" s="1"/>
  <c r="J69" i="10"/>
  <c r="L68" i="10"/>
  <c r="M68" i="10" s="1"/>
  <c r="J68" i="10"/>
  <c r="R61" i="10"/>
  <c r="S61" i="10" s="1"/>
  <c r="P61" i="10"/>
  <c r="O62" i="10"/>
  <c r="C71" i="10"/>
  <c r="I70" i="10"/>
  <c r="F70" i="10"/>
  <c r="G70" i="10" s="1"/>
  <c r="D70" i="10"/>
  <c r="L83" i="10"/>
  <c r="M83" i="10" s="1"/>
  <c r="J83" i="10"/>
  <c r="L62" i="10"/>
  <c r="M62" i="10" s="1"/>
  <c r="J62" i="10"/>
  <c r="F63" i="10"/>
  <c r="G63" i="10" s="1"/>
  <c r="D63" i="10"/>
  <c r="C64" i="10"/>
  <c r="I63" i="10"/>
  <c r="O72" i="8"/>
  <c r="R71" i="8"/>
  <c r="S71" i="8" s="1"/>
  <c r="P71" i="8"/>
  <c r="L70" i="8"/>
  <c r="M70" i="8" s="1"/>
  <c r="J70" i="8"/>
  <c r="J69" i="8"/>
  <c r="L69" i="8"/>
  <c r="M69" i="8" s="1"/>
  <c r="C72" i="8"/>
  <c r="I71" i="8"/>
  <c r="F71" i="8"/>
  <c r="G71" i="8" s="1"/>
  <c r="D71" i="8"/>
  <c r="J61" i="8"/>
  <c r="L61" i="8"/>
  <c r="M61" i="8" s="1"/>
  <c r="L62" i="8"/>
  <c r="M62" i="8" s="1"/>
  <c r="J62" i="8"/>
  <c r="C64" i="8"/>
  <c r="I63" i="8"/>
  <c r="F63" i="8"/>
  <c r="G63" i="8" s="1"/>
  <c r="D63" i="8"/>
  <c r="C84" i="8"/>
  <c r="I83" i="8"/>
  <c r="F83" i="8"/>
  <c r="G83" i="8" s="1"/>
  <c r="D83" i="8"/>
  <c r="P84" i="8"/>
  <c r="R84" i="8"/>
  <c r="S84" i="8" s="1"/>
  <c r="O64" i="8"/>
  <c r="R63" i="8"/>
  <c r="S63" i="8" s="1"/>
  <c r="P63" i="8"/>
  <c r="L70" i="9"/>
  <c r="M70" i="9" s="1"/>
  <c r="J70" i="9"/>
  <c r="C64" i="9"/>
  <c r="I63" i="9"/>
  <c r="F63" i="9"/>
  <c r="G63" i="9" s="1"/>
  <c r="D63" i="9"/>
  <c r="J61" i="9"/>
  <c r="L61" i="9"/>
  <c r="M61" i="9" s="1"/>
  <c r="C72" i="9"/>
  <c r="I71" i="9"/>
  <c r="F71" i="9"/>
  <c r="G71" i="9" s="1"/>
  <c r="D71" i="9"/>
  <c r="L62" i="9"/>
  <c r="M62" i="9" s="1"/>
  <c r="J62" i="9"/>
  <c r="O72" i="9"/>
  <c r="R71" i="9"/>
  <c r="S71" i="9" s="1"/>
  <c r="P71" i="9"/>
  <c r="C84" i="9"/>
  <c r="I83" i="9"/>
  <c r="F83" i="9"/>
  <c r="G83" i="9" s="1"/>
  <c r="D83" i="9"/>
  <c r="J69" i="9"/>
  <c r="L69" i="9"/>
  <c r="M69" i="9" s="1"/>
  <c r="O64" i="9"/>
  <c r="R63" i="9"/>
  <c r="S63" i="9" s="1"/>
  <c r="P63" i="9"/>
  <c r="P84" i="9"/>
  <c r="R84" i="9"/>
  <c r="S84" i="9" s="1"/>
  <c r="C72" i="11"/>
  <c r="I71" i="11"/>
  <c r="F71" i="11"/>
  <c r="G71" i="11" s="1"/>
  <c r="D71" i="11"/>
  <c r="J69" i="11"/>
  <c r="L69" i="11"/>
  <c r="M69" i="11" s="1"/>
  <c r="C64" i="11"/>
  <c r="I63" i="11"/>
  <c r="F63" i="11"/>
  <c r="G63" i="11" s="1"/>
  <c r="D63" i="11"/>
  <c r="L62" i="11"/>
  <c r="M62" i="11" s="1"/>
  <c r="J62" i="11"/>
  <c r="P84" i="11"/>
  <c r="R84" i="11"/>
  <c r="S84" i="11" s="1"/>
  <c r="C84" i="11"/>
  <c r="I83" i="11"/>
  <c r="F83" i="11"/>
  <c r="G83" i="11" s="1"/>
  <c r="D83" i="11"/>
  <c r="O64" i="11"/>
  <c r="R63" i="11"/>
  <c r="S63" i="11" s="1"/>
  <c r="P63" i="11"/>
  <c r="J61" i="11"/>
  <c r="L61" i="11"/>
  <c r="M61" i="11" s="1"/>
  <c r="O72" i="11"/>
  <c r="R71" i="11"/>
  <c r="S71" i="11" s="1"/>
  <c r="P71" i="11"/>
  <c r="L70" i="11"/>
  <c r="M70" i="11" s="1"/>
  <c r="J70" i="11"/>
  <c r="L70" i="12"/>
  <c r="M70" i="12" s="1"/>
  <c r="J70" i="12"/>
  <c r="J61" i="12"/>
  <c r="L61" i="12"/>
  <c r="M61" i="12" s="1"/>
  <c r="O64" i="12"/>
  <c r="R63" i="12"/>
  <c r="S63" i="12" s="1"/>
  <c r="P63" i="12"/>
  <c r="P84" i="12"/>
  <c r="R84" i="12"/>
  <c r="S84" i="12" s="1"/>
  <c r="J69" i="12"/>
  <c r="L69" i="12"/>
  <c r="M69" i="12" s="1"/>
  <c r="L62" i="12"/>
  <c r="M62" i="12" s="1"/>
  <c r="J62" i="12"/>
  <c r="C84" i="12"/>
  <c r="I83" i="12"/>
  <c r="F83" i="12"/>
  <c r="G83" i="12" s="1"/>
  <c r="D83" i="12"/>
  <c r="C64" i="12"/>
  <c r="I63" i="12"/>
  <c r="F63" i="12"/>
  <c r="G63" i="12" s="1"/>
  <c r="D63" i="12"/>
  <c r="C72" i="12"/>
  <c r="I71" i="12"/>
  <c r="F71" i="12"/>
  <c r="G71" i="12" s="1"/>
  <c r="D71" i="12"/>
  <c r="O72" i="12"/>
  <c r="R71" i="12"/>
  <c r="S71" i="12" s="1"/>
  <c r="P71" i="12"/>
  <c r="J61" i="13"/>
  <c r="L61" i="13"/>
  <c r="M61" i="13" s="1"/>
  <c r="C84" i="13"/>
  <c r="I83" i="13"/>
  <c r="F83" i="13"/>
  <c r="G83" i="13" s="1"/>
  <c r="D83" i="13"/>
  <c r="L62" i="13"/>
  <c r="M62" i="13" s="1"/>
  <c r="J62" i="13"/>
  <c r="C72" i="13"/>
  <c r="I71" i="13"/>
  <c r="F71" i="13"/>
  <c r="G71" i="13" s="1"/>
  <c r="D71" i="13"/>
  <c r="O72" i="13"/>
  <c r="R71" i="13"/>
  <c r="S71" i="13" s="1"/>
  <c r="P71" i="13"/>
  <c r="L70" i="13"/>
  <c r="M70" i="13" s="1"/>
  <c r="J70" i="13"/>
  <c r="J69" i="13"/>
  <c r="L69" i="13"/>
  <c r="M69" i="13" s="1"/>
  <c r="O64" i="13"/>
  <c r="R63" i="13"/>
  <c r="S63" i="13" s="1"/>
  <c r="P63" i="13"/>
  <c r="C64" i="13"/>
  <c r="I63" i="13"/>
  <c r="F63" i="13"/>
  <c r="G63" i="13" s="1"/>
  <c r="D63" i="13"/>
  <c r="C70" i="7"/>
  <c r="I69" i="7"/>
  <c r="F69" i="7"/>
  <c r="G69" i="7" s="1"/>
  <c r="D69" i="7"/>
  <c r="L62" i="7"/>
  <c r="M62" i="7" s="1"/>
  <c r="J62" i="7"/>
  <c r="C84" i="7"/>
  <c r="I83" i="7"/>
  <c r="F83" i="7"/>
  <c r="G83" i="7" s="1"/>
  <c r="D83" i="7"/>
  <c r="P84" i="7"/>
  <c r="R84" i="7"/>
  <c r="S84" i="7" s="1"/>
  <c r="L68" i="7"/>
  <c r="M68" i="7" s="1"/>
  <c r="J68" i="7"/>
  <c r="O62" i="7"/>
  <c r="R61" i="7"/>
  <c r="S61" i="7" s="1"/>
  <c r="P61" i="7"/>
  <c r="C64" i="7"/>
  <c r="I63" i="7"/>
  <c r="F63" i="7"/>
  <c r="G63" i="7" s="1"/>
  <c r="D63" i="7"/>
  <c r="O70" i="7"/>
  <c r="R69" i="7"/>
  <c r="S69" i="7" s="1"/>
  <c r="P69" i="7"/>
  <c r="J61" i="7"/>
  <c r="L61" i="7"/>
  <c r="M61" i="7" s="1"/>
  <c r="P84" i="6"/>
  <c r="R84" i="6"/>
  <c r="S84" i="6" s="1"/>
  <c r="C84" i="6"/>
  <c r="I83" i="6"/>
  <c r="F83" i="6"/>
  <c r="G83" i="6" s="1"/>
  <c r="D83" i="6"/>
  <c r="L63" i="6"/>
  <c r="M63" i="6" s="1"/>
  <c r="J63" i="6"/>
  <c r="C70" i="6"/>
  <c r="I69" i="6"/>
  <c r="F69" i="6"/>
  <c r="G69" i="6" s="1"/>
  <c r="D69" i="6"/>
  <c r="P70" i="6"/>
  <c r="O71" i="6"/>
  <c r="R70" i="6"/>
  <c r="S70" i="6" s="1"/>
  <c r="L62" i="6"/>
  <c r="M62" i="6" s="1"/>
  <c r="J62" i="6"/>
  <c r="D64" i="6"/>
  <c r="C65" i="6"/>
  <c r="I64" i="6"/>
  <c r="F64" i="6"/>
  <c r="G64" i="6" s="1"/>
  <c r="L68" i="6"/>
  <c r="M68" i="6" s="1"/>
  <c r="J68" i="6"/>
  <c r="O62" i="6"/>
  <c r="R61" i="6"/>
  <c r="S61" i="6" s="1"/>
  <c r="P61" i="6"/>
  <c r="J62" i="5"/>
  <c r="L62" i="5"/>
  <c r="M62" i="5" s="1"/>
  <c r="C70" i="5"/>
  <c r="I69" i="5"/>
  <c r="D69" i="5"/>
  <c r="F69" i="5"/>
  <c r="G69" i="5" s="1"/>
  <c r="O64" i="5"/>
  <c r="P63" i="5"/>
  <c r="R63" i="5"/>
  <c r="S63" i="5" s="1"/>
  <c r="C64" i="5"/>
  <c r="I63" i="5"/>
  <c r="F63" i="5"/>
  <c r="G63" i="5" s="1"/>
  <c r="D63" i="5"/>
  <c r="C84" i="5"/>
  <c r="I83" i="5"/>
  <c r="F83" i="5"/>
  <c r="G83" i="5" s="1"/>
  <c r="D83" i="5"/>
  <c r="O70" i="5"/>
  <c r="R69" i="5"/>
  <c r="S69" i="5" s="1"/>
  <c r="P69" i="5"/>
  <c r="L68" i="5"/>
  <c r="M68" i="5" s="1"/>
  <c r="J68" i="5"/>
  <c r="P84" i="5"/>
  <c r="R84" i="5"/>
  <c r="S84" i="5" s="1"/>
  <c r="J69" i="4"/>
  <c r="L69" i="4"/>
  <c r="M69" i="4" s="1"/>
  <c r="C64" i="4"/>
  <c r="I63" i="4"/>
  <c r="F63" i="4"/>
  <c r="G63" i="4" s="1"/>
  <c r="D63" i="4"/>
  <c r="P70" i="4"/>
  <c r="O71" i="4"/>
  <c r="R70" i="4"/>
  <c r="S70" i="4" s="1"/>
  <c r="L62" i="4"/>
  <c r="M62" i="4" s="1"/>
  <c r="J62" i="4"/>
  <c r="P63" i="4"/>
  <c r="O64" i="4"/>
  <c r="R63" i="4"/>
  <c r="S63" i="4" s="1"/>
  <c r="J61" i="4"/>
  <c r="L61" i="4"/>
  <c r="M61" i="4" s="1"/>
  <c r="D71" i="4"/>
  <c r="C72" i="4"/>
  <c r="I71" i="4"/>
  <c r="F71" i="4"/>
  <c r="G71" i="4" s="1"/>
  <c r="L70" i="4"/>
  <c r="M70" i="4" s="1"/>
  <c r="J70" i="4"/>
  <c r="C84" i="4"/>
  <c r="I83" i="4"/>
  <c r="F83" i="4"/>
  <c r="G83" i="4" s="1"/>
  <c r="D83" i="4"/>
  <c r="O72" i="3"/>
  <c r="R71" i="3"/>
  <c r="S71" i="3" s="1"/>
  <c r="P71" i="3"/>
  <c r="L62" i="3"/>
  <c r="M62" i="3" s="1"/>
  <c r="J62" i="3"/>
  <c r="C64" i="3"/>
  <c r="I63" i="3"/>
  <c r="F63" i="3"/>
  <c r="G63" i="3" s="1"/>
  <c r="D63" i="3"/>
  <c r="J69" i="3"/>
  <c r="L69" i="3"/>
  <c r="M69" i="3" s="1"/>
  <c r="L70" i="3"/>
  <c r="M70" i="3" s="1"/>
  <c r="J70" i="3"/>
  <c r="C84" i="3"/>
  <c r="I83" i="3"/>
  <c r="F83" i="3"/>
  <c r="G83" i="3" s="1"/>
  <c r="D83" i="3"/>
  <c r="J61" i="3"/>
  <c r="L61" i="3"/>
  <c r="M61" i="3" s="1"/>
  <c r="C72" i="3"/>
  <c r="I71" i="3"/>
  <c r="F71" i="3"/>
  <c r="G71" i="3" s="1"/>
  <c r="D71" i="3"/>
  <c r="O64" i="3"/>
  <c r="R63" i="3"/>
  <c r="S63" i="3" s="1"/>
  <c r="P63" i="3"/>
  <c r="P84" i="3"/>
  <c r="R84" i="3"/>
  <c r="S84" i="3" s="1"/>
  <c r="J63" i="40" l="1"/>
  <c r="L63" i="40"/>
  <c r="M63" i="40" s="1"/>
  <c r="J83" i="40"/>
  <c r="L83" i="40"/>
  <c r="M83" i="40" s="1"/>
  <c r="D64" i="40"/>
  <c r="C65" i="40"/>
  <c r="I64" i="40"/>
  <c r="F64" i="40"/>
  <c r="G64" i="40" s="1"/>
  <c r="D84" i="40"/>
  <c r="I84" i="40"/>
  <c r="F84" i="40"/>
  <c r="G84" i="40" s="1"/>
  <c r="P70" i="40"/>
  <c r="O71" i="40"/>
  <c r="R70" i="40"/>
  <c r="S70" i="40" s="1"/>
  <c r="J69" i="40"/>
  <c r="L69" i="40"/>
  <c r="M69" i="40" s="1"/>
  <c r="D70" i="40"/>
  <c r="C71" i="40"/>
  <c r="I70" i="40"/>
  <c r="F70" i="40"/>
  <c r="G70" i="40" s="1"/>
  <c r="P62" i="40"/>
  <c r="O63" i="40"/>
  <c r="R62" i="40"/>
  <c r="S62" i="40" s="1"/>
  <c r="J63" i="39"/>
  <c r="L63" i="39"/>
  <c r="M63" i="39" s="1"/>
  <c r="P64" i="39"/>
  <c r="O65" i="39"/>
  <c r="R64" i="39"/>
  <c r="S64" i="39" s="1"/>
  <c r="J71" i="39"/>
  <c r="L71" i="39"/>
  <c r="M71" i="39" s="1"/>
  <c r="D64" i="39"/>
  <c r="C65" i="39"/>
  <c r="I64" i="39"/>
  <c r="F64" i="39"/>
  <c r="G64" i="39" s="1"/>
  <c r="D72" i="39"/>
  <c r="C73" i="39"/>
  <c r="I72" i="39"/>
  <c r="F72" i="39"/>
  <c r="G72" i="39" s="1"/>
  <c r="P72" i="39"/>
  <c r="O73" i="39"/>
  <c r="R72" i="39"/>
  <c r="S72" i="39" s="1"/>
  <c r="J83" i="39"/>
  <c r="L83" i="39"/>
  <c r="M83" i="39" s="1"/>
  <c r="D84" i="39"/>
  <c r="I84" i="39"/>
  <c r="F84" i="39"/>
  <c r="G84" i="39" s="1"/>
  <c r="D84" i="38"/>
  <c r="F84" i="38"/>
  <c r="G84" i="38" s="1"/>
  <c r="I84" i="38"/>
  <c r="D64" i="38"/>
  <c r="F64" i="38"/>
  <c r="G64" i="38" s="1"/>
  <c r="C65" i="38"/>
  <c r="I64" i="38"/>
  <c r="P72" i="38"/>
  <c r="R72" i="38"/>
  <c r="S72" i="38" s="1"/>
  <c r="O73" i="38"/>
  <c r="J83" i="38"/>
  <c r="L83" i="38"/>
  <c r="M83" i="38" s="1"/>
  <c r="J71" i="38"/>
  <c r="L71" i="38"/>
  <c r="M71" i="38" s="1"/>
  <c r="D72" i="38"/>
  <c r="F72" i="38"/>
  <c r="G72" i="38" s="1"/>
  <c r="C73" i="38"/>
  <c r="I72" i="38"/>
  <c r="P64" i="38"/>
  <c r="R64" i="38"/>
  <c r="S64" i="38" s="1"/>
  <c r="O65" i="38"/>
  <c r="J63" i="38"/>
  <c r="L63" i="38"/>
  <c r="M63" i="38" s="1"/>
  <c r="D84" i="37"/>
  <c r="I84" i="37"/>
  <c r="F84" i="37"/>
  <c r="G84" i="37" s="1"/>
  <c r="P64" i="37"/>
  <c r="O65" i="37"/>
  <c r="R64" i="37"/>
  <c r="S64" i="37" s="1"/>
  <c r="J63" i="37"/>
  <c r="L63" i="37"/>
  <c r="M63" i="37" s="1"/>
  <c r="J83" i="37"/>
  <c r="L83" i="37"/>
  <c r="M83" i="37" s="1"/>
  <c r="J71" i="37"/>
  <c r="L71" i="37"/>
  <c r="M71" i="37" s="1"/>
  <c r="D64" i="37"/>
  <c r="C65" i="37"/>
  <c r="I64" i="37"/>
  <c r="F64" i="37"/>
  <c r="G64" i="37" s="1"/>
  <c r="D72" i="37"/>
  <c r="C73" i="37"/>
  <c r="I72" i="37"/>
  <c r="F72" i="37"/>
  <c r="G72" i="37" s="1"/>
  <c r="P72" i="37"/>
  <c r="O73" i="37"/>
  <c r="R72" i="37"/>
  <c r="S72" i="37" s="1"/>
  <c r="J71" i="36"/>
  <c r="L71" i="36"/>
  <c r="M71" i="36" s="1"/>
  <c r="P64" i="36"/>
  <c r="O65" i="36"/>
  <c r="R64" i="36"/>
  <c r="S64" i="36" s="1"/>
  <c r="D72" i="36"/>
  <c r="C73" i="36"/>
  <c r="I72" i="36"/>
  <c r="F72" i="36"/>
  <c r="G72" i="36" s="1"/>
  <c r="J63" i="36"/>
  <c r="L63" i="36"/>
  <c r="M63" i="36" s="1"/>
  <c r="D64" i="36"/>
  <c r="C65" i="36"/>
  <c r="I64" i="36"/>
  <c r="F64" i="36"/>
  <c r="G64" i="36" s="1"/>
  <c r="J83" i="36"/>
  <c r="L83" i="36"/>
  <c r="M83" i="36" s="1"/>
  <c r="D84" i="36"/>
  <c r="I84" i="36"/>
  <c r="F84" i="36"/>
  <c r="G84" i="36" s="1"/>
  <c r="P72" i="36"/>
  <c r="O73" i="36"/>
  <c r="R72" i="36"/>
  <c r="S72" i="36" s="1"/>
  <c r="J83" i="35"/>
  <c r="L83" i="35"/>
  <c r="M83" i="35" s="1"/>
  <c r="D84" i="35"/>
  <c r="I84" i="35"/>
  <c r="F84" i="35"/>
  <c r="G84" i="35" s="1"/>
  <c r="P64" i="35"/>
  <c r="O65" i="35"/>
  <c r="R64" i="35"/>
  <c r="S64" i="35" s="1"/>
  <c r="J71" i="35"/>
  <c r="L71" i="35"/>
  <c r="M71" i="35" s="1"/>
  <c r="J63" i="35"/>
  <c r="L63" i="35"/>
  <c r="M63" i="35" s="1"/>
  <c r="D72" i="35"/>
  <c r="C73" i="35"/>
  <c r="I72" i="35"/>
  <c r="F72" i="35"/>
  <c r="G72" i="35" s="1"/>
  <c r="D64" i="35"/>
  <c r="C65" i="35"/>
  <c r="I64" i="35"/>
  <c r="F64" i="35"/>
  <c r="G64" i="35" s="1"/>
  <c r="P72" i="35"/>
  <c r="O73" i="35"/>
  <c r="R72" i="35"/>
  <c r="S72" i="35" s="1"/>
  <c r="P64" i="34"/>
  <c r="R64" i="34"/>
  <c r="S64" i="34" s="1"/>
  <c r="O65" i="34"/>
  <c r="J83" i="34"/>
  <c r="L83" i="34"/>
  <c r="M83" i="34" s="1"/>
  <c r="D72" i="34"/>
  <c r="F72" i="34"/>
  <c r="G72" i="34" s="1"/>
  <c r="C73" i="34"/>
  <c r="I72" i="34"/>
  <c r="D84" i="34"/>
  <c r="F84" i="34"/>
  <c r="G84" i="34" s="1"/>
  <c r="I84" i="34"/>
  <c r="J71" i="34"/>
  <c r="L71" i="34"/>
  <c r="M71" i="34" s="1"/>
  <c r="J63" i="34"/>
  <c r="L63" i="34"/>
  <c r="M63" i="34" s="1"/>
  <c r="P72" i="34"/>
  <c r="R72" i="34"/>
  <c r="S72" i="34" s="1"/>
  <c r="O73" i="34"/>
  <c r="D64" i="34"/>
  <c r="F64" i="34"/>
  <c r="G64" i="34" s="1"/>
  <c r="C65" i="34"/>
  <c r="I64" i="34"/>
  <c r="O72" i="33"/>
  <c r="R71" i="33"/>
  <c r="S71" i="33" s="1"/>
  <c r="P71" i="33"/>
  <c r="L70" i="33"/>
  <c r="M70" i="33" s="1"/>
  <c r="J70" i="33"/>
  <c r="L84" i="33"/>
  <c r="M84" i="33" s="1"/>
  <c r="J84" i="33"/>
  <c r="C72" i="33"/>
  <c r="I71" i="33"/>
  <c r="F71" i="33"/>
  <c r="G71" i="33" s="1"/>
  <c r="D71" i="33"/>
  <c r="L62" i="33"/>
  <c r="M62" i="33" s="1"/>
  <c r="J62" i="33"/>
  <c r="O64" i="33"/>
  <c r="R63" i="33"/>
  <c r="S63" i="33" s="1"/>
  <c r="P63" i="33"/>
  <c r="C64" i="33"/>
  <c r="I63" i="33"/>
  <c r="F63" i="33"/>
  <c r="G63" i="33" s="1"/>
  <c r="D63" i="33"/>
  <c r="P62" i="32"/>
  <c r="O63" i="32"/>
  <c r="R62" i="32"/>
  <c r="S62" i="32" s="1"/>
  <c r="J83" i="32"/>
  <c r="L83" i="32"/>
  <c r="M83" i="32" s="1"/>
  <c r="D64" i="32"/>
  <c r="C65" i="32"/>
  <c r="I64" i="32"/>
  <c r="F64" i="32"/>
  <c r="G64" i="32" s="1"/>
  <c r="P72" i="32"/>
  <c r="O73" i="32"/>
  <c r="R72" i="32"/>
  <c r="S72" i="32" s="1"/>
  <c r="D84" i="32"/>
  <c r="I84" i="32"/>
  <c r="F84" i="32"/>
  <c r="G84" i="32" s="1"/>
  <c r="J71" i="32"/>
  <c r="L71" i="32"/>
  <c r="M71" i="32" s="1"/>
  <c r="J63" i="32"/>
  <c r="L63" i="32"/>
  <c r="M63" i="32" s="1"/>
  <c r="D72" i="32"/>
  <c r="C73" i="32"/>
  <c r="I72" i="32"/>
  <c r="F72" i="32"/>
  <c r="G72" i="32" s="1"/>
  <c r="D84" i="31"/>
  <c r="I84" i="31"/>
  <c r="F84" i="31"/>
  <c r="G84" i="31" s="1"/>
  <c r="J63" i="31"/>
  <c r="L63" i="31"/>
  <c r="M63" i="31" s="1"/>
  <c r="D64" i="31"/>
  <c r="C65" i="31"/>
  <c r="I64" i="31"/>
  <c r="F64" i="31"/>
  <c r="G64" i="31" s="1"/>
  <c r="J71" i="31"/>
  <c r="L71" i="31"/>
  <c r="M71" i="31" s="1"/>
  <c r="P72" i="31"/>
  <c r="O73" i="31"/>
  <c r="R72" i="31"/>
  <c r="S72" i="31" s="1"/>
  <c r="D72" i="31"/>
  <c r="C73" i="31"/>
  <c r="I72" i="31"/>
  <c r="F72" i="31"/>
  <c r="G72" i="31" s="1"/>
  <c r="P62" i="31"/>
  <c r="R62" i="31"/>
  <c r="S62" i="31" s="1"/>
  <c r="O63" i="31"/>
  <c r="J83" i="31"/>
  <c r="L83" i="31"/>
  <c r="M83" i="31" s="1"/>
  <c r="P64" i="30"/>
  <c r="R64" i="30"/>
  <c r="S64" i="30" s="1"/>
  <c r="O65" i="30"/>
  <c r="J83" i="30"/>
  <c r="L83" i="30"/>
  <c r="M83" i="30" s="1"/>
  <c r="J63" i="30"/>
  <c r="L63" i="30"/>
  <c r="M63" i="30" s="1"/>
  <c r="P72" i="30"/>
  <c r="R72" i="30"/>
  <c r="S72" i="30" s="1"/>
  <c r="O73" i="30"/>
  <c r="D84" i="30"/>
  <c r="I84" i="30"/>
  <c r="F84" i="30"/>
  <c r="G84" i="30" s="1"/>
  <c r="D64" i="30"/>
  <c r="F64" i="30"/>
  <c r="G64" i="30" s="1"/>
  <c r="C65" i="30"/>
  <c r="I64" i="30"/>
  <c r="J71" i="30"/>
  <c r="L71" i="30"/>
  <c r="M71" i="30" s="1"/>
  <c r="D72" i="30"/>
  <c r="F72" i="30"/>
  <c r="G72" i="30" s="1"/>
  <c r="C73" i="30"/>
  <c r="I72" i="30"/>
  <c r="P64" i="29"/>
  <c r="R64" i="29"/>
  <c r="S64" i="29" s="1"/>
  <c r="O65" i="29"/>
  <c r="J71" i="29"/>
  <c r="L71" i="29"/>
  <c r="M71" i="29" s="1"/>
  <c r="P72" i="29"/>
  <c r="R72" i="29"/>
  <c r="S72" i="29" s="1"/>
  <c r="O73" i="29"/>
  <c r="J83" i="29"/>
  <c r="L83" i="29"/>
  <c r="M83" i="29" s="1"/>
  <c r="D84" i="29"/>
  <c r="F84" i="29"/>
  <c r="G84" i="29" s="1"/>
  <c r="I84" i="29"/>
  <c r="D72" i="29"/>
  <c r="F72" i="29"/>
  <c r="G72" i="29" s="1"/>
  <c r="C73" i="29"/>
  <c r="I72" i="29"/>
  <c r="J63" i="29"/>
  <c r="L63" i="29"/>
  <c r="M63" i="29" s="1"/>
  <c r="D64" i="29"/>
  <c r="F64" i="29"/>
  <c r="G64" i="29" s="1"/>
  <c r="C65" i="29"/>
  <c r="I64" i="29"/>
  <c r="J71" i="28"/>
  <c r="L71" i="28"/>
  <c r="M71" i="28" s="1"/>
  <c r="D72" i="28"/>
  <c r="C73" i="28"/>
  <c r="I72" i="28"/>
  <c r="F72" i="28"/>
  <c r="G72" i="28" s="1"/>
  <c r="D64" i="28"/>
  <c r="C65" i="28"/>
  <c r="I64" i="28"/>
  <c r="F64" i="28"/>
  <c r="G64" i="28" s="1"/>
  <c r="P64" i="28"/>
  <c r="O65" i="28"/>
  <c r="R64" i="28"/>
  <c r="S64" i="28" s="1"/>
  <c r="P72" i="28"/>
  <c r="O73" i="28"/>
  <c r="R72" i="28"/>
  <c r="S72" i="28" s="1"/>
  <c r="J83" i="28"/>
  <c r="L83" i="28"/>
  <c r="M83" i="28" s="1"/>
  <c r="J63" i="28"/>
  <c r="L63" i="28"/>
  <c r="M63" i="28" s="1"/>
  <c r="D84" i="28"/>
  <c r="I84" i="28"/>
  <c r="F84" i="28"/>
  <c r="G84" i="28" s="1"/>
  <c r="P72" i="27"/>
  <c r="R72" i="27"/>
  <c r="S72" i="27" s="1"/>
  <c r="O73" i="27"/>
  <c r="P64" i="27"/>
  <c r="R64" i="27"/>
  <c r="S64" i="27" s="1"/>
  <c r="O65" i="27"/>
  <c r="J63" i="27"/>
  <c r="L63" i="27"/>
  <c r="M63" i="27" s="1"/>
  <c r="D64" i="27"/>
  <c r="F64" i="27"/>
  <c r="G64" i="27" s="1"/>
  <c r="C65" i="27"/>
  <c r="I64" i="27"/>
  <c r="J83" i="27"/>
  <c r="L83" i="27"/>
  <c r="M83" i="27" s="1"/>
  <c r="D72" i="27"/>
  <c r="C73" i="27"/>
  <c r="I72" i="27"/>
  <c r="F72" i="27"/>
  <c r="G72" i="27" s="1"/>
  <c r="J71" i="27"/>
  <c r="L71" i="27"/>
  <c r="M71" i="27" s="1"/>
  <c r="D84" i="27"/>
  <c r="F84" i="27"/>
  <c r="G84" i="27" s="1"/>
  <c r="I84" i="27"/>
  <c r="P64" i="26"/>
  <c r="O65" i="26"/>
  <c r="R64" i="26"/>
  <c r="S64" i="26" s="1"/>
  <c r="D72" i="26"/>
  <c r="C73" i="26"/>
  <c r="I72" i="26"/>
  <c r="F72" i="26"/>
  <c r="G72" i="26" s="1"/>
  <c r="D84" i="26"/>
  <c r="I84" i="26"/>
  <c r="F84" i="26"/>
  <c r="G84" i="26" s="1"/>
  <c r="J83" i="26"/>
  <c r="L83" i="26"/>
  <c r="M83" i="26" s="1"/>
  <c r="J63" i="26"/>
  <c r="L63" i="26"/>
  <c r="M63" i="26" s="1"/>
  <c r="P72" i="26"/>
  <c r="R72" i="26"/>
  <c r="S72" i="26" s="1"/>
  <c r="O73" i="26"/>
  <c r="D64" i="26"/>
  <c r="F64" i="26"/>
  <c r="G64" i="26" s="1"/>
  <c r="C65" i="26"/>
  <c r="I64" i="26"/>
  <c r="J71" i="26"/>
  <c r="L71" i="26"/>
  <c r="M71" i="26" s="1"/>
  <c r="P72" i="25"/>
  <c r="O73" i="25"/>
  <c r="R72" i="25"/>
  <c r="S72" i="25" s="1"/>
  <c r="L71" i="25"/>
  <c r="M71" i="25" s="1"/>
  <c r="J71" i="25"/>
  <c r="C73" i="25"/>
  <c r="I72" i="25"/>
  <c r="F72" i="25"/>
  <c r="G72" i="25" s="1"/>
  <c r="D72" i="25"/>
  <c r="C65" i="25"/>
  <c r="I64" i="25"/>
  <c r="F64" i="25"/>
  <c r="G64" i="25" s="1"/>
  <c r="D64" i="25"/>
  <c r="J83" i="25"/>
  <c r="L83" i="25"/>
  <c r="M83" i="25" s="1"/>
  <c r="D84" i="25"/>
  <c r="I84" i="25"/>
  <c r="F84" i="25"/>
  <c r="G84" i="25" s="1"/>
  <c r="O65" i="25"/>
  <c r="R64" i="25"/>
  <c r="S64" i="25" s="1"/>
  <c r="P64" i="25"/>
  <c r="J63" i="25"/>
  <c r="L63" i="25"/>
  <c r="M63" i="25" s="1"/>
  <c r="J63" i="24"/>
  <c r="L63" i="24"/>
  <c r="M63" i="24" s="1"/>
  <c r="D64" i="24"/>
  <c r="F64" i="24"/>
  <c r="G64" i="24" s="1"/>
  <c r="C65" i="24"/>
  <c r="I64" i="24"/>
  <c r="P72" i="24"/>
  <c r="O73" i="24"/>
  <c r="R72" i="24"/>
  <c r="S72" i="24" s="1"/>
  <c r="J71" i="24"/>
  <c r="L71" i="24"/>
  <c r="M71" i="24" s="1"/>
  <c r="P64" i="24"/>
  <c r="R64" i="24"/>
  <c r="S64" i="24" s="1"/>
  <c r="O65" i="24"/>
  <c r="D72" i="24"/>
  <c r="F72" i="24"/>
  <c r="G72" i="24" s="1"/>
  <c r="C73" i="24"/>
  <c r="I72" i="24"/>
  <c r="J83" i="24"/>
  <c r="L83" i="24"/>
  <c r="M83" i="24" s="1"/>
  <c r="D84" i="24"/>
  <c r="F84" i="24"/>
  <c r="G84" i="24" s="1"/>
  <c r="I84" i="24"/>
  <c r="J63" i="23"/>
  <c r="L63" i="23"/>
  <c r="M63" i="23" s="1"/>
  <c r="D64" i="23"/>
  <c r="C65" i="23"/>
  <c r="I64" i="23"/>
  <c r="F64" i="23"/>
  <c r="G64" i="23" s="1"/>
  <c r="P62" i="23"/>
  <c r="O63" i="23"/>
  <c r="R62" i="23"/>
  <c r="S62" i="23" s="1"/>
  <c r="J83" i="23"/>
  <c r="L83" i="23"/>
  <c r="M83" i="23" s="1"/>
  <c r="J69" i="23"/>
  <c r="L69" i="23"/>
  <c r="M69" i="23" s="1"/>
  <c r="P70" i="23"/>
  <c r="O71" i="23"/>
  <c r="R70" i="23"/>
  <c r="S70" i="23" s="1"/>
  <c r="D84" i="23"/>
  <c r="I84" i="23"/>
  <c r="F84" i="23"/>
  <c r="G84" i="23" s="1"/>
  <c r="D70" i="23"/>
  <c r="C71" i="23"/>
  <c r="I70" i="23"/>
  <c r="F70" i="23"/>
  <c r="G70" i="23" s="1"/>
  <c r="J83" i="22"/>
  <c r="L83" i="22"/>
  <c r="M83" i="22" s="1"/>
  <c r="J69" i="22"/>
  <c r="L69" i="22"/>
  <c r="M69" i="22" s="1"/>
  <c r="D84" i="22"/>
  <c r="I84" i="22"/>
  <c r="F84" i="22"/>
  <c r="G84" i="22" s="1"/>
  <c r="L63" i="22"/>
  <c r="M63" i="22" s="1"/>
  <c r="J63" i="22"/>
  <c r="D70" i="22"/>
  <c r="C71" i="22"/>
  <c r="I70" i="22"/>
  <c r="F70" i="22"/>
  <c r="G70" i="22" s="1"/>
  <c r="D64" i="22"/>
  <c r="C65" i="22"/>
  <c r="I64" i="22"/>
  <c r="F64" i="22"/>
  <c r="G64" i="22" s="1"/>
  <c r="P62" i="22"/>
  <c r="O63" i="22"/>
  <c r="R62" i="22"/>
  <c r="S62" i="22" s="1"/>
  <c r="P70" i="22"/>
  <c r="O71" i="22"/>
  <c r="R70" i="22"/>
  <c r="S70" i="22" s="1"/>
  <c r="D69" i="21"/>
  <c r="C70" i="21"/>
  <c r="F69" i="21"/>
  <c r="G69" i="21" s="1"/>
  <c r="C78" i="21"/>
  <c r="F77" i="21"/>
  <c r="G77" i="21" s="1"/>
  <c r="D77" i="21"/>
  <c r="D89" i="21"/>
  <c r="F89" i="21"/>
  <c r="G89" i="21" s="1"/>
  <c r="C72" i="20"/>
  <c r="I71" i="20"/>
  <c r="F71" i="20"/>
  <c r="G71" i="20" s="1"/>
  <c r="D71" i="20"/>
  <c r="L64" i="20"/>
  <c r="M64" i="20" s="1"/>
  <c r="J64" i="20"/>
  <c r="O63" i="20"/>
  <c r="R62" i="20"/>
  <c r="S62" i="20" s="1"/>
  <c r="P62" i="20"/>
  <c r="C66" i="20"/>
  <c r="I65" i="20"/>
  <c r="F65" i="20"/>
  <c r="G65" i="20" s="1"/>
  <c r="D65" i="20"/>
  <c r="O72" i="20"/>
  <c r="R71" i="20"/>
  <c r="S71" i="20" s="1"/>
  <c r="P71" i="20"/>
  <c r="L83" i="20"/>
  <c r="M83" i="20" s="1"/>
  <c r="J83" i="20"/>
  <c r="L70" i="20"/>
  <c r="M70" i="20" s="1"/>
  <c r="J70" i="20"/>
  <c r="I84" i="20"/>
  <c r="F84" i="20"/>
  <c r="G84" i="20" s="1"/>
  <c r="D84" i="20"/>
  <c r="L70" i="19"/>
  <c r="M70" i="19" s="1"/>
  <c r="J70" i="19"/>
  <c r="O72" i="19"/>
  <c r="R71" i="19"/>
  <c r="S71" i="19" s="1"/>
  <c r="P71" i="19"/>
  <c r="C72" i="19"/>
  <c r="I71" i="19"/>
  <c r="F71" i="19"/>
  <c r="G71" i="19" s="1"/>
  <c r="D71" i="19"/>
  <c r="L64" i="19"/>
  <c r="M64" i="19" s="1"/>
  <c r="J64" i="19"/>
  <c r="C66" i="19"/>
  <c r="I65" i="19"/>
  <c r="F65" i="19"/>
  <c r="G65" i="19" s="1"/>
  <c r="D65" i="19"/>
  <c r="O63" i="19"/>
  <c r="R62" i="19"/>
  <c r="S62" i="19" s="1"/>
  <c r="P62" i="19"/>
  <c r="L83" i="19"/>
  <c r="M83" i="19" s="1"/>
  <c r="J83" i="19"/>
  <c r="I84" i="19"/>
  <c r="F84" i="19"/>
  <c r="G84" i="19" s="1"/>
  <c r="D84" i="19"/>
  <c r="J83" i="18"/>
  <c r="L83" i="18"/>
  <c r="M83" i="18" s="1"/>
  <c r="D84" i="18"/>
  <c r="F84" i="18"/>
  <c r="G84" i="18" s="1"/>
  <c r="I84" i="18"/>
  <c r="P72" i="18"/>
  <c r="R72" i="18"/>
  <c r="S72" i="18" s="1"/>
  <c r="O73" i="18"/>
  <c r="P64" i="18"/>
  <c r="R64" i="18"/>
  <c r="S64" i="18" s="1"/>
  <c r="O65" i="18"/>
  <c r="J71" i="18"/>
  <c r="L71" i="18"/>
  <c r="M71" i="18" s="1"/>
  <c r="D64" i="18"/>
  <c r="F64" i="18"/>
  <c r="G64" i="18" s="1"/>
  <c r="C65" i="18"/>
  <c r="I64" i="18"/>
  <c r="J63" i="18"/>
  <c r="L63" i="18"/>
  <c r="M63" i="18" s="1"/>
  <c r="D72" i="18"/>
  <c r="F72" i="18"/>
  <c r="G72" i="18" s="1"/>
  <c r="C73" i="18"/>
  <c r="I72" i="18"/>
  <c r="D72" i="17"/>
  <c r="F72" i="17"/>
  <c r="G72" i="17" s="1"/>
  <c r="C73" i="17"/>
  <c r="I72" i="17"/>
  <c r="P72" i="17"/>
  <c r="R72" i="17"/>
  <c r="S72" i="17" s="1"/>
  <c r="O73" i="17"/>
  <c r="J63" i="17"/>
  <c r="L63" i="17"/>
  <c r="M63" i="17" s="1"/>
  <c r="P62" i="17"/>
  <c r="R62" i="17"/>
  <c r="S62" i="17" s="1"/>
  <c r="O63" i="17"/>
  <c r="J83" i="17"/>
  <c r="L83" i="17"/>
  <c r="M83" i="17" s="1"/>
  <c r="D64" i="17"/>
  <c r="F64" i="17"/>
  <c r="G64" i="17" s="1"/>
  <c r="C65" i="17"/>
  <c r="I64" i="17"/>
  <c r="D84" i="17"/>
  <c r="F84" i="17"/>
  <c r="G84" i="17" s="1"/>
  <c r="I84" i="17"/>
  <c r="J71" i="17"/>
  <c r="L71" i="17"/>
  <c r="M71" i="17" s="1"/>
  <c r="D64" i="16"/>
  <c r="F64" i="16"/>
  <c r="G64" i="16" s="1"/>
  <c r="C65" i="16"/>
  <c r="I64" i="16"/>
  <c r="D70" i="16"/>
  <c r="F70" i="16"/>
  <c r="G70" i="16" s="1"/>
  <c r="C71" i="16"/>
  <c r="I70" i="16"/>
  <c r="J83" i="16"/>
  <c r="L83" i="16"/>
  <c r="M83" i="16" s="1"/>
  <c r="P70" i="16"/>
  <c r="R70" i="16"/>
  <c r="S70" i="16" s="1"/>
  <c r="O71" i="16"/>
  <c r="J69" i="16"/>
  <c r="L69" i="16"/>
  <c r="M69" i="16" s="1"/>
  <c r="D84" i="16"/>
  <c r="I84" i="16"/>
  <c r="F84" i="16"/>
  <c r="G84" i="16" s="1"/>
  <c r="P62" i="16"/>
  <c r="R62" i="16"/>
  <c r="S62" i="16" s="1"/>
  <c r="O63" i="16"/>
  <c r="J63" i="16"/>
  <c r="L63" i="16"/>
  <c r="M63" i="16" s="1"/>
  <c r="D72" i="14"/>
  <c r="C73" i="14"/>
  <c r="I72" i="14"/>
  <c r="F72" i="14"/>
  <c r="G72" i="14" s="1"/>
  <c r="P64" i="14"/>
  <c r="O65" i="14"/>
  <c r="R64" i="14"/>
  <c r="S64" i="14" s="1"/>
  <c r="D84" i="14"/>
  <c r="I84" i="14"/>
  <c r="F84" i="14"/>
  <c r="G84" i="14" s="1"/>
  <c r="J63" i="14"/>
  <c r="L63" i="14"/>
  <c r="M63" i="14" s="1"/>
  <c r="P72" i="14"/>
  <c r="O73" i="14"/>
  <c r="R72" i="14"/>
  <c r="S72" i="14" s="1"/>
  <c r="J83" i="14"/>
  <c r="L83" i="14"/>
  <c r="M83" i="14" s="1"/>
  <c r="J71" i="14"/>
  <c r="L71" i="14"/>
  <c r="M71" i="14" s="1"/>
  <c r="D64" i="14"/>
  <c r="C65" i="14"/>
  <c r="I64" i="14"/>
  <c r="F64" i="14"/>
  <c r="G64" i="14" s="1"/>
  <c r="J71" i="15"/>
  <c r="L71" i="15"/>
  <c r="M71" i="15" s="1"/>
  <c r="D64" i="15"/>
  <c r="I64" i="15"/>
  <c r="C65" i="15"/>
  <c r="F64" i="15"/>
  <c r="G64" i="15" s="1"/>
  <c r="D72" i="15"/>
  <c r="C73" i="15"/>
  <c r="I72" i="15"/>
  <c r="F72" i="15"/>
  <c r="G72" i="15" s="1"/>
  <c r="D84" i="15"/>
  <c r="I84" i="15"/>
  <c r="F84" i="15"/>
  <c r="G84" i="15" s="1"/>
  <c r="P64" i="15"/>
  <c r="O65" i="15"/>
  <c r="R64" i="15"/>
  <c r="S64" i="15" s="1"/>
  <c r="J63" i="15"/>
  <c r="L63" i="15"/>
  <c r="M63" i="15" s="1"/>
  <c r="P72" i="15"/>
  <c r="O73" i="15"/>
  <c r="R72" i="15"/>
  <c r="S72" i="15" s="1"/>
  <c r="J83" i="15"/>
  <c r="L83" i="15"/>
  <c r="M83" i="15" s="1"/>
  <c r="L63" i="10"/>
  <c r="M63" i="10" s="1"/>
  <c r="J63" i="10"/>
  <c r="C65" i="10"/>
  <c r="I64" i="10"/>
  <c r="F64" i="10"/>
  <c r="G64" i="10" s="1"/>
  <c r="D64" i="10"/>
  <c r="L70" i="10"/>
  <c r="M70" i="10" s="1"/>
  <c r="J70" i="10"/>
  <c r="I71" i="10"/>
  <c r="F71" i="10"/>
  <c r="G71" i="10" s="1"/>
  <c r="D71" i="10"/>
  <c r="C72" i="10"/>
  <c r="R71" i="10"/>
  <c r="S71" i="10" s="1"/>
  <c r="P71" i="10"/>
  <c r="O72" i="10"/>
  <c r="P62" i="10"/>
  <c r="O63" i="10"/>
  <c r="R62" i="10"/>
  <c r="S62" i="10" s="1"/>
  <c r="L84" i="10"/>
  <c r="M84" i="10" s="1"/>
  <c r="J84" i="10"/>
  <c r="D72" i="8"/>
  <c r="C73" i="8"/>
  <c r="I72" i="8"/>
  <c r="F72" i="8"/>
  <c r="G72" i="8" s="1"/>
  <c r="P64" i="8"/>
  <c r="O65" i="8"/>
  <c r="R64" i="8"/>
  <c r="S64" i="8" s="1"/>
  <c r="D84" i="8"/>
  <c r="I84" i="8"/>
  <c r="F84" i="8"/>
  <c r="G84" i="8" s="1"/>
  <c r="J83" i="8"/>
  <c r="L83" i="8"/>
  <c r="M83" i="8" s="1"/>
  <c r="J63" i="8"/>
  <c r="L63" i="8"/>
  <c r="M63" i="8" s="1"/>
  <c r="D64" i="8"/>
  <c r="C65" i="8"/>
  <c r="I64" i="8"/>
  <c r="F64" i="8"/>
  <c r="G64" i="8" s="1"/>
  <c r="J71" i="8"/>
  <c r="L71" i="8"/>
  <c r="M71" i="8" s="1"/>
  <c r="P72" i="8"/>
  <c r="O73" i="8"/>
  <c r="R72" i="8"/>
  <c r="S72" i="8" s="1"/>
  <c r="D84" i="9"/>
  <c r="I84" i="9"/>
  <c r="F84" i="9"/>
  <c r="G84" i="9" s="1"/>
  <c r="J63" i="9"/>
  <c r="L63" i="9"/>
  <c r="M63" i="9" s="1"/>
  <c r="J71" i="9"/>
  <c r="L71" i="9"/>
  <c r="M71" i="9" s="1"/>
  <c r="D64" i="9"/>
  <c r="C65" i="9"/>
  <c r="I64" i="9"/>
  <c r="F64" i="9"/>
  <c r="G64" i="9" s="1"/>
  <c r="J83" i="9"/>
  <c r="L83" i="9"/>
  <c r="M83" i="9" s="1"/>
  <c r="P64" i="9"/>
  <c r="O65" i="9"/>
  <c r="R64" i="9"/>
  <c r="S64" i="9" s="1"/>
  <c r="P72" i="9"/>
  <c r="O73" i="9"/>
  <c r="R72" i="9"/>
  <c r="S72" i="9" s="1"/>
  <c r="D72" i="9"/>
  <c r="C73" i="9"/>
  <c r="I72" i="9"/>
  <c r="F72" i="9"/>
  <c r="G72" i="9" s="1"/>
  <c r="P64" i="11"/>
  <c r="R64" i="11"/>
  <c r="S64" i="11" s="1"/>
  <c r="O65" i="11"/>
  <c r="P72" i="11"/>
  <c r="O73" i="11"/>
  <c r="R72" i="11"/>
  <c r="S72" i="11" s="1"/>
  <c r="J83" i="11"/>
  <c r="L83" i="11"/>
  <c r="M83" i="11" s="1"/>
  <c r="D84" i="11"/>
  <c r="I84" i="11"/>
  <c r="F84" i="11"/>
  <c r="G84" i="11" s="1"/>
  <c r="J71" i="11"/>
  <c r="L71" i="11"/>
  <c r="M71" i="11" s="1"/>
  <c r="D64" i="11"/>
  <c r="C65" i="11"/>
  <c r="I64" i="11"/>
  <c r="F64" i="11"/>
  <c r="G64" i="11" s="1"/>
  <c r="J63" i="11"/>
  <c r="L63" i="11"/>
  <c r="M63" i="11" s="1"/>
  <c r="D72" i="11"/>
  <c r="F72" i="11"/>
  <c r="G72" i="11" s="1"/>
  <c r="C73" i="11"/>
  <c r="I72" i="11"/>
  <c r="J63" i="12"/>
  <c r="L63" i="12"/>
  <c r="M63" i="12" s="1"/>
  <c r="D64" i="12"/>
  <c r="I64" i="12"/>
  <c r="F64" i="12"/>
  <c r="G64" i="12" s="1"/>
  <c r="C65" i="12"/>
  <c r="D84" i="12"/>
  <c r="F84" i="12"/>
  <c r="G84" i="12" s="1"/>
  <c r="I84" i="12"/>
  <c r="P72" i="12"/>
  <c r="R72" i="12"/>
  <c r="S72" i="12" s="1"/>
  <c r="O73" i="12"/>
  <c r="P64" i="12"/>
  <c r="O65" i="12"/>
  <c r="R64" i="12"/>
  <c r="S64" i="12" s="1"/>
  <c r="D72" i="12"/>
  <c r="F72" i="12"/>
  <c r="G72" i="12" s="1"/>
  <c r="C73" i="12"/>
  <c r="I72" i="12"/>
  <c r="J71" i="12"/>
  <c r="L71" i="12"/>
  <c r="M71" i="12" s="1"/>
  <c r="J83" i="12"/>
  <c r="L83" i="12"/>
  <c r="M83" i="12" s="1"/>
  <c r="J83" i="13"/>
  <c r="L83" i="13"/>
  <c r="M83" i="13" s="1"/>
  <c r="P72" i="13"/>
  <c r="R72" i="13"/>
  <c r="S72" i="13" s="1"/>
  <c r="O73" i="13"/>
  <c r="J63" i="13"/>
  <c r="L63" i="13"/>
  <c r="M63" i="13" s="1"/>
  <c r="D84" i="13"/>
  <c r="F84" i="13"/>
  <c r="G84" i="13" s="1"/>
  <c r="I84" i="13"/>
  <c r="D64" i="13"/>
  <c r="I64" i="13"/>
  <c r="C65" i="13"/>
  <c r="F64" i="13"/>
  <c r="G64" i="13" s="1"/>
  <c r="P64" i="13"/>
  <c r="O65" i="13"/>
  <c r="R64" i="13"/>
  <c r="S64" i="13" s="1"/>
  <c r="D72" i="13"/>
  <c r="C73" i="13"/>
  <c r="F72" i="13"/>
  <c r="G72" i="13" s="1"/>
  <c r="I72" i="13"/>
  <c r="J71" i="13"/>
  <c r="L71" i="13"/>
  <c r="M71" i="13" s="1"/>
  <c r="J83" i="7"/>
  <c r="L83" i="7"/>
  <c r="M83" i="7" s="1"/>
  <c r="P70" i="7"/>
  <c r="O71" i="7"/>
  <c r="R70" i="7"/>
  <c r="S70" i="7" s="1"/>
  <c r="D84" i="7"/>
  <c r="I84" i="7"/>
  <c r="F84" i="7"/>
  <c r="G84" i="7" s="1"/>
  <c r="J63" i="7"/>
  <c r="L63" i="7"/>
  <c r="M63" i="7" s="1"/>
  <c r="D64" i="7"/>
  <c r="C65" i="7"/>
  <c r="I64" i="7"/>
  <c r="F64" i="7"/>
  <c r="G64" i="7" s="1"/>
  <c r="J69" i="7"/>
  <c r="L69" i="7"/>
  <c r="M69" i="7" s="1"/>
  <c r="P62" i="7"/>
  <c r="O63" i="7"/>
  <c r="R62" i="7"/>
  <c r="S62" i="7" s="1"/>
  <c r="D70" i="7"/>
  <c r="C71" i="7"/>
  <c r="I70" i="7"/>
  <c r="F70" i="7"/>
  <c r="G70" i="7" s="1"/>
  <c r="O72" i="6"/>
  <c r="R71" i="6"/>
  <c r="S71" i="6" s="1"/>
  <c r="P71" i="6"/>
  <c r="L64" i="6"/>
  <c r="M64" i="6" s="1"/>
  <c r="J64" i="6"/>
  <c r="J83" i="6"/>
  <c r="L83" i="6"/>
  <c r="M83" i="6" s="1"/>
  <c r="P62" i="6"/>
  <c r="O63" i="6"/>
  <c r="R62" i="6"/>
  <c r="S62" i="6" s="1"/>
  <c r="C66" i="6"/>
  <c r="I65" i="6"/>
  <c r="F65" i="6"/>
  <c r="G65" i="6" s="1"/>
  <c r="D65" i="6"/>
  <c r="J69" i="6"/>
  <c r="L69" i="6"/>
  <c r="M69" i="6" s="1"/>
  <c r="D84" i="6"/>
  <c r="I84" i="6"/>
  <c r="F84" i="6"/>
  <c r="G84" i="6" s="1"/>
  <c r="D70" i="6"/>
  <c r="C71" i="6"/>
  <c r="I70" i="6"/>
  <c r="F70" i="6"/>
  <c r="G70" i="6" s="1"/>
  <c r="P64" i="5"/>
  <c r="R64" i="5"/>
  <c r="S64" i="5" s="1"/>
  <c r="O65" i="5"/>
  <c r="P70" i="5"/>
  <c r="R70" i="5"/>
  <c r="S70" i="5" s="1"/>
  <c r="O71" i="5"/>
  <c r="D70" i="5"/>
  <c r="F70" i="5"/>
  <c r="G70" i="5" s="1"/>
  <c r="C71" i="5"/>
  <c r="I70" i="5"/>
  <c r="D84" i="5"/>
  <c r="F84" i="5"/>
  <c r="G84" i="5" s="1"/>
  <c r="I84" i="5"/>
  <c r="J63" i="5"/>
  <c r="L63" i="5"/>
  <c r="M63" i="5" s="1"/>
  <c r="D64" i="5"/>
  <c r="F64" i="5"/>
  <c r="G64" i="5" s="1"/>
  <c r="C65" i="5"/>
  <c r="I64" i="5"/>
  <c r="J69" i="5"/>
  <c r="L69" i="5"/>
  <c r="M69" i="5" s="1"/>
  <c r="J83" i="5"/>
  <c r="L83" i="5"/>
  <c r="M83" i="5" s="1"/>
  <c r="P64" i="4"/>
  <c r="O65" i="4"/>
  <c r="R64" i="4"/>
  <c r="S64" i="4" s="1"/>
  <c r="D64" i="4"/>
  <c r="C65" i="4"/>
  <c r="I64" i="4"/>
  <c r="F64" i="4"/>
  <c r="G64" i="4" s="1"/>
  <c r="J83" i="4"/>
  <c r="L83" i="4"/>
  <c r="M83" i="4" s="1"/>
  <c r="D84" i="4"/>
  <c r="I84" i="4"/>
  <c r="F84" i="4"/>
  <c r="G84" i="4" s="1"/>
  <c r="O72" i="4"/>
  <c r="P71" i="4"/>
  <c r="R71" i="4"/>
  <c r="S71" i="4" s="1"/>
  <c r="J63" i="4"/>
  <c r="L63" i="4"/>
  <c r="M63" i="4" s="1"/>
  <c r="D72" i="4"/>
  <c r="I72" i="4"/>
  <c r="C73" i="4"/>
  <c r="F72" i="4"/>
  <c r="G72" i="4" s="1"/>
  <c r="J71" i="4"/>
  <c r="L71" i="4"/>
  <c r="M71" i="4" s="1"/>
  <c r="J71" i="3"/>
  <c r="L71" i="3"/>
  <c r="M71" i="3" s="1"/>
  <c r="D72" i="3"/>
  <c r="C73" i="3"/>
  <c r="I72" i="3"/>
  <c r="F72" i="3"/>
  <c r="G72" i="3" s="1"/>
  <c r="P64" i="3"/>
  <c r="O65" i="3"/>
  <c r="R64" i="3"/>
  <c r="S64" i="3" s="1"/>
  <c r="J63" i="3"/>
  <c r="L63" i="3"/>
  <c r="M63" i="3" s="1"/>
  <c r="D64" i="3"/>
  <c r="I64" i="3"/>
  <c r="C65" i="3"/>
  <c r="F64" i="3"/>
  <c r="G64" i="3" s="1"/>
  <c r="J83" i="3"/>
  <c r="L83" i="3"/>
  <c r="M83" i="3" s="1"/>
  <c r="D84" i="3"/>
  <c r="I84" i="3"/>
  <c r="F84" i="3"/>
  <c r="G84" i="3" s="1"/>
  <c r="P72" i="3"/>
  <c r="O73" i="3"/>
  <c r="R72" i="3"/>
  <c r="S72" i="3" s="1"/>
  <c r="C66" i="40" l="1"/>
  <c r="I65" i="40"/>
  <c r="F65" i="40"/>
  <c r="G65" i="40" s="1"/>
  <c r="D65" i="40"/>
  <c r="O72" i="40"/>
  <c r="R71" i="40"/>
  <c r="S71" i="40" s="1"/>
  <c r="P71" i="40"/>
  <c r="C72" i="40"/>
  <c r="I71" i="40"/>
  <c r="F71" i="40"/>
  <c r="G71" i="40" s="1"/>
  <c r="D71" i="40"/>
  <c r="O64" i="40"/>
  <c r="R63" i="40"/>
  <c r="S63" i="40" s="1"/>
  <c r="P63" i="40"/>
  <c r="L84" i="40"/>
  <c r="M84" i="40" s="1"/>
  <c r="J84" i="40"/>
  <c r="L70" i="40"/>
  <c r="M70" i="40" s="1"/>
  <c r="J70" i="40"/>
  <c r="L64" i="40"/>
  <c r="M64" i="40" s="1"/>
  <c r="J64" i="40"/>
  <c r="C74" i="39"/>
  <c r="I73" i="39"/>
  <c r="F73" i="39"/>
  <c r="G73" i="39" s="1"/>
  <c r="D73" i="39"/>
  <c r="O66" i="39"/>
  <c r="R65" i="39"/>
  <c r="S65" i="39" s="1"/>
  <c r="P65" i="39"/>
  <c r="L72" i="39"/>
  <c r="M72" i="39" s="1"/>
  <c r="J72" i="39"/>
  <c r="L64" i="39"/>
  <c r="M64" i="39" s="1"/>
  <c r="J64" i="39"/>
  <c r="O74" i="39"/>
  <c r="R73" i="39"/>
  <c r="S73" i="39" s="1"/>
  <c r="P73" i="39"/>
  <c r="C66" i="39"/>
  <c r="I65" i="39"/>
  <c r="F65" i="39"/>
  <c r="G65" i="39" s="1"/>
  <c r="D65" i="39"/>
  <c r="L84" i="39"/>
  <c r="M84" i="39" s="1"/>
  <c r="J84" i="39"/>
  <c r="L72" i="38"/>
  <c r="M72" i="38" s="1"/>
  <c r="J72" i="38"/>
  <c r="C74" i="38"/>
  <c r="I73" i="38"/>
  <c r="F73" i="38"/>
  <c r="G73" i="38" s="1"/>
  <c r="D73" i="38"/>
  <c r="O74" i="38"/>
  <c r="R73" i="38"/>
  <c r="S73" i="38" s="1"/>
  <c r="P73" i="38"/>
  <c r="L84" i="38"/>
  <c r="M84" i="38" s="1"/>
  <c r="J84" i="38"/>
  <c r="C66" i="38"/>
  <c r="I65" i="38"/>
  <c r="F65" i="38"/>
  <c r="G65" i="38" s="1"/>
  <c r="D65" i="38"/>
  <c r="O66" i="38"/>
  <c r="R65" i="38"/>
  <c r="S65" i="38" s="1"/>
  <c r="P65" i="38"/>
  <c r="L64" i="38"/>
  <c r="M64" i="38" s="1"/>
  <c r="J64" i="38"/>
  <c r="L84" i="37"/>
  <c r="M84" i="37" s="1"/>
  <c r="J84" i="37"/>
  <c r="L72" i="37"/>
  <c r="M72" i="37" s="1"/>
  <c r="J72" i="37"/>
  <c r="L64" i="37"/>
  <c r="M64" i="37" s="1"/>
  <c r="J64" i="37"/>
  <c r="C74" i="37"/>
  <c r="I73" i="37"/>
  <c r="F73" i="37"/>
  <c r="G73" i="37" s="1"/>
  <c r="D73" i="37"/>
  <c r="O74" i="37"/>
  <c r="R73" i="37"/>
  <c r="S73" i="37" s="1"/>
  <c r="P73" i="37"/>
  <c r="C66" i="37"/>
  <c r="I65" i="37"/>
  <c r="F65" i="37"/>
  <c r="G65" i="37" s="1"/>
  <c r="D65" i="37"/>
  <c r="O66" i="37"/>
  <c r="R65" i="37"/>
  <c r="S65" i="37" s="1"/>
  <c r="P65" i="37"/>
  <c r="C66" i="36"/>
  <c r="I65" i="36"/>
  <c r="F65" i="36"/>
  <c r="G65" i="36" s="1"/>
  <c r="D65" i="36"/>
  <c r="L64" i="36"/>
  <c r="M64" i="36" s="1"/>
  <c r="J64" i="36"/>
  <c r="L84" i="36"/>
  <c r="M84" i="36" s="1"/>
  <c r="J84" i="36"/>
  <c r="O66" i="36"/>
  <c r="R65" i="36"/>
  <c r="S65" i="36" s="1"/>
  <c r="P65" i="36"/>
  <c r="O74" i="36"/>
  <c r="R73" i="36"/>
  <c r="S73" i="36" s="1"/>
  <c r="P73" i="36"/>
  <c r="L72" i="36"/>
  <c r="M72" i="36" s="1"/>
  <c r="J72" i="36"/>
  <c r="C74" i="36"/>
  <c r="I73" i="36"/>
  <c r="F73" i="36"/>
  <c r="G73" i="36" s="1"/>
  <c r="D73" i="36"/>
  <c r="O74" i="35"/>
  <c r="R73" i="35"/>
  <c r="S73" i="35" s="1"/>
  <c r="P73" i="35"/>
  <c r="C74" i="35"/>
  <c r="I73" i="35"/>
  <c r="F73" i="35"/>
  <c r="G73" i="35" s="1"/>
  <c r="D73" i="35"/>
  <c r="L84" i="35"/>
  <c r="M84" i="35" s="1"/>
  <c r="J84" i="35"/>
  <c r="L64" i="35"/>
  <c r="M64" i="35" s="1"/>
  <c r="J64" i="35"/>
  <c r="C66" i="35"/>
  <c r="I65" i="35"/>
  <c r="F65" i="35"/>
  <c r="G65" i="35" s="1"/>
  <c r="D65" i="35"/>
  <c r="L72" i="35"/>
  <c r="M72" i="35" s="1"/>
  <c r="J72" i="35"/>
  <c r="O66" i="35"/>
  <c r="R65" i="35"/>
  <c r="S65" i="35" s="1"/>
  <c r="P65" i="35"/>
  <c r="O74" i="34"/>
  <c r="R73" i="34"/>
  <c r="S73" i="34" s="1"/>
  <c r="P73" i="34"/>
  <c r="L84" i="34"/>
  <c r="M84" i="34" s="1"/>
  <c r="J84" i="34"/>
  <c r="L64" i="34"/>
  <c r="M64" i="34" s="1"/>
  <c r="J64" i="34"/>
  <c r="O66" i="34"/>
  <c r="R65" i="34"/>
  <c r="S65" i="34" s="1"/>
  <c r="P65" i="34"/>
  <c r="C66" i="34"/>
  <c r="I65" i="34"/>
  <c r="F65" i="34"/>
  <c r="G65" i="34" s="1"/>
  <c r="D65" i="34"/>
  <c r="L72" i="34"/>
  <c r="M72" i="34" s="1"/>
  <c r="J72" i="34"/>
  <c r="C74" i="34"/>
  <c r="I73" i="34"/>
  <c r="F73" i="34"/>
  <c r="G73" i="34" s="1"/>
  <c r="D73" i="34"/>
  <c r="J63" i="33"/>
  <c r="L63" i="33"/>
  <c r="M63" i="33" s="1"/>
  <c r="D64" i="33"/>
  <c r="C65" i="33"/>
  <c r="F64" i="33"/>
  <c r="G64" i="33" s="1"/>
  <c r="I64" i="33"/>
  <c r="D72" i="33"/>
  <c r="I72" i="33"/>
  <c r="C73" i="33"/>
  <c r="F72" i="33"/>
  <c r="G72" i="33" s="1"/>
  <c r="J71" i="33"/>
  <c r="L71" i="33"/>
  <c r="M71" i="33" s="1"/>
  <c r="P72" i="33"/>
  <c r="R72" i="33"/>
  <c r="S72" i="33" s="1"/>
  <c r="O73" i="33"/>
  <c r="P64" i="33"/>
  <c r="R64" i="33"/>
  <c r="S64" i="33" s="1"/>
  <c r="O65" i="33"/>
  <c r="L72" i="32"/>
  <c r="M72" i="32" s="1"/>
  <c r="J72" i="32"/>
  <c r="O74" i="32"/>
  <c r="P73" i="32"/>
  <c r="R73" i="32"/>
  <c r="S73" i="32" s="1"/>
  <c r="O64" i="32"/>
  <c r="P63" i="32"/>
  <c r="R63" i="32"/>
  <c r="S63" i="32" s="1"/>
  <c r="D73" i="32"/>
  <c r="C74" i="32"/>
  <c r="I73" i="32"/>
  <c r="F73" i="32"/>
  <c r="G73" i="32" s="1"/>
  <c r="J84" i="32"/>
  <c r="L84" i="32"/>
  <c r="M84" i="32" s="1"/>
  <c r="J64" i="32"/>
  <c r="L64" i="32"/>
  <c r="M64" i="32" s="1"/>
  <c r="D65" i="32"/>
  <c r="C66" i="32"/>
  <c r="I65" i="32"/>
  <c r="F65" i="32"/>
  <c r="G65" i="32" s="1"/>
  <c r="C66" i="31"/>
  <c r="I65" i="31"/>
  <c r="F65" i="31"/>
  <c r="G65" i="31" s="1"/>
  <c r="D65" i="31"/>
  <c r="O74" i="31"/>
  <c r="R73" i="31"/>
  <c r="S73" i="31" s="1"/>
  <c r="P73" i="31"/>
  <c r="L72" i="31"/>
  <c r="M72" i="31" s="1"/>
  <c r="J72" i="31"/>
  <c r="L84" i="31"/>
  <c r="M84" i="31" s="1"/>
  <c r="J84" i="31"/>
  <c r="R63" i="31"/>
  <c r="S63" i="31" s="1"/>
  <c r="O64" i="31"/>
  <c r="P63" i="31"/>
  <c r="F73" i="31"/>
  <c r="G73" i="31" s="1"/>
  <c r="C74" i="31"/>
  <c r="I73" i="31"/>
  <c r="D73" i="31"/>
  <c r="L64" i="31"/>
  <c r="M64" i="31" s="1"/>
  <c r="J64" i="31"/>
  <c r="O66" i="30"/>
  <c r="R65" i="30"/>
  <c r="S65" i="30" s="1"/>
  <c r="P65" i="30"/>
  <c r="L84" i="30"/>
  <c r="M84" i="30" s="1"/>
  <c r="J84" i="30"/>
  <c r="O74" i="30"/>
  <c r="R73" i="30"/>
  <c r="S73" i="30" s="1"/>
  <c r="P73" i="30"/>
  <c r="L72" i="30"/>
  <c r="M72" i="30" s="1"/>
  <c r="J72" i="30"/>
  <c r="L64" i="30"/>
  <c r="M64" i="30" s="1"/>
  <c r="J64" i="30"/>
  <c r="C74" i="30"/>
  <c r="I73" i="30"/>
  <c r="F73" i="30"/>
  <c r="G73" i="30" s="1"/>
  <c r="D73" i="30"/>
  <c r="C66" i="30"/>
  <c r="I65" i="30"/>
  <c r="F65" i="30"/>
  <c r="G65" i="30" s="1"/>
  <c r="D65" i="30"/>
  <c r="L72" i="29"/>
  <c r="M72" i="29" s="1"/>
  <c r="J72" i="29"/>
  <c r="O66" i="29"/>
  <c r="R65" i="29"/>
  <c r="S65" i="29" s="1"/>
  <c r="P65" i="29"/>
  <c r="L64" i="29"/>
  <c r="M64" i="29" s="1"/>
  <c r="J64" i="29"/>
  <c r="O74" i="29"/>
  <c r="R73" i="29"/>
  <c r="S73" i="29" s="1"/>
  <c r="P73" i="29"/>
  <c r="C66" i="29"/>
  <c r="I65" i="29"/>
  <c r="F65" i="29"/>
  <c r="G65" i="29" s="1"/>
  <c r="D65" i="29"/>
  <c r="L84" i="29"/>
  <c r="M84" i="29" s="1"/>
  <c r="J84" i="29"/>
  <c r="C74" i="29"/>
  <c r="I73" i="29"/>
  <c r="F73" i="29"/>
  <c r="G73" i="29" s="1"/>
  <c r="D73" i="29"/>
  <c r="O66" i="28"/>
  <c r="R65" i="28"/>
  <c r="S65" i="28" s="1"/>
  <c r="P65" i="28"/>
  <c r="C74" i="28"/>
  <c r="I73" i="28"/>
  <c r="F73" i="28"/>
  <c r="G73" i="28" s="1"/>
  <c r="D73" i="28"/>
  <c r="L72" i="28"/>
  <c r="M72" i="28" s="1"/>
  <c r="J72" i="28"/>
  <c r="L64" i="28"/>
  <c r="M64" i="28" s="1"/>
  <c r="J64" i="28"/>
  <c r="L84" i="28"/>
  <c r="M84" i="28" s="1"/>
  <c r="J84" i="28"/>
  <c r="C66" i="28"/>
  <c r="I65" i="28"/>
  <c r="F65" i="28"/>
  <c r="G65" i="28" s="1"/>
  <c r="D65" i="28"/>
  <c r="O74" i="28"/>
  <c r="R73" i="28"/>
  <c r="S73" i="28" s="1"/>
  <c r="P73" i="28"/>
  <c r="L72" i="27"/>
  <c r="M72" i="27" s="1"/>
  <c r="J72" i="27"/>
  <c r="C66" i="27"/>
  <c r="I65" i="27"/>
  <c r="F65" i="27"/>
  <c r="G65" i="27" s="1"/>
  <c r="D65" i="27"/>
  <c r="C74" i="27"/>
  <c r="I73" i="27"/>
  <c r="F73" i="27"/>
  <c r="G73" i="27" s="1"/>
  <c r="D73" i="27"/>
  <c r="O74" i="27"/>
  <c r="R73" i="27"/>
  <c r="S73" i="27" s="1"/>
  <c r="P73" i="27"/>
  <c r="L84" i="27"/>
  <c r="M84" i="27" s="1"/>
  <c r="J84" i="27"/>
  <c r="L64" i="27"/>
  <c r="M64" i="27" s="1"/>
  <c r="J64" i="27"/>
  <c r="O66" i="27"/>
  <c r="R65" i="27"/>
  <c r="S65" i="27" s="1"/>
  <c r="P65" i="27"/>
  <c r="L64" i="26"/>
  <c r="M64" i="26" s="1"/>
  <c r="J64" i="26"/>
  <c r="L72" i="26"/>
  <c r="M72" i="26" s="1"/>
  <c r="J72" i="26"/>
  <c r="C74" i="26"/>
  <c r="I73" i="26"/>
  <c r="F73" i="26"/>
  <c r="G73" i="26" s="1"/>
  <c r="D73" i="26"/>
  <c r="C66" i="26"/>
  <c r="I65" i="26"/>
  <c r="F65" i="26"/>
  <c r="G65" i="26" s="1"/>
  <c r="D65" i="26"/>
  <c r="O74" i="26"/>
  <c r="R73" i="26"/>
  <c r="S73" i="26" s="1"/>
  <c r="P73" i="26"/>
  <c r="O66" i="26"/>
  <c r="R65" i="26"/>
  <c r="S65" i="26" s="1"/>
  <c r="P65" i="26"/>
  <c r="L84" i="26"/>
  <c r="M84" i="26" s="1"/>
  <c r="J84" i="26"/>
  <c r="L72" i="25"/>
  <c r="M72" i="25" s="1"/>
  <c r="J72" i="25"/>
  <c r="C74" i="25"/>
  <c r="I73" i="25"/>
  <c r="F73" i="25"/>
  <c r="G73" i="25" s="1"/>
  <c r="D73" i="25"/>
  <c r="O66" i="25"/>
  <c r="R65" i="25"/>
  <c r="S65" i="25" s="1"/>
  <c r="P65" i="25"/>
  <c r="L64" i="25"/>
  <c r="M64" i="25" s="1"/>
  <c r="J64" i="25"/>
  <c r="L84" i="25"/>
  <c r="M84" i="25" s="1"/>
  <c r="J84" i="25"/>
  <c r="C66" i="25"/>
  <c r="I65" i="25"/>
  <c r="F65" i="25"/>
  <c r="G65" i="25" s="1"/>
  <c r="D65" i="25"/>
  <c r="O74" i="25"/>
  <c r="R73" i="25"/>
  <c r="S73" i="25" s="1"/>
  <c r="P73" i="25"/>
  <c r="L64" i="24"/>
  <c r="M64" i="24" s="1"/>
  <c r="J64" i="24"/>
  <c r="C66" i="24"/>
  <c r="I65" i="24"/>
  <c r="F65" i="24"/>
  <c r="G65" i="24" s="1"/>
  <c r="D65" i="24"/>
  <c r="L72" i="24"/>
  <c r="M72" i="24" s="1"/>
  <c r="J72" i="24"/>
  <c r="L84" i="24"/>
  <c r="M84" i="24" s="1"/>
  <c r="J84" i="24"/>
  <c r="O66" i="24"/>
  <c r="R65" i="24"/>
  <c r="S65" i="24" s="1"/>
  <c r="P65" i="24"/>
  <c r="O74" i="24"/>
  <c r="R73" i="24"/>
  <c r="S73" i="24" s="1"/>
  <c r="P73" i="24"/>
  <c r="C74" i="24"/>
  <c r="I73" i="24"/>
  <c r="F73" i="24"/>
  <c r="G73" i="24" s="1"/>
  <c r="D73" i="24"/>
  <c r="L64" i="23"/>
  <c r="M64" i="23" s="1"/>
  <c r="J64" i="23"/>
  <c r="L84" i="23"/>
  <c r="M84" i="23" s="1"/>
  <c r="J84" i="23"/>
  <c r="C66" i="23"/>
  <c r="I65" i="23"/>
  <c r="F65" i="23"/>
  <c r="G65" i="23" s="1"/>
  <c r="D65" i="23"/>
  <c r="L70" i="23"/>
  <c r="M70" i="23" s="1"/>
  <c r="J70" i="23"/>
  <c r="O72" i="23"/>
  <c r="R71" i="23"/>
  <c r="S71" i="23" s="1"/>
  <c r="P71" i="23"/>
  <c r="O64" i="23"/>
  <c r="R63" i="23"/>
  <c r="S63" i="23" s="1"/>
  <c r="P63" i="23"/>
  <c r="C72" i="23"/>
  <c r="I71" i="23"/>
  <c r="F71" i="23"/>
  <c r="G71" i="23" s="1"/>
  <c r="D71" i="23"/>
  <c r="O64" i="22"/>
  <c r="R63" i="22"/>
  <c r="S63" i="22" s="1"/>
  <c r="P63" i="22"/>
  <c r="C72" i="22"/>
  <c r="I71" i="22"/>
  <c r="F71" i="22"/>
  <c r="G71" i="22" s="1"/>
  <c r="D71" i="22"/>
  <c r="L70" i="22"/>
  <c r="M70" i="22" s="1"/>
  <c r="J70" i="22"/>
  <c r="L64" i="22"/>
  <c r="M64" i="22" s="1"/>
  <c r="J64" i="22"/>
  <c r="O72" i="22"/>
  <c r="R71" i="22"/>
  <c r="S71" i="22" s="1"/>
  <c r="P71" i="22"/>
  <c r="C66" i="22"/>
  <c r="I65" i="22"/>
  <c r="F65" i="22"/>
  <c r="G65" i="22" s="1"/>
  <c r="D65" i="22"/>
  <c r="L84" i="22"/>
  <c r="M84" i="22" s="1"/>
  <c r="J84" i="22"/>
  <c r="C79" i="21"/>
  <c r="F78" i="21"/>
  <c r="G78" i="21" s="1"/>
  <c r="D78" i="21"/>
  <c r="C71" i="21"/>
  <c r="F70" i="21"/>
  <c r="G70" i="21" s="1"/>
  <c r="D70" i="21"/>
  <c r="C67" i="20"/>
  <c r="I66" i="20"/>
  <c r="F66" i="20"/>
  <c r="G66" i="20" s="1"/>
  <c r="D66" i="20"/>
  <c r="J65" i="20"/>
  <c r="L65" i="20"/>
  <c r="M65" i="20" s="1"/>
  <c r="L71" i="20"/>
  <c r="M71" i="20" s="1"/>
  <c r="J71" i="20"/>
  <c r="C73" i="20"/>
  <c r="I72" i="20"/>
  <c r="F72" i="20"/>
  <c r="G72" i="20" s="1"/>
  <c r="D72" i="20"/>
  <c r="L84" i="20"/>
  <c r="M84" i="20" s="1"/>
  <c r="J84" i="20"/>
  <c r="O64" i="20"/>
  <c r="R63" i="20"/>
  <c r="S63" i="20" s="1"/>
  <c r="P63" i="20"/>
  <c r="O73" i="20"/>
  <c r="R72" i="20"/>
  <c r="S72" i="20" s="1"/>
  <c r="P72" i="20"/>
  <c r="O73" i="19"/>
  <c r="R72" i="19"/>
  <c r="S72" i="19" s="1"/>
  <c r="P72" i="19"/>
  <c r="O64" i="19"/>
  <c r="R63" i="19"/>
  <c r="S63" i="19" s="1"/>
  <c r="P63" i="19"/>
  <c r="L84" i="19"/>
  <c r="M84" i="19" s="1"/>
  <c r="J84" i="19"/>
  <c r="J65" i="19"/>
  <c r="L65" i="19"/>
  <c r="M65" i="19" s="1"/>
  <c r="L71" i="19"/>
  <c r="M71" i="19" s="1"/>
  <c r="J71" i="19"/>
  <c r="C67" i="19"/>
  <c r="I66" i="19"/>
  <c r="F66" i="19"/>
  <c r="G66" i="19" s="1"/>
  <c r="D66" i="19"/>
  <c r="C73" i="19"/>
  <c r="I72" i="19"/>
  <c r="F72" i="19"/>
  <c r="G72" i="19" s="1"/>
  <c r="D72" i="19"/>
  <c r="C66" i="18"/>
  <c r="I65" i="18"/>
  <c r="F65" i="18"/>
  <c r="G65" i="18" s="1"/>
  <c r="D65" i="18"/>
  <c r="O74" i="18"/>
  <c r="R73" i="18"/>
  <c r="S73" i="18" s="1"/>
  <c r="P73" i="18"/>
  <c r="O66" i="18"/>
  <c r="R65" i="18"/>
  <c r="S65" i="18" s="1"/>
  <c r="P65" i="18"/>
  <c r="L72" i="18"/>
  <c r="M72" i="18" s="1"/>
  <c r="J72" i="18"/>
  <c r="C74" i="18"/>
  <c r="I73" i="18"/>
  <c r="F73" i="18"/>
  <c r="G73" i="18" s="1"/>
  <c r="D73" i="18"/>
  <c r="L84" i="18"/>
  <c r="M84" i="18" s="1"/>
  <c r="J84" i="18"/>
  <c r="L64" i="18"/>
  <c r="M64" i="18" s="1"/>
  <c r="J64" i="18"/>
  <c r="L72" i="17"/>
  <c r="M72" i="17" s="1"/>
  <c r="J72" i="17"/>
  <c r="O64" i="17"/>
  <c r="R63" i="17"/>
  <c r="S63" i="17" s="1"/>
  <c r="P63" i="17"/>
  <c r="L64" i="17"/>
  <c r="M64" i="17" s="1"/>
  <c r="J64" i="17"/>
  <c r="C74" i="17"/>
  <c r="I73" i="17"/>
  <c r="F73" i="17"/>
  <c r="G73" i="17" s="1"/>
  <c r="D73" i="17"/>
  <c r="L84" i="17"/>
  <c r="M84" i="17" s="1"/>
  <c r="J84" i="17"/>
  <c r="C66" i="17"/>
  <c r="I65" i="17"/>
  <c r="F65" i="17"/>
  <c r="G65" i="17" s="1"/>
  <c r="D65" i="17"/>
  <c r="O74" i="17"/>
  <c r="R73" i="17"/>
  <c r="S73" i="17" s="1"/>
  <c r="P73" i="17"/>
  <c r="L64" i="16"/>
  <c r="M64" i="16" s="1"/>
  <c r="J64" i="16"/>
  <c r="L70" i="16"/>
  <c r="M70" i="16" s="1"/>
  <c r="J70" i="16"/>
  <c r="C66" i="16"/>
  <c r="I65" i="16"/>
  <c r="F65" i="16"/>
  <c r="G65" i="16" s="1"/>
  <c r="D65" i="16"/>
  <c r="C72" i="16"/>
  <c r="I71" i="16"/>
  <c r="F71" i="16"/>
  <c r="G71" i="16" s="1"/>
  <c r="D71" i="16"/>
  <c r="L84" i="16"/>
  <c r="M84" i="16" s="1"/>
  <c r="J84" i="16"/>
  <c r="O64" i="16"/>
  <c r="R63" i="16"/>
  <c r="S63" i="16" s="1"/>
  <c r="P63" i="16"/>
  <c r="O72" i="16"/>
  <c r="R71" i="16"/>
  <c r="S71" i="16" s="1"/>
  <c r="P71" i="16"/>
  <c r="L72" i="14"/>
  <c r="M72" i="14" s="1"/>
  <c r="J72" i="14"/>
  <c r="L84" i="14"/>
  <c r="M84" i="14" s="1"/>
  <c r="J84" i="14"/>
  <c r="C74" i="14"/>
  <c r="I73" i="14"/>
  <c r="F73" i="14"/>
  <c r="G73" i="14" s="1"/>
  <c r="D73" i="14"/>
  <c r="L64" i="14"/>
  <c r="M64" i="14" s="1"/>
  <c r="J64" i="14"/>
  <c r="O74" i="14"/>
  <c r="R73" i="14"/>
  <c r="S73" i="14" s="1"/>
  <c r="P73" i="14"/>
  <c r="O66" i="14"/>
  <c r="R65" i="14"/>
  <c r="S65" i="14" s="1"/>
  <c r="P65" i="14"/>
  <c r="C66" i="14"/>
  <c r="I65" i="14"/>
  <c r="F65" i="14"/>
  <c r="G65" i="14" s="1"/>
  <c r="D65" i="14"/>
  <c r="O74" i="15"/>
  <c r="R73" i="15"/>
  <c r="S73" i="15" s="1"/>
  <c r="P73" i="15"/>
  <c r="L84" i="15"/>
  <c r="M84" i="15" s="1"/>
  <c r="J84" i="15"/>
  <c r="C66" i="15"/>
  <c r="I65" i="15"/>
  <c r="F65" i="15"/>
  <c r="G65" i="15" s="1"/>
  <c r="D65" i="15"/>
  <c r="L64" i="15"/>
  <c r="M64" i="15" s="1"/>
  <c r="J64" i="15"/>
  <c r="O66" i="15"/>
  <c r="R65" i="15"/>
  <c r="S65" i="15" s="1"/>
  <c r="P65" i="15"/>
  <c r="L72" i="15"/>
  <c r="M72" i="15" s="1"/>
  <c r="J72" i="15"/>
  <c r="C74" i="15"/>
  <c r="I73" i="15"/>
  <c r="F73" i="15"/>
  <c r="G73" i="15" s="1"/>
  <c r="D73" i="15"/>
  <c r="C73" i="10"/>
  <c r="I72" i="10"/>
  <c r="F72" i="10"/>
  <c r="G72" i="10" s="1"/>
  <c r="D72" i="10"/>
  <c r="R63" i="10"/>
  <c r="S63" i="10" s="1"/>
  <c r="O64" i="10"/>
  <c r="P63" i="10"/>
  <c r="L64" i="10"/>
  <c r="M64" i="10" s="1"/>
  <c r="J64" i="10"/>
  <c r="L71" i="10"/>
  <c r="M71" i="10" s="1"/>
  <c r="J71" i="10"/>
  <c r="C66" i="10"/>
  <c r="I65" i="10"/>
  <c r="F65" i="10"/>
  <c r="G65" i="10" s="1"/>
  <c r="D65" i="10"/>
  <c r="O73" i="10"/>
  <c r="R72" i="10"/>
  <c r="S72" i="10" s="1"/>
  <c r="P72" i="10"/>
  <c r="L64" i="8"/>
  <c r="M64" i="8" s="1"/>
  <c r="J64" i="8"/>
  <c r="L72" i="8"/>
  <c r="M72" i="8" s="1"/>
  <c r="J72" i="8"/>
  <c r="C66" i="8"/>
  <c r="I65" i="8"/>
  <c r="F65" i="8"/>
  <c r="G65" i="8" s="1"/>
  <c r="D65" i="8"/>
  <c r="C74" i="8"/>
  <c r="I73" i="8"/>
  <c r="F73" i="8"/>
  <c r="G73" i="8" s="1"/>
  <c r="D73" i="8"/>
  <c r="L84" i="8"/>
  <c r="M84" i="8" s="1"/>
  <c r="J84" i="8"/>
  <c r="O74" i="8"/>
  <c r="R73" i="8"/>
  <c r="S73" i="8" s="1"/>
  <c r="P73" i="8"/>
  <c r="O66" i="8"/>
  <c r="R65" i="8"/>
  <c r="S65" i="8" s="1"/>
  <c r="P65" i="8"/>
  <c r="C66" i="9"/>
  <c r="I65" i="9"/>
  <c r="F65" i="9"/>
  <c r="G65" i="9" s="1"/>
  <c r="D65" i="9"/>
  <c r="L84" i="9"/>
  <c r="M84" i="9" s="1"/>
  <c r="J84" i="9"/>
  <c r="O74" i="9"/>
  <c r="R73" i="9"/>
  <c r="S73" i="9" s="1"/>
  <c r="P73" i="9"/>
  <c r="L64" i="9"/>
  <c r="M64" i="9" s="1"/>
  <c r="J64" i="9"/>
  <c r="O66" i="9"/>
  <c r="R65" i="9"/>
  <c r="S65" i="9" s="1"/>
  <c r="P65" i="9"/>
  <c r="L72" i="9"/>
  <c r="M72" i="9" s="1"/>
  <c r="J72" i="9"/>
  <c r="C74" i="9"/>
  <c r="I73" i="9"/>
  <c r="F73" i="9"/>
  <c r="G73" i="9" s="1"/>
  <c r="D73" i="9"/>
  <c r="O74" i="11"/>
  <c r="R73" i="11"/>
  <c r="S73" i="11" s="1"/>
  <c r="P73" i="11"/>
  <c r="L84" i="11"/>
  <c r="M84" i="11" s="1"/>
  <c r="J84" i="11"/>
  <c r="O66" i="11"/>
  <c r="R65" i="11"/>
  <c r="S65" i="11" s="1"/>
  <c r="P65" i="11"/>
  <c r="L72" i="11"/>
  <c r="M72" i="11" s="1"/>
  <c r="J72" i="11"/>
  <c r="L64" i="11"/>
  <c r="M64" i="11" s="1"/>
  <c r="J64" i="11"/>
  <c r="C74" i="11"/>
  <c r="I73" i="11"/>
  <c r="F73" i="11"/>
  <c r="G73" i="11" s="1"/>
  <c r="D73" i="11"/>
  <c r="C66" i="11"/>
  <c r="I65" i="11"/>
  <c r="F65" i="11"/>
  <c r="G65" i="11" s="1"/>
  <c r="D65" i="11"/>
  <c r="L72" i="12"/>
  <c r="M72" i="12" s="1"/>
  <c r="J72" i="12"/>
  <c r="L64" i="12"/>
  <c r="M64" i="12" s="1"/>
  <c r="J64" i="12"/>
  <c r="C74" i="12"/>
  <c r="I73" i="12"/>
  <c r="F73" i="12"/>
  <c r="G73" i="12" s="1"/>
  <c r="D73" i="12"/>
  <c r="L84" i="12"/>
  <c r="M84" i="12" s="1"/>
  <c r="J84" i="12"/>
  <c r="O66" i="12"/>
  <c r="R65" i="12"/>
  <c r="S65" i="12" s="1"/>
  <c r="P65" i="12"/>
  <c r="C66" i="12"/>
  <c r="I65" i="12"/>
  <c r="F65" i="12"/>
  <c r="G65" i="12" s="1"/>
  <c r="D65" i="12"/>
  <c r="O74" i="12"/>
  <c r="R73" i="12"/>
  <c r="S73" i="12" s="1"/>
  <c r="P73" i="12"/>
  <c r="O74" i="13"/>
  <c r="R73" i="13"/>
  <c r="S73" i="13" s="1"/>
  <c r="P73" i="13"/>
  <c r="C74" i="13"/>
  <c r="I73" i="13"/>
  <c r="F73" i="13"/>
  <c r="G73" i="13" s="1"/>
  <c r="D73" i="13"/>
  <c r="L64" i="13"/>
  <c r="M64" i="13" s="1"/>
  <c r="J64" i="13"/>
  <c r="L84" i="13"/>
  <c r="M84" i="13" s="1"/>
  <c r="J84" i="13"/>
  <c r="C66" i="13"/>
  <c r="I65" i="13"/>
  <c r="F65" i="13"/>
  <c r="G65" i="13" s="1"/>
  <c r="D65" i="13"/>
  <c r="O66" i="13"/>
  <c r="R65" i="13"/>
  <c r="S65" i="13" s="1"/>
  <c r="P65" i="13"/>
  <c r="L72" i="13"/>
  <c r="M72" i="13" s="1"/>
  <c r="J72" i="13"/>
  <c r="L64" i="7"/>
  <c r="M64" i="7" s="1"/>
  <c r="J64" i="7"/>
  <c r="L84" i="7"/>
  <c r="M84" i="7" s="1"/>
  <c r="J84" i="7"/>
  <c r="O72" i="7"/>
  <c r="R71" i="7"/>
  <c r="S71" i="7" s="1"/>
  <c r="P71" i="7"/>
  <c r="C66" i="7"/>
  <c r="I65" i="7"/>
  <c r="F65" i="7"/>
  <c r="G65" i="7" s="1"/>
  <c r="D65" i="7"/>
  <c r="O64" i="7"/>
  <c r="R63" i="7"/>
  <c r="S63" i="7" s="1"/>
  <c r="P63" i="7"/>
  <c r="L70" i="7"/>
  <c r="M70" i="7" s="1"/>
  <c r="J70" i="7"/>
  <c r="C72" i="7"/>
  <c r="I71" i="7"/>
  <c r="F71" i="7"/>
  <c r="G71" i="7" s="1"/>
  <c r="D71" i="7"/>
  <c r="J65" i="6"/>
  <c r="L65" i="6"/>
  <c r="M65" i="6" s="1"/>
  <c r="L84" i="6"/>
  <c r="M84" i="6" s="1"/>
  <c r="J84" i="6"/>
  <c r="D66" i="6"/>
  <c r="C67" i="6"/>
  <c r="I66" i="6"/>
  <c r="F66" i="6"/>
  <c r="G66" i="6" s="1"/>
  <c r="O64" i="6"/>
  <c r="R63" i="6"/>
  <c r="S63" i="6" s="1"/>
  <c r="P63" i="6"/>
  <c r="P72" i="6"/>
  <c r="O73" i="6"/>
  <c r="R72" i="6"/>
  <c r="S72" i="6" s="1"/>
  <c r="L70" i="6"/>
  <c r="M70" i="6" s="1"/>
  <c r="J70" i="6"/>
  <c r="C72" i="6"/>
  <c r="I71" i="6"/>
  <c r="F71" i="6"/>
  <c r="G71" i="6" s="1"/>
  <c r="D71" i="6"/>
  <c r="O72" i="5"/>
  <c r="R71" i="5"/>
  <c r="S71" i="5" s="1"/>
  <c r="P71" i="5"/>
  <c r="L84" i="5"/>
  <c r="M84" i="5" s="1"/>
  <c r="J84" i="5"/>
  <c r="L64" i="5"/>
  <c r="M64" i="5" s="1"/>
  <c r="J64" i="5"/>
  <c r="O66" i="5"/>
  <c r="P65" i="5"/>
  <c r="R65" i="5"/>
  <c r="S65" i="5" s="1"/>
  <c r="C66" i="5"/>
  <c r="I65" i="5"/>
  <c r="F65" i="5"/>
  <c r="G65" i="5" s="1"/>
  <c r="D65" i="5"/>
  <c r="L70" i="5"/>
  <c r="M70" i="5" s="1"/>
  <c r="J70" i="5"/>
  <c r="C72" i="5"/>
  <c r="I71" i="5"/>
  <c r="F71" i="5"/>
  <c r="G71" i="5" s="1"/>
  <c r="D71" i="5"/>
  <c r="P72" i="4"/>
  <c r="O73" i="4"/>
  <c r="R72" i="4"/>
  <c r="S72" i="4" s="1"/>
  <c r="C66" i="4"/>
  <c r="I65" i="4"/>
  <c r="D65" i="4"/>
  <c r="F65" i="4"/>
  <c r="G65" i="4" s="1"/>
  <c r="L64" i="4"/>
  <c r="M64" i="4" s="1"/>
  <c r="J64" i="4"/>
  <c r="D73" i="4"/>
  <c r="C74" i="4"/>
  <c r="I73" i="4"/>
  <c r="F73" i="4"/>
  <c r="G73" i="4" s="1"/>
  <c r="L72" i="4"/>
  <c r="M72" i="4" s="1"/>
  <c r="J72" i="4"/>
  <c r="L84" i="4"/>
  <c r="M84" i="4" s="1"/>
  <c r="J84" i="4"/>
  <c r="O66" i="4"/>
  <c r="P65" i="4"/>
  <c r="R65" i="4"/>
  <c r="S65" i="4" s="1"/>
  <c r="C74" i="3"/>
  <c r="I73" i="3"/>
  <c r="F73" i="3"/>
  <c r="G73" i="3" s="1"/>
  <c r="D73" i="3"/>
  <c r="L84" i="3"/>
  <c r="M84" i="3" s="1"/>
  <c r="J84" i="3"/>
  <c r="O66" i="3"/>
  <c r="R65" i="3"/>
  <c r="S65" i="3" s="1"/>
  <c r="P65" i="3"/>
  <c r="O74" i="3"/>
  <c r="R73" i="3"/>
  <c r="S73" i="3" s="1"/>
  <c r="P73" i="3"/>
  <c r="C66" i="3"/>
  <c r="I65" i="3"/>
  <c r="F65" i="3"/>
  <c r="G65" i="3" s="1"/>
  <c r="D65" i="3"/>
  <c r="L64" i="3"/>
  <c r="M64" i="3" s="1"/>
  <c r="J64" i="3"/>
  <c r="L72" i="3"/>
  <c r="M72" i="3" s="1"/>
  <c r="J72" i="3"/>
  <c r="J71" i="40" l="1"/>
  <c r="L71" i="40"/>
  <c r="M71" i="40" s="1"/>
  <c r="D66" i="40"/>
  <c r="C67" i="40"/>
  <c r="I66" i="40"/>
  <c r="F66" i="40"/>
  <c r="G66" i="40" s="1"/>
  <c r="J65" i="40"/>
  <c r="L65" i="40"/>
  <c r="M65" i="40" s="1"/>
  <c r="D72" i="40"/>
  <c r="C73" i="40"/>
  <c r="I72" i="40"/>
  <c r="F72" i="40"/>
  <c r="G72" i="40" s="1"/>
  <c r="P72" i="40"/>
  <c r="O73" i="40"/>
  <c r="R72" i="40"/>
  <c r="S72" i="40" s="1"/>
  <c r="P64" i="40"/>
  <c r="O65" i="40"/>
  <c r="R64" i="40"/>
  <c r="S64" i="40" s="1"/>
  <c r="P66" i="39"/>
  <c r="O67" i="39"/>
  <c r="R66" i="39"/>
  <c r="S66" i="39" s="1"/>
  <c r="P74" i="39"/>
  <c r="O75" i="39"/>
  <c r="R74" i="39"/>
  <c r="S74" i="39" s="1"/>
  <c r="J73" i="39"/>
  <c r="L73" i="39"/>
  <c r="M73" i="39" s="1"/>
  <c r="J65" i="39"/>
  <c r="L65" i="39"/>
  <c r="M65" i="39" s="1"/>
  <c r="D74" i="39"/>
  <c r="C75" i="39"/>
  <c r="I74" i="39"/>
  <c r="F74" i="39"/>
  <c r="G74" i="39" s="1"/>
  <c r="D66" i="39"/>
  <c r="C67" i="39"/>
  <c r="I66" i="39"/>
  <c r="F66" i="39"/>
  <c r="G66" i="39" s="1"/>
  <c r="J73" i="38"/>
  <c r="L73" i="38"/>
  <c r="M73" i="38" s="1"/>
  <c r="D66" i="38"/>
  <c r="F66" i="38"/>
  <c r="G66" i="38" s="1"/>
  <c r="C67" i="38"/>
  <c r="I66" i="38"/>
  <c r="D74" i="38"/>
  <c r="F74" i="38"/>
  <c r="G74" i="38" s="1"/>
  <c r="C75" i="38"/>
  <c r="I74" i="38"/>
  <c r="P66" i="38"/>
  <c r="R66" i="38"/>
  <c r="S66" i="38" s="1"/>
  <c r="O67" i="38"/>
  <c r="P74" i="38"/>
  <c r="R74" i="38"/>
  <c r="S74" i="38" s="1"/>
  <c r="O75" i="38"/>
  <c r="J65" i="38"/>
  <c r="L65" i="38"/>
  <c r="M65" i="38" s="1"/>
  <c r="D74" i="37"/>
  <c r="C75" i="37"/>
  <c r="I74" i="37"/>
  <c r="F74" i="37"/>
  <c r="G74" i="37" s="1"/>
  <c r="D66" i="37"/>
  <c r="C67" i="37"/>
  <c r="I66" i="37"/>
  <c r="F66" i="37"/>
  <c r="G66" i="37" s="1"/>
  <c r="P66" i="37"/>
  <c r="O67" i="37"/>
  <c r="R66" i="37"/>
  <c r="S66" i="37" s="1"/>
  <c r="P74" i="37"/>
  <c r="O75" i="37"/>
  <c r="R74" i="37"/>
  <c r="S74" i="37" s="1"/>
  <c r="J73" i="37"/>
  <c r="L73" i="37"/>
  <c r="M73" i="37" s="1"/>
  <c r="J65" i="37"/>
  <c r="L65" i="37"/>
  <c r="M65" i="37" s="1"/>
  <c r="J73" i="36"/>
  <c r="L73" i="36"/>
  <c r="M73" i="36" s="1"/>
  <c r="J65" i="36"/>
  <c r="L65" i="36"/>
  <c r="M65" i="36" s="1"/>
  <c r="P66" i="36"/>
  <c r="O67" i="36"/>
  <c r="R66" i="36"/>
  <c r="S66" i="36" s="1"/>
  <c r="D66" i="36"/>
  <c r="C67" i="36"/>
  <c r="I66" i="36"/>
  <c r="F66" i="36"/>
  <c r="G66" i="36" s="1"/>
  <c r="D74" i="36"/>
  <c r="C75" i="36"/>
  <c r="I74" i="36"/>
  <c r="F74" i="36"/>
  <c r="G74" i="36" s="1"/>
  <c r="P74" i="36"/>
  <c r="O75" i="36"/>
  <c r="R74" i="36"/>
  <c r="S74" i="36" s="1"/>
  <c r="P66" i="35"/>
  <c r="O67" i="35"/>
  <c r="R66" i="35"/>
  <c r="S66" i="35" s="1"/>
  <c r="D66" i="35"/>
  <c r="C67" i="35"/>
  <c r="I66" i="35"/>
  <c r="F66" i="35"/>
  <c r="G66" i="35" s="1"/>
  <c r="J73" i="35"/>
  <c r="L73" i="35"/>
  <c r="M73" i="35" s="1"/>
  <c r="D74" i="35"/>
  <c r="C75" i="35"/>
  <c r="I74" i="35"/>
  <c r="F74" i="35"/>
  <c r="G74" i="35" s="1"/>
  <c r="P74" i="35"/>
  <c r="O75" i="35"/>
  <c r="R74" i="35"/>
  <c r="S74" i="35" s="1"/>
  <c r="J65" i="35"/>
  <c r="L65" i="35"/>
  <c r="M65" i="35" s="1"/>
  <c r="D66" i="34"/>
  <c r="F66" i="34"/>
  <c r="G66" i="34" s="1"/>
  <c r="C67" i="34"/>
  <c r="I66" i="34"/>
  <c r="D74" i="34"/>
  <c r="F74" i="34"/>
  <c r="G74" i="34" s="1"/>
  <c r="C75" i="34"/>
  <c r="I74" i="34"/>
  <c r="P74" i="34"/>
  <c r="R74" i="34"/>
  <c r="S74" i="34" s="1"/>
  <c r="O75" i="34"/>
  <c r="P66" i="34"/>
  <c r="R66" i="34"/>
  <c r="S66" i="34" s="1"/>
  <c r="O67" i="34"/>
  <c r="J73" i="34"/>
  <c r="L73" i="34"/>
  <c r="M73" i="34" s="1"/>
  <c r="J65" i="34"/>
  <c r="L65" i="34"/>
  <c r="M65" i="34" s="1"/>
  <c r="C66" i="33"/>
  <c r="I65" i="33"/>
  <c r="F65" i="33"/>
  <c r="G65" i="33" s="1"/>
  <c r="D65" i="33"/>
  <c r="O66" i="33"/>
  <c r="R65" i="33"/>
  <c r="S65" i="33" s="1"/>
  <c r="P65" i="33"/>
  <c r="L72" i="33"/>
  <c r="M72" i="33" s="1"/>
  <c r="J72" i="33"/>
  <c r="O74" i="33"/>
  <c r="R73" i="33"/>
  <c r="S73" i="33" s="1"/>
  <c r="P73" i="33"/>
  <c r="C74" i="33"/>
  <c r="I73" i="33"/>
  <c r="F73" i="33"/>
  <c r="G73" i="33" s="1"/>
  <c r="D73" i="33"/>
  <c r="L64" i="33"/>
  <c r="M64" i="33" s="1"/>
  <c r="J64" i="33"/>
  <c r="P74" i="32"/>
  <c r="O75" i="32"/>
  <c r="R74" i="32"/>
  <c r="S74" i="32" s="1"/>
  <c r="D66" i="32"/>
  <c r="C67" i="32"/>
  <c r="I66" i="32"/>
  <c r="F66" i="32"/>
  <c r="G66" i="32" s="1"/>
  <c r="D74" i="32"/>
  <c r="C75" i="32"/>
  <c r="I74" i="32"/>
  <c r="F74" i="32"/>
  <c r="G74" i="32" s="1"/>
  <c r="J73" i="32"/>
  <c r="L73" i="32"/>
  <c r="M73" i="32" s="1"/>
  <c r="J65" i="32"/>
  <c r="L65" i="32"/>
  <c r="M65" i="32" s="1"/>
  <c r="P64" i="32"/>
  <c r="O65" i="32"/>
  <c r="R64" i="32"/>
  <c r="S64" i="32" s="1"/>
  <c r="P74" i="31"/>
  <c r="O75" i="31"/>
  <c r="R74" i="31"/>
  <c r="S74" i="31" s="1"/>
  <c r="P64" i="31"/>
  <c r="O65" i="31"/>
  <c r="R64" i="31"/>
  <c r="S64" i="31" s="1"/>
  <c r="J73" i="31"/>
  <c r="L73" i="31"/>
  <c r="M73" i="31" s="1"/>
  <c r="J65" i="31"/>
  <c r="L65" i="31"/>
  <c r="M65" i="31" s="1"/>
  <c r="D74" i="31"/>
  <c r="F74" i="31"/>
  <c r="G74" i="31" s="1"/>
  <c r="C75" i="31"/>
  <c r="I74" i="31"/>
  <c r="D66" i="31"/>
  <c r="C67" i="31"/>
  <c r="I66" i="31"/>
  <c r="F66" i="31"/>
  <c r="G66" i="31" s="1"/>
  <c r="D74" i="30"/>
  <c r="F74" i="30"/>
  <c r="G74" i="30" s="1"/>
  <c r="C75" i="30"/>
  <c r="I74" i="30"/>
  <c r="J65" i="30"/>
  <c r="L65" i="30"/>
  <c r="M65" i="30" s="1"/>
  <c r="D66" i="30"/>
  <c r="C67" i="30"/>
  <c r="I66" i="30"/>
  <c r="F66" i="30"/>
  <c r="G66" i="30" s="1"/>
  <c r="P66" i="30"/>
  <c r="R66" i="30"/>
  <c r="S66" i="30" s="1"/>
  <c r="O67" i="30"/>
  <c r="J73" i="30"/>
  <c r="L73" i="30"/>
  <c r="M73" i="30" s="1"/>
  <c r="P74" i="30"/>
  <c r="O75" i="30"/>
  <c r="R74" i="30"/>
  <c r="S74" i="30" s="1"/>
  <c r="J65" i="29"/>
  <c r="L65" i="29"/>
  <c r="M65" i="29" s="1"/>
  <c r="D66" i="29"/>
  <c r="F66" i="29"/>
  <c r="G66" i="29" s="1"/>
  <c r="C67" i="29"/>
  <c r="I66" i="29"/>
  <c r="J73" i="29"/>
  <c r="L73" i="29"/>
  <c r="M73" i="29" s="1"/>
  <c r="P66" i="29"/>
  <c r="R66" i="29"/>
  <c r="S66" i="29" s="1"/>
  <c r="O67" i="29"/>
  <c r="D74" i="29"/>
  <c r="F74" i="29"/>
  <c r="G74" i="29" s="1"/>
  <c r="C75" i="29"/>
  <c r="I74" i="29"/>
  <c r="P74" i="29"/>
  <c r="R74" i="29"/>
  <c r="S74" i="29" s="1"/>
  <c r="O75" i="29"/>
  <c r="D74" i="28"/>
  <c r="C75" i="28"/>
  <c r="I74" i="28"/>
  <c r="F74" i="28"/>
  <c r="G74" i="28" s="1"/>
  <c r="P66" i="28"/>
  <c r="O67" i="28"/>
  <c r="R66" i="28"/>
  <c r="S66" i="28" s="1"/>
  <c r="J65" i="28"/>
  <c r="L65" i="28"/>
  <c r="M65" i="28" s="1"/>
  <c r="D66" i="28"/>
  <c r="C67" i="28"/>
  <c r="I66" i="28"/>
  <c r="F66" i="28"/>
  <c r="G66" i="28" s="1"/>
  <c r="P74" i="28"/>
  <c r="O75" i="28"/>
  <c r="R74" i="28"/>
  <c r="S74" i="28" s="1"/>
  <c r="J73" i="28"/>
  <c r="L73" i="28"/>
  <c r="M73" i="28" s="1"/>
  <c r="J65" i="27"/>
  <c r="L65" i="27"/>
  <c r="M65" i="27" s="1"/>
  <c r="P74" i="27"/>
  <c r="R74" i="27"/>
  <c r="S74" i="27" s="1"/>
  <c r="O75" i="27"/>
  <c r="D66" i="27"/>
  <c r="F66" i="27"/>
  <c r="G66" i="27" s="1"/>
  <c r="C67" i="27"/>
  <c r="I66" i="27"/>
  <c r="P66" i="27"/>
  <c r="R66" i="27"/>
  <c r="S66" i="27" s="1"/>
  <c r="O67" i="27"/>
  <c r="J73" i="27"/>
  <c r="L73" i="27"/>
  <c r="M73" i="27" s="1"/>
  <c r="D74" i="27"/>
  <c r="C75" i="27"/>
  <c r="I74" i="27"/>
  <c r="F74" i="27"/>
  <c r="G74" i="27" s="1"/>
  <c r="D74" i="26"/>
  <c r="C75" i="26"/>
  <c r="I74" i="26"/>
  <c r="F74" i="26"/>
  <c r="G74" i="26" s="1"/>
  <c r="D66" i="26"/>
  <c r="F66" i="26"/>
  <c r="G66" i="26" s="1"/>
  <c r="C67" i="26"/>
  <c r="I66" i="26"/>
  <c r="P66" i="26"/>
  <c r="R66" i="26"/>
  <c r="S66" i="26" s="1"/>
  <c r="O67" i="26"/>
  <c r="J65" i="26"/>
  <c r="L65" i="26"/>
  <c r="M65" i="26" s="1"/>
  <c r="P74" i="26"/>
  <c r="R74" i="26"/>
  <c r="S74" i="26" s="1"/>
  <c r="O75" i="26"/>
  <c r="J73" i="26"/>
  <c r="L73" i="26"/>
  <c r="M73" i="26" s="1"/>
  <c r="O75" i="25"/>
  <c r="R74" i="25"/>
  <c r="S74" i="25" s="1"/>
  <c r="P74" i="25"/>
  <c r="D74" i="25"/>
  <c r="C75" i="25"/>
  <c r="I74" i="25"/>
  <c r="F74" i="25"/>
  <c r="G74" i="25" s="1"/>
  <c r="C67" i="25"/>
  <c r="I66" i="25"/>
  <c r="F66" i="25"/>
  <c r="G66" i="25" s="1"/>
  <c r="D66" i="25"/>
  <c r="O67" i="25"/>
  <c r="R66" i="25"/>
  <c r="S66" i="25" s="1"/>
  <c r="P66" i="25"/>
  <c r="J65" i="25"/>
  <c r="L65" i="25"/>
  <c r="M65" i="25" s="1"/>
  <c r="L73" i="25"/>
  <c r="M73" i="25" s="1"/>
  <c r="J73" i="25"/>
  <c r="P74" i="24"/>
  <c r="R74" i="24"/>
  <c r="S74" i="24" s="1"/>
  <c r="O75" i="24"/>
  <c r="P66" i="24"/>
  <c r="O67" i="24"/>
  <c r="R66" i="24"/>
  <c r="S66" i="24" s="1"/>
  <c r="D66" i="24"/>
  <c r="F66" i="24"/>
  <c r="G66" i="24" s="1"/>
  <c r="C67" i="24"/>
  <c r="I66" i="24"/>
  <c r="J65" i="24"/>
  <c r="L65" i="24"/>
  <c r="M65" i="24" s="1"/>
  <c r="J73" i="24"/>
  <c r="L73" i="24"/>
  <c r="M73" i="24" s="1"/>
  <c r="D74" i="24"/>
  <c r="F74" i="24"/>
  <c r="G74" i="24" s="1"/>
  <c r="C75" i="24"/>
  <c r="I74" i="24"/>
  <c r="D66" i="23"/>
  <c r="C67" i="23"/>
  <c r="I66" i="23"/>
  <c r="F66" i="23"/>
  <c r="G66" i="23" s="1"/>
  <c r="J71" i="23"/>
  <c r="L71" i="23"/>
  <c r="M71" i="23" s="1"/>
  <c r="P72" i="23"/>
  <c r="O73" i="23"/>
  <c r="R72" i="23"/>
  <c r="S72" i="23" s="1"/>
  <c r="D72" i="23"/>
  <c r="C73" i="23"/>
  <c r="I72" i="23"/>
  <c r="F72" i="23"/>
  <c r="G72" i="23" s="1"/>
  <c r="P64" i="23"/>
  <c r="O65" i="23"/>
  <c r="R64" i="23"/>
  <c r="S64" i="23" s="1"/>
  <c r="J65" i="23"/>
  <c r="L65" i="23"/>
  <c r="M65" i="23" s="1"/>
  <c r="D72" i="22"/>
  <c r="C73" i="22"/>
  <c r="I72" i="22"/>
  <c r="F72" i="22"/>
  <c r="G72" i="22" s="1"/>
  <c r="P64" i="22"/>
  <c r="O65" i="22"/>
  <c r="R64" i="22"/>
  <c r="S64" i="22" s="1"/>
  <c r="J65" i="22"/>
  <c r="L65" i="22"/>
  <c r="M65" i="22" s="1"/>
  <c r="P72" i="22"/>
  <c r="O73" i="22"/>
  <c r="R72" i="22"/>
  <c r="S72" i="22" s="1"/>
  <c r="D66" i="22"/>
  <c r="C67" i="22"/>
  <c r="I66" i="22"/>
  <c r="F66" i="22"/>
  <c r="G66" i="22" s="1"/>
  <c r="J71" i="22"/>
  <c r="L71" i="22"/>
  <c r="M71" i="22" s="1"/>
  <c r="C80" i="21"/>
  <c r="F79" i="21"/>
  <c r="G79" i="21" s="1"/>
  <c r="D79" i="21"/>
  <c r="C72" i="21"/>
  <c r="F71" i="21"/>
  <c r="G71" i="21" s="1"/>
  <c r="D71" i="21"/>
  <c r="O74" i="20"/>
  <c r="R73" i="20"/>
  <c r="S73" i="20" s="1"/>
  <c r="P73" i="20"/>
  <c r="L66" i="20"/>
  <c r="M66" i="20" s="1"/>
  <c r="J66" i="20"/>
  <c r="C74" i="20"/>
  <c r="I73" i="20"/>
  <c r="F73" i="20"/>
  <c r="G73" i="20" s="1"/>
  <c r="D73" i="20"/>
  <c r="I67" i="20"/>
  <c r="F67" i="20"/>
  <c r="G67" i="20" s="1"/>
  <c r="D67" i="20"/>
  <c r="L72" i="20"/>
  <c r="M72" i="20" s="1"/>
  <c r="J72" i="20"/>
  <c r="O65" i="20"/>
  <c r="R64" i="20"/>
  <c r="S64" i="20" s="1"/>
  <c r="P64" i="20"/>
  <c r="L72" i="19"/>
  <c r="M72" i="19" s="1"/>
  <c r="J72" i="19"/>
  <c r="C74" i="19"/>
  <c r="I73" i="19"/>
  <c r="F73" i="19"/>
  <c r="G73" i="19" s="1"/>
  <c r="D73" i="19"/>
  <c r="O74" i="19"/>
  <c r="R73" i="19"/>
  <c r="S73" i="19" s="1"/>
  <c r="P73" i="19"/>
  <c r="L66" i="19"/>
  <c r="M66" i="19" s="1"/>
  <c r="J66" i="19"/>
  <c r="I67" i="19"/>
  <c r="F67" i="19"/>
  <c r="G67" i="19" s="1"/>
  <c r="D67" i="19"/>
  <c r="O65" i="19"/>
  <c r="R64" i="19"/>
  <c r="S64" i="19" s="1"/>
  <c r="P64" i="19"/>
  <c r="P74" i="18"/>
  <c r="R74" i="18"/>
  <c r="S74" i="18" s="1"/>
  <c r="O75" i="18"/>
  <c r="J65" i="18"/>
  <c r="L65" i="18"/>
  <c r="M65" i="18" s="1"/>
  <c r="D66" i="18"/>
  <c r="C67" i="18"/>
  <c r="I66" i="18"/>
  <c r="F66" i="18"/>
  <c r="G66" i="18" s="1"/>
  <c r="P66" i="18"/>
  <c r="R66" i="18"/>
  <c r="S66" i="18" s="1"/>
  <c r="O67" i="18"/>
  <c r="D74" i="18"/>
  <c r="F74" i="18"/>
  <c r="G74" i="18" s="1"/>
  <c r="C75" i="18"/>
  <c r="I74" i="18"/>
  <c r="J73" i="18"/>
  <c r="L73" i="18"/>
  <c r="M73" i="18" s="1"/>
  <c r="P74" i="17"/>
  <c r="R74" i="17"/>
  <c r="S74" i="17" s="1"/>
  <c r="O75" i="17"/>
  <c r="J73" i="17"/>
  <c r="L73" i="17"/>
  <c r="M73" i="17" s="1"/>
  <c r="P64" i="17"/>
  <c r="R64" i="17"/>
  <c r="S64" i="17" s="1"/>
  <c r="O65" i="17"/>
  <c r="D74" i="17"/>
  <c r="F74" i="17"/>
  <c r="G74" i="17" s="1"/>
  <c r="C75" i="17"/>
  <c r="I74" i="17"/>
  <c r="J65" i="17"/>
  <c r="L65" i="17"/>
  <c r="M65" i="17" s="1"/>
  <c r="D66" i="17"/>
  <c r="F66" i="17"/>
  <c r="G66" i="17" s="1"/>
  <c r="C67" i="17"/>
  <c r="I66" i="17"/>
  <c r="P72" i="16"/>
  <c r="R72" i="16"/>
  <c r="S72" i="16" s="1"/>
  <c r="O73" i="16"/>
  <c r="J71" i="16"/>
  <c r="L71" i="16"/>
  <c r="M71" i="16" s="1"/>
  <c r="D72" i="16"/>
  <c r="C73" i="16"/>
  <c r="I72" i="16"/>
  <c r="F72" i="16"/>
  <c r="G72" i="16" s="1"/>
  <c r="J65" i="16"/>
  <c r="L65" i="16"/>
  <c r="M65" i="16" s="1"/>
  <c r="P64" i="16"/>
  <c r="O65" i="16"/>
  <c r="R64" i="16"/>
  <c r="S64" i="16" s="1"/>
  <c r="D66" i="16"/>
  <c r="F66" i="16"/>
  <c r="G66" i="16" s="1"/>
  <c r="C67" i="16"/>
  <c r="I66" i="16"/>
  <c r="D74" i="14"/>
  <c r="C75" i="14"/>
  <c r="I74" i="14"/>
  <c r="F74" i="14"/>
  <c r="G74" i="14" s="1"/>
  <c r="P74" i="14"/>
  <c r="O75" i="14"/>
  <c r="R74" i="14"/>
  <c r="S74" i="14" s="1"/>
  <c r="J65" i="14"/>
  <c r="L65" i="14"/>
  <c r="M65" i="14" s="1"/>
  <c r="D66" i="14"/>
  <c r="C67" i="14"/>
  <c r="I66" i="14"/>
  <c r="F66" i="14"/>
  <c r="G66" i="14" s="1"/>
  <c r="P66" i="14"/>
  <c r="O67" i="14"/>
  <c r="R66" i="14"/>
  <c r="S66" i="14" s="1"/>
  <c r="J73" i="14"/>
  <c r="L73" i="14"/>
  <c r="M73" i="14" s="1"/>
  <c r="J65" i="15"/>
  <c r="L65" i="15"/>
  <c r="M65" i="15" s="1"/>
  <c r="P66" i="15"/>
  <c r="O67" i="15"/>
  <c r="R66" i="15"/>
  <c r="S66" i="15" s="1"/>
  <c r="D66" i="15"/>
  <c r="C67" i="15"/>
  <c r="I66" i="15"/>
  <c r="F66" i="15"/>
  <c r="G66" i="15" s="1"/>
  <c r="D74" i="15"/>
  <c r="C75" i="15"/>
  <c r="I74" i="15"/>
  <c r="F74" i="15"/>
  <c r="G74" i="15" s="1"/>
  <c r="J73" i="15"/>
  <c r="L73" i="15"/>
  <c r="M73" i="15" s="1"/>
  <c r="P74" i="15"/>
  <c r="O75" i="15"/>
  <c r="R74" i="15"/>
  <c r="S74" i="15" s="1"/>
  <c r="L65" i="10"/>
  <c r="M65" i="10" s="1"/>
  <c r="J65" i="10"/>
  <c r="C67" i="10"/>
  <c r="I66" i="10"/>
  <c r="F66" i="10"/>
  <c r="G66" i="10" s="1"/>
  <c r="D66" i="10"/>
  <c r="L72" i="10"/>
  <c r="M72" i="10" s="1"/>
  <c r="J72" i="10"/>
  <c r="C74" i="10"/>
  <c r="F73" i="10"/>
  <c r="G73" i="10" s="1"/>
  <c r="D73" i="10"/>
  <c r="I73" i="10"/>
  <c r="R73" i="10"/>
  <c r="S73" i="10" s="1"/>
  <c r="P73" i="10"/>
  <c r="O74" i="10"/>
  <c r="O65" i="10"/>
  <c r="R64" i="10"/>
  <c r="S64" i="10" s="1"/>
  <c r="P64" i="10"/>
  <c r="D66" i="8"/>
  <c r="C67" i="8"/>
  <c r="I66" i="8"/>
  <c r="F66" i="8"/>
  <c r="G66" i="8" s="1"/>
  <c r="P66" i="8"/>
  <c r="O67" i="8"/>
  <c r="R66" i="8"/>
  <c r="S66" i="8" s="1"/>
  <c r="J73" i="8"/>
  <c r="L73" i="8"/>
  <c r="M73" i="8" s="1"/>
  <c r="D74" i="8"/>
  <c r="C75" i="8"/>
  <c r="I74" i="8"/>
  <c r="F74" i="8"/>
  <c r="G74" i="8" s="1"/>
  <c r="P74" i="8"/>
  <c r="O75" i="8"/>
  <c r="R74" i="8"/>
  <c r="S74" i="8" s="1"/>
  <c r="J65" i="8"/>
  <c r="L65" i="8"/>
  <c r="M65" i="8" s="1"/>
  <c r="J73" i="9"/>
  <c r="L73" i="9"/>
  <c r="M73" i="9" s="1"/>
  <c r="D74" i="9"/>
  <c r="C75" i="9"/>
  <c r="I74" i="9"/>
  <c r="F74" i="9"/>
  <c r="G74" i="9" s="1"/>
  <c r="J65" i="9"/>
  <c r="L65" i="9"/>
  <c r="M65" i="9" s="1"/>
  <c r="D66" i="9"/>
  <c r="C67" i="9"/>
  <c r="I66" i="9"/>
  <c r="F66" i="9"/>
  <c r="G66" i="9" s="1"/>
  <c r="P66" i="9"/>
  <c r="O67" i="9"/>
  <c r="R66" i="9"/>
  <c r="S66" i="9" s="1"/>
  <c r="P74" i="9"/>
  <c r="O75" i="9"/>
  <c r="R74" i="9"/>
  <c r="S74" i="9" s="1"/>
  <c r="J65" i="11"/>
  <c r="L65" i="11"/>
  <c r="M65" i="11" s="1"/>
  <c r="P74" i="11"/>
  <c r="O75" i="11"/>
  <c r="R74" i="11"/>
  <c r="S74" i="11" s="1"/>
  <c r="D66" i="11"/>
  <c r="I66" i="11"/>
  <c r="F66" i="11"/>
  <c r="G66" i="11" s="1"/>
  <c r="C67" i="11"/>
  <c r="J73" i="11"/>
  <c r="L73" i="11"/>
  <c r="M73" i="11" s="1"/>
  <c r="P66" i="11"/>
  <c r="R66" i="11"/>
  <c r="S66" i="11" s="1"/>
  <c r="O67" i="11"/>
  <c r="D74" i="11"/>
  <c r="C75" i="11"/>
  <c r="I74" i="11"/>
  <c r="F74" i="11"/>
  <c r="G74" i="11" s="1"/>
  <c r="P66" i="12"/>
  <c r="R66" i="12"/>
  <c r="S66" i="12" s="1"/>
  <c r="O67" i="12"/>
  <c r="P74" i="12"/>
  <c r="R74" i="12"/>
  <c r="S74" i="12" s="1"/>
  <c r="O75" i="12"/>
  <c r="J65" i="12"/>
  <c r="L65" i="12"/>
  <c r="M65" i="12" s="1"/>
  <c r="D66" i="12"/>
  <c r="I66" i="12"/>
  <c r="C67" i="12"/>
  <c r="F66" i="12"/>
  <c r="G66" i="12" s="1"/>
  <c r="J73" i="12"/>
  <c r="L73" i="12"/>
  <c r="M73" i="12" s="1"/>
  <c r="D74" i="12"/>
  <c r="F74" i="12"/>
  <c r="G74" i="12" s="1"/>
  <c r="C75" i="12"/>
  <c r="I74" i="12"/>
  <c r="D66" i="13"/>
  <c r="I66" i="13"/>
  <c r="F66" i="13"/>
  <c r="G66" i="13" s="1"/>
  <c r="C67" i="13"/>
  <c r="D74" i="13"/>
  <c r="I74" i="13"/>
  <c r="C75" i="13"/>
  <c r="F74" i="13"/>
  <c r="G74" i="13" s="1"/>
  <c r="J65" i="13"/>
  <c r="L65" i="13"/>
  <c r="M65" i="13" s="1"/>
  <c r="P74" i="13"/>
  <c r="R74" i="13"/>
  <c r="S74" i="13" s="1"/>
  <c r="O75" i="13"/>
  <c r="P66" i="13"/>
  <c r="O67" i="13"/>
  <c r="R66" i="13"/>
  <c r="S66" i="13" s="1"/>
  <c r="J73" i="13"/>
  <c r="L73" i="13"/>
  <c r="M73" i="13" s="1"/>
  <c r="P72" i="7"/>
  <c r="O73" i="7"/>
  <c r="R72" i="7"/>
  <c r="S72" i="7" s="1"/>
  <c r="D66" i="7"/>
  <c r="C67" i="7"/>
  <c r="I66" i="7"/>
  <c r="F66" i="7"/>
  <c r="G66" i="7" s="1"/>
  <c r="J71" i="7"/>
  <c r="L71" i="7"/>
  <c r="M71" i="7" s="1"/>
  <c r="P64" i="7"/>
  <c r="O65" i="7"/>
  <c r="R64" i="7"/>
  <c r="S64" i="7" s="1"/>
  <c r="D72" i="7"/>
  <c r="C73" i="7"/>
  <c r="I72" i="7"/>
  <c r="F72" i="7"/>
  <c r="G72" i="7" s="1"/>
  <c r="J65" i="7"/>
  <c r="L65" i="7"/>
  <c r="M65" i="7" s="1"/>
  <c r="O74" i="6"/>
  <c r="R73" i="6"/>
  <c r="S73" i="6" s="1"/>
  <c r="P73" i="6"/>
  <c r="J71" i="6"/>
  <c r="L71" i="6"/>
  <c r="M71" i="6" s="1"/>
  <c r="C73" i="6"/>
  <c r="I72" i="6"/>
  <c r="F72" i="6"/>
  <c r="G72" i="6" s="1"/>
  <c r="D72" i="6"/>
  <c r="O65" i="6"/>
  <c r="R64" i="6"/>
  <c r="S64" i="6" s="1"/>
  <c r="P64" i="6"/>
  <c r="L66" i="6"/>
  <c r="M66" i="6" s="1"/>
  <c r="J66" i="6"/>
  <c r="I67" i="6"/>
  <c r="F67" i="6"/>
  <c r="G67" i="6" s="1"/>
  <c r="D67" i="6"/>
  <c r="J65" i="5"/>
  <c r="L65" i="5"/>
  <c r="M65" i="5" s="1"/>
  <c r="D66" i="5"/>
  <c r="F66" i="5"/>
  <c r="G66" i="5" s="1"/>
  <c r="C67" i="5"/>
  <c r="I66" i="5"/>
  <c r="J71" i="5"/>
  <c r="L71" i="5"/>
  <c r="M71" i="5" s="1"/>
  <c r="D72" i="5"/>
  <c r="F72" i="5"/>
  <c r="G72" i="5" s="1"/>
  <c r="C73" i="5"/>
  <c r="I72" i="5"/>
  <c r="P72" i="5"/>
  <c r="O73" i="5"/>
  <c r="R72" i="5"/>
  <c r="S72" i="5" s="1"/>
  <c r="P66" i="5"/>
  <c r="R66" i="5"/>
  <c r="S66" i="5" s="1"/>
  <c r="O67" i="5"/>
  <c r="J65" i="4"/>
  <c r="L65" i="4"/>
  <c r="M65" i="4" s="1"/>
  <c r="P66" i="4"/>
  <c r="O67" i="4"/>
  <c r="R66" i="4"/>
  <c r="S66" i="4" s="1"/>
  <c r="O74" i="4"/>
  <c r="P73" i="4"/>
  <c r="R73" i="4"/>
  <c r="S73" i="4" s="1"/>
  <c r="D66" i="4"/>
  <c r="C67" i="4"/>
  <c r="I66" i="4"/>
  <c r="F66" i="4"/>
  <c r="G66" i="4" s="1"/>
  <c r="D74" i="4"/>
  <c r="C75" i="4"/>
  <c r="I74" i="4"/>
  <c r="F74" i="4"/>
  <c r="G74" i="4" s="1"/>
  <c r="J73" i="4"/>
  <c r="L73" i="4"/>
  <c r="M73" i="4" s="1"/>
  <c r="J73" i="3"/>
  <c r="L73" i="3"/>
  <c r="M73" i="3" s="1"/>
  <c r="D74" i="3"/>
  <c r="C75" i="3"/>
  <c r="I74" i="3"/>
  <c r="F74" i="3"/>
  <c r="G74" i="3" s="1"/>
  <c r="P66" i="3"/>
  <c r="O67" i="3"/>
  <c r="R66" i="3"/>
  <c r="S66" i="3" s="1"/>
  <c r="J65" i="3"/>
  <c r="L65" i="3"/>
  <c r="M65" i="3" s="1"/>
  <c r="D66" i="3"/>
  <c r="C67" i="3"/>
  <c r="I66" i="3"/>
  <c r="F66" i="3"/>
  <c r="G66" i="3" s="1"/>
  <c r="P74" i="3"/>
  <c r="O75" i="3"/>
  <c r="R74" i="3"/>
  <c r="S74" i="3" s="1"/>
  <c r="L66" i="40" l="1"/>
  <c r="M66" i="40" s="1"/>
  <c r="J66" i="40"/>
  <c r="L72" i="40"/>
  <c r="M72" i="40" s="1"/>
  <c r="J72" i="40"/>
  <c r="O66" i="40"/>
  <c r="R65" i="40"/>
  <c r="S65" i="40" s="1"/>
  <c r="P65" i="40"/>
  <c r="C74" i="40"/>
  <c r="I73" i="40"/>
  <c r="F73" i="40"/>
  <c r="G73" i="40" s="1"/>
  <c r="D73" i="40"/>
  <c r="I67" i="40"/>
  <c r="F67" i="40"/>
  <c r="G67" i="40" s="1"/>
  <c r="D67" i="40"/>
  <c r="O74" i="40"/>
  <c r="R73" i="40"/>
  <c r="S73" i="40" s="1"/>
  <c r="P73" i="40"/>
  <c r="L74" i="39"/>
  <c r="M74" i="39" s="1"/>
  <c r="J74" i="39"/>
  <c r="C76" i="39"/>
  <c r="I75" i="39"/>
  <c r="F75" i="39"/>
  <c r="G75" i="39" s="1"/>
  <c r="D75" i="39"/>
  <c r="O76" i="39"/>
  <c r="R75" i="39"/>
  <c r="S75" i="39" s="1"/>
  <c r="P75" i="39"/>
  <c r="L66" i="39"/>
  <c r="M66" i="39" s="1"/>
  <c r="J66" i="39"/>
  <c r="I67" i="39"/>
  <c r="F67" i="39"/>
  <c r="G67" i="39" s="1"/>
  <c r="D67" i="39"/>
  <c r="R67" i="39"/>
  <c r="S67" i="39" s="1"/>
  <c r="P67" i="39"/>
  <c r="L66" i="38"/>
  <c r="M66" i="38" s="1"/>
  <c r="J66" i="38"/>
  <c r="R67" i="38"/>
  <c r="S67" i="38" s="1"/>
  <c r="P67" i="38"/>
  <c r="I67" i="38"/>
  <c r="F67" i="38"/>
  <c r="G67" i="38" s="1"/>
  <c r="D67" i="38"/>
  <c r="L74" i="38"/>
  <c r="M74" i="38" s="1"/>
  <c r="J74" i="38"/>
  <c r="O76" i="38"/>
  <c r="R75" i="38"/>
  <c r="S75" i="38" s="1"/>
  <c r="P75" i="38"/>
  <c r="C76" i="38"/>
  <c r="I75" i="38"/>
  <c r="F75" i="38"/>
  <c r="G75" i="38" s="1"/>
  <c r="D75" i="38"/>
  <c r="I67" i="37"/>
  <c r="F67" i="37"/>
  <c r="G67" i="37" s="1"/>
  <c r="D67" i="37"/>
  <c r="R67" i="37"/>
  <c r="S67" i="37" s="1"/>
  <c r="P67" i="37"/>
  <c r="L74" i="37"/>
  <c r="M74" i="37" s="1"/>
  <c r="J74" i="37"/>
  <c r="C76" i="37"/>
  <c r="I75" i="37"/>
  <c r="F75" i="37"/>
  <c r="G75" i="37" s="1"/>
  <c r="D75" i="37"/>
  <c r="O76" i="37"/>
  <c r="R75" i="37"/>
  <c r="S75" i="37" s="1"/>
  <c r="P75" i="37"/>
  <c r="L66" i="37"/>
  <c r="M66" i="37" s="1"/>
  <c r="J66" i="37"/>
  <c r="J66" i="36"/>
  <c r="L66" i="36"/>
  <c r="M66" i="36" s="1"/>
  <c r="O76" i="36"/>
  <c r="R75" i="36"/>
  <c r="S75" i="36" s="1"/>
  <c r="P75" i="36"/>
  <c r="I67" i="36"/>
  <c r="D67" i="36"/>
  <c r="F67" i="36"/>
  <c r="G67" i="36" s="1"/>
  <c r="C76" i="36"/>
  <c r="I75" i="36"/>
  <c r="F75" i="36"/>
  <c r="G75" i="36" s="1"/>
  <c r="D75" i="36"/>
  <c r="L74" i="36"/>
  <c r="M74" i="36" s="1"/>
  <c r="J74" i="36"/>
  <c r="P67" i="36"/>
  <c r="R67" i="36"/>
  <c r="S67" i="36" s="1"/>
  <c r="L74" i="35"/>
  <c r="M74" i="35" s="1"/>
  <c r="J74" i="35"/>
  <c r="R67" i="35"/>
  <c r="S67" i="35" s="1"/>
  <c r="P67" i="35"/>
  <c r="C76" i="35"/>
  <c r="I75" i="35"/>
  <c r="F75" i="35"/>
  <c r="G75" i="35" s="1"/>
  <c r="D75" i="35"/>
  <c r="O76" i="35"/>
  <c r="R75" i="35"/>
  <c r="S75" i="35" s="1"/>
  <c r="P75" i="35"/>
  <c r="L66" i="35"/>
  <c r="M66" i="35" s="1"/>
  <c r="J66" i="35"/>
  <c r="I67" i="35"/>
  <c r="F67" i="35"/>
  <c r="G67" i="35" s="1"/>
  <c r="D67" i="35"/>
  <c r="R67" i="34"/>
  <c r="S67" i="34" s="1"/>
  <c r="P67" i="34"/>
  <c r="L66" i="34"/>
  <c r="M66" i="34" s="1"/>
  <c r="J66" i="34"/>
  <c r="O76" i="34"/>
  <c r="R75" i="34"/>
  <c r="S75" i="34" s="1"/>
  <c r="P75" i="34"/>
  <c r="I67" i="34"/>
  <c r="F67" i="34"/>
  <c r="G67" i="34" s="1"/>
  <c r="D67" i="34"/>
  <c r="C76" i="34"/>
  <c r="I75" i="34"/>
  <c r="F75" i="34"/>
  <c r="G75" i="34" s="1"/>
  <c r="D75" i="34"/>
  <c r="L74" i="34"/>
  <c r="M74" i="34" s="1"/>
  <c r="J74" i="34"/>
  <c r="P66" i="33"/>
  <c r="O67" i="33"/>
  <c r="R66" i="33"/>
  <c r="S66" i="33" s="1"/>
  <c r="P74" i="33"/>
  <c r="R74" i="33"/>
  <c r="S74" i="33" s="1"/>
  <c r="O75" i="33"/>
  <c r="J65" i="33"/>
  <c r="L65" i="33"/>
  <c r="M65" i="33" s="1"/>
  <c r="D66" i="33"/>
  <c r="I66" i="33"/>
  <c r="F66" i="33"/>
  <c r="G66" i="33" s="1"/>
  <c r="C67" i="33"/>
  <c r="J73" i="33"/>
  <c r="L73" i="33"/>
  <c r="M73" i="33" s="1"/>
  <c r="D74" i="33"/>
  <c r="F74" i="33"/>
  <c r="G74" i="33" s="1"/>
  <c r="I74" i="33"/>
  <c r="C75" i="33"/>
  <c r="J66" i="32"/>
  <c r="L66" i="32"/>
  <c r="M66" i="32" s="1"/>
  <c r="I67" i="32"/>
  <c r="D67" i="32"/>
  <c r="F67" i="32"/>
  <c r="G67" i="32" s="1"/>
  <c r="O66" i="32"/>
  <c r="P65" i="32"/>
  <c r="R65" i="32"/>
  <c r="S65" i="32" s="1"/>
  <c r="J74" i="32"/>
  <c r="L74" i="32"/>
  <c r="M74" i="32" s="1"/>
  <c r="O76" i="32"/>
  <c r="P75" i="32"/>
  <c r="R75" i="32"/>
  <c r="S75" i="32" s="1"/>
  <c r="D75" i="32"/>
  <c r="C76" i="32"/>
  <c r="I75" i="32"/>
  <c r="F75" i="32"/>
  <c r="G75" i="32" s="1"/>
  <c r="F75" i="31"/>
  <c r="G75" i="31" s="1"/>
  <c r="C76" i="31"/>
  <c r="I75" i="31"/>
  <c r="D75" i="31"/>
  <c r="R65" i="31"/>
  <c r="S65" i="31" s="1"/>
  <c r="O66" i="31"/>
  <c r="P65" i="31"/>
  <c r="L66" i="31"/>
  <c r="M66" i="31" s="1"/>
  <c r="J66" i="31"/>
  <c r="O76" i="31"/>
  <c r="R75" i="31"/>
  <c r="S75" i="31" s="1"/>
  <c r="P75" i="31"/>
  <c r="F67" i="31"/>
  <c r="G67" i="31" s="1"/>
  <c r="I67" i="31"/>
  <c r="D67" i="31"/>
  <c r="L74" i="31"/>
  <c r="M74" i="31" s="1"/>
  <c r="J74" i="31"/>
  <c r="R67" i="30"/>
  <c r="S67" i="30" s="1"/>
  <c r="P67" i="30"/>
  <c r="L74" i="30"/>
  <c r="M74" i="30" s="1"/>
  <c r="J74" i="30"/>
  <c r="O76" i="30"/>
  <c r="R75" i="30"/>
  <c r="S75" i="30" s="1"/>
  <c r="P75" i="30"/>
  <c r="C76" i="30"/>
  <c r="I75" i="30"/>
  <c r="F75" i="30"/>
  <c r="G75" i="30" s="1"/>
  <c r="D75" i="30"/>
  <c r="L66" i="30"/>
  <c r="M66" i="30" s="1"/>
  <c r="J66" i="30"/>
  <c r="I67" i="30"/>
  <c r="F67" i="30"/>
  <c r="G67" i="30" s="1"/>
  <c r="D67" i="30"/>
  <c r="I67" i="29"/>
  <c r="F67" i="29"/>
  <c r="G67" i="29" s="1"/>
  <c r="D67" i="29"/>
  <c r="R67" i="29"/>
  <c r="S67" i="29" s="1"/>
  <c r="P67" i="29"/>
  <c r="O76" i="29"/>
  <c r="R75" i="29"/>
  <c r="S75" i="29" s="1"/>
  <c r="P75" i="29"/>
  <c r="L74" i="29"/>
  <c r="M74" i="29" s="1"/>
  <c r="J74" i="29"/>
  <c r="C76" i="29"/>
  <c r="I75" i="29"/>
  <c r="F75" i="29"/>
  <c r="G75" i="29" s="1"/>
  <c r="D75" i="29"/>
  <c r="L66" i="29"/>
  <c r="M66" i="29" s="1"/>
  <c r="J66" i="29"/>
  <c r="L66" i="28"/>
  <c r="M66" i="28" s="1"/>
  <c r="J66" i="28"/>
  <c r="I67" i="28"/>
  <c r="F67" i="28"/>
  <c r="G67" i="28" s="1"/>
  <c r="D67" i="28"/>
  <c r="C76" i="28"/>
  <c r="I75" i="28"/>
  <c r="F75" i="28"/>
  <c r="G75" i="28" s="1"/>
  <c r="D75" i="28"/>
  <c r="L74" i="28"/>
  <c r="M74" i="28" s="1"/>
  <c r="J74" i="28"/>
  <c r="O76" i="28"/>
  <c r="R75" i="28"/>
  <c r="S75" i="28" s="1"/>
  <c r="P75" i="28"/>
  <c r="R67" i="28"/>
  <c r="S67" i="28" s="1"/>
  <c r="P67" i="28"/>
  <c r="I67" i="27"/>
  <c r="F67" i="27"/>
  <c r="G67" i="27" s="1"/>
  <c r="D67" i="27"/>
  <c r="O76" i="27"/>
  <c r="R75" i="27"/>
  <c r="S75" i="27" s="1"/>
  <c r="P75" i="27"/>
  <c r="R67" i="27"/>
  <c r="S67" i="27" s="1"/>
  <c r="P67" i="27"/>
  <c r="L74" i="27"/>
  <c r="M74" i="27" s="1"/>
  <c r="J74" i="27"/>
  <c r="C76" i="27"/>
  <c r="I75" i="27"/>
  <c r="F75" i="27"/>
  <c r="G75" i="27" s="1"/>
  <c r="D75" i="27"/>
  <c r="L66" i="27"/>
  <c r="M66" i="27" s="1"/>
  <c r="J66" i="27"/>
  <c r="L74" i="26"/>
  <c r="M74" i="26" s="1"/>
  <c r="J74" i="26"/>
  <c r="C76" i="26"/>
  <c r="I75" i="26"/>
  <c r="F75" i="26"/>
  <c r="G75" i="26" s="1"/>
  <c r="D75" i="26"/>
  <c r="R67" i="26"/>
  <c r="S67" i="26" s="1"/>
  <c r="P67" i="26"/>
  <c r="O76" i="26"/>
  <c r="R75" i="26"/>
  <c r="S75" i="26" s="1"/>
  <c r="P75" i="26"/>
  <c r="L66" i="26"/>
  <c r="M66" i="26" s="1"/>
  <c r="J66" i="26"/>
  <c r="I67" i="26"/>
  <c r="F67" i="26"/>
  <c r="G67" i="26" s="1"/>
  <c r="D67" i="26"/>
  <c r="L66" i="25"/>
  <c r="M66" i="25" s="1"/>
  <c r="J66" i="25"/>
  <c r="O76" i="25"/>
  <c r="R75" i="25"/>
  <c r="S75" i="25" s="1"/>
  <c r="P75" i="25"/>
  <c r="I67" i="25"/>
  <c r="F67" i="25"/>
  <c r="G67" i="25" s="1"/>
  <c r="D67" i="25"/>
  <c r="L74" i="25"/>
  <c r="M74" i="25" s="1"/>
  <c r="J74" i="25"/>
  <c r="C76" i="25"/>
  <c r="I75" i="25"/>
  <c r="F75" i="25"/>
  <c r="G75" i="25" s="1"/>
  <c r="D75" i="25"/>
  <c r="R67" i="25"/>
  <c r="S67" i="25" s="1"/>
  <c r="P67" i="25"/>
  <c r="R67" i="24"/>
  <c r="S67" i="24" s="1"/>
  <c r="P67" i="24"/>
  <c r="L74" i="24"/>
  <c r="M74" i="24" s="1"/>
  <c r="J74" i="24"/>
  <c r="O76" i="24"/>
  <c r="R75" i="24"/>
  <c r="S75" i="24" s="1"/>
  <c r="P75" i="24"/>
  <c r="C76" i="24"/>
  <c r="I75" i="24"/>
  <c r="F75" i="24"/>
  <c r="G75" i="24" s="1"/>
  <c r="D75" i="24"/>
  <c r="L66" i="24"/>
  <c r="M66" i="24" s="1"/>
  <c r="J66" i="24"/>
  <c r="I67" i="24"/>
  <c r="F67" i="24"/>
  <c r="G67" i="24" s="1"/>
  <c r="D67" i="24"/>
  <c r="O74" i="23"/>
  <c r="R73" i="23"/>
  <c r="S73" i="23" s="1"/>
  <c r="P73" i="23"/>
  <c r="O66" i="23"/>
  <c r="R65" i="23"/>
  <c r="S65" i="23" s="1"/>
  <c r="P65" i="23"/>
  <c r="C74" i="23"/>
  <c r="I73" i="23"/>
  <c r="F73" i="23"/>
  <c r="G73" i="23" s="1"/>
  <c r="D73" i="23"/>
  <c r="L72" i="23"/>
  <c r="M72" i="23" s="1"/>
  <c r="J72" i="23"/>
  <c r="L66" i="23"/>
  <c r="M66" i="23" s="1"/>
  <c r="J66" i="23"/>
  <c r="I67" i="23"/>
  <c r="F67" i="23"/>
  <c r="G67" i="23" s="1"/>
  <c r="D67" i="23"/>
  <c r="L72" i="22"/>
  <c r="M72" i="22" s="1"/>
  <c r="J72" i="22"/>
  <c r="O74" i="22"/>
  <c r="R73" i="22"/>
  <c r="S73" i="22" s="1"/>
  <c r="P73" i="22"/>
  <c r="C74" i="22"/>
  <c r="I73" i="22"/>
  <c r="F73" i="22"/>
  <c r="G73" i="22" s="1"/>
  <c r="D73" i="22"/>
  <c r="I67" i="22"/>
  <c r="F67" i="22"/>
  <c r="G67" i="22" s="1"/>
  <c r="D67" i="22"/>
  <c r="O66" i="22"/>
  <c r="R65" i="22"/>
  <c r="S65" i="22" s="1"/>
  <c r="P65" i="22"/>
  <c r="L66" i="22"/>
  <c r="M66" i="22" s="1"/>
  <c r="J66" i="22"/>
  <c r="F72" i="21"/>
  <c r="G72" i="21" s="1"/>
  <c r="D72" i="21"/>
  <c r="C81" i="21"/>
  <c r="F80" i="21"/>
  <c r="G80" i="21" s="1"/>
  <c r="D80" i="21"/>
  <c r="C75" i="20"/>
  <c r="I74" i="20"/>
  <c r="F74" i="20"/>
  <c r="G74" i="20" s="1"/>
  <c r="D74" i="20"/>
  <c r="J67" i="20"/>
  <c r="L67" i="20"/>
  <c r="M67" i="20" s="1"/>
  <c r="O75" i="20"/>
  <c r="R74" i="20"/>
  <c r="S74" i="20" s="1"/>
  <c r="P74" i="20"/>
  <c r="O66" i="20"/>
  <c r="R65" i="20"/>
  <c r="S65" i="20" s="1"/>
  <c r="P65" i="20"/>
  <c r="L73" i="20"/>
  <c r="M73" i="20" s="1"/>
  <c r="J73" i="20"/>
  <c r="L67" i="19"/>
  <c r="M67" i="19" s="1"/>
  <c r="J67" i="19"/>
  <c r="L73" i="19"/>
  <c r="M73" i="19" s="1"/>
  <c r="J73" i="19"/>
  <c r="C75" i="19"/>
  <c r="I74" i="19"/>
  <c r="F74" i="19"/>
  <c r="G74" i="19" s="1"/>
  <c r="D74" i="19"/>
  <c r="O66" i="19"/>
  <c r="R65" i="19"/>
  <c r="S65" i="19" s="1"/>
  <c r="P65" i="19"/>
  <c r="O75" i="19"/>
  <c r="R74" i="19"/>
  <c r="S74" i="19" s="1"/>
  <c r="P74" i="19"/>
  <c r="O76" i="18"/>
  <c r="R75" i="18"/>
  <c r="S75" i="18" s="1"/>
  <c r="P75" i="18"/>
  <c r="L74" i="18"/>
  <c r="M74" i="18" s="1"/>
  <c r="J74" i="18"/>
  <c r="L66" i="18"/>
  <c r="M66" i="18" s="1"/>
  <c r="J66" i="18"/>
  <c r="R67" i="18"/>
  <c r="S67" i="18" s="1"/>
  <c r="P67" i="18"/>
  <c r="C76" i="18"/>
  <c r="I75" i="18"/>
  <c r="F75" i="18"/>
  <c r="G75" i="18" s="1"/>
  <c r="D75" i="18"/>
  <c r="I67" i="18"/>
  <c r="F67" i="18"/>
  <c r="G67" i="18" s="1"/>
  <c r="D67" i="18"/>
  <c r="L66" i="17"/>
  <c r="M66" i="17" s="1"/>
  <c r="J66" i="17"/>
  <c r="C76" i="17"/>
  <c r="I75" i="17"/>
  <c r="F75" i="17"/>
  <c r="G75" i="17" s="1"/>
  <c r="D75" i="17"/>
  <c r="O76" i="17"/>
  <c r="R75" i="17"/>
  <c r="S75" i="17" s="1"/>
  <c r="P75" i="17"/>
  <c r="L74" i="17"/>
  <c r="M74" i="17" s="1"/>
  <c r="J74" i="17"/>
  <c r="I67" i="17"/>
  <c r="F67" i="17"/>
  <c r="G67" i="17" s="1"/>
  <c r="D67" i="17"/>
  <c r="O66" i="17"/>
  <c r="R65" i="17"/>
  <c r="S65" i="17" s="1"/>
  <c r="P65" i="17"/>
  <c r="L66" i="16"/>
  <c r="M66" i="16" s="1"/>
  <c r="J66" i="16"/>
  <c r="O74" i="16"/>
  <c r="R73" i="16"/>
  <c r="S73" i="16" s="1"/>
  <c r="P73" i="16"/>
  <c r="L72" i="16"/>
  <c r="M72" i="16" s="1"/>
  <c r="J72" i="16"/>
  <c r="I67" i="16"/>
  <c r="F67" i="16"/>
  <c r="G67" i="16" s="1"/>
  <c r="D67" i="16"/>
  <c r="C74" i="16"/>
  <c r="I73" i="16"/>
  <c r="F73" i="16"/>
  <c r="G73" i="16" s="1"/>
  <c r="D73" i="16"/>
  <c r="O66" i="16"/>
  <c r="R65" i="16"/>
  <c r="S65" i="16" s="1"/>
  <c r="P65" i="16"/>
  <c r="O76" i="14"/>
  <c r="R75" i="14"/>
  <c r="S75" i="14" s="1"/>
  <c r="P75" i="14"/>
  <c r="L66" i="14"/>
  <c r="M66" i="14" s="1"/>
  <c r="J66" i="14"/>
  <c r="I67" i="14"/>
  <c r="F67" i="14"/>
  <c r="G67" i="14" s="1"/>
  <c r="D67" i="14"/>
  <c r="C76" i="14"/>
  <c r="I75" i="14"/>
  <c r="F75" i="14"/>
  <c r="G75" i="14" s="1"/>
  <c r="D75" i="14"/>
  <c r="L74" i="14"/>
  <c r="M74" i="14" s="1"/>
  <c r="J74" i="14"/>
  <c r="R67" i="14"/>
  <c r="S67" i="14" s="1"/>
  <c r="P67" i="14"/>
  <c r="L66" i="15"/>
  <c r="M66" i="15" s="1"/>
  <c r="J66" i="15"/>
  <c r="I67" i="15"/>
  <c r="F67" i="15"/>
  <c r="G67" i="15" s="1"/>
  <c r="D67" i="15"/>
  <c r="L74" i="15"/>
  <c r="M74" i="15" s="1"/>
  <c r="J74" i="15"/>
  <c r="R67" i="15"/>
  <c r="S67" i="15" s="1"/>
  <c r="P67" i="15"/>
  <c r="C76" i="15"/>
  <c r="I75" i="15"/>
  <c r="F75" i="15"/>
  <c r="G75" i="15" s="1"/>
  <c r="D75" i="15"/>
  <c r="O76" i="15"/>
  <c r="R75" i="15"/>
  <c r="S75" i="15" s="1"/>
  <c r="P75" i="15"/>
  <c r="O75" i="10"/>
  <c r="R74" i="10"/>
  <c r="S74" i="10" s="1"/>
  <c r="P74" i="10"/>
  <c r="L66" i="10"/>
  <c r="M66" i="10" s="1"/>
  <c r="J66" i="10"/>
  <c r="F67" i="10"/>
  <c r="G67" i="10" s="1"/>
  <c r="D67" i="10"/>
  <c r="I67" i="10"/>
  <c r="L73" i="10"/>
  <c r="M73" i="10" s="1"/>
  <c r="J73" i="10"/>
  <c r="R65" i="10"/>
  <c r="S65" i="10" s="1"/>
  <c r="O66" i="10"/>
  <c r="P65" i="10"/>
  <c r="C75" i="10"/>
  <c r="I74" i="10"/>
  <c r="F74" i="10"/>
  <c r="G74" i="10" s="1"/>
  <c r="D74" i="10"/>
  <c r="R67" i="8"/>
  <c r="S67" i="8" s="1"/>
  <c r="P67" i="8"/>
  <c r="L74" i="8"/>
  <c r="M74" i="8" s="1"/>
  <c r="J74" i="8"/>
  <c r="C76" i="8"/>
  <c r="I75" i="8"/>
  <c r="F75" i="8"/>
  <c r="G75" i="8" s="1"/>
  <c r="D75" i="8"/>
  <c r="L66" i="8"/>
  <c r="M66" i="8" s="1"/>
  <c r="J66" i="8"/>
  <c r="I67" i="8"/>
  <c r="F67" i="8"/>
  <c r="G67" i="8" s="1"/>
  <c r="D67" i="8"/>
  <c r="O76" i="8"/>
  <c r="R75" i="8"/>
  <c r="S75" i="8" s="1"/>
  <c r="P75" i="8"/>
  <c r="L74" i="9"/>
  <c r="M74" i="9" s="1"/>
  <c r="J74" i="9"/>
  <c r="C76" i="9"/>
  <c r="I75" i="9"/>
  <c r="F75" i="9"/>
  <c r="G75" i="9" s="1"/>
  <c r="D75" i="9"/>
  <c r="L66" i="9"/>
  <c r="M66" i="9" s="1"/>
  <c r="J66" i="9"/>
  <c r="O76" i="9"/>
  <c r="R75" i="9"/>
  <c r="S75" i="9" s="1"/>
  <c r="P75" i="9"/>
  <c r="I67" i="9"/>
  <c r="F67" i="9"/>
  <c r="G67" i="9" s="1"/>
  <c r="D67" i="9"/>
  <c r="R67" i="9"/>
  <c r="S67" i="9" s="1"/>
  <c r="P67" i="9"/>
  <c r="O76" i="11"/>
  <c r="R75" i="11"/>
  <c r="S75" i="11" s="1"/>
  <c r="P75" i="11"/>
  <c r="L74" i="11"/>
  <c r="M74" i="11" s="1"/>
  <c r="J74" i="11"/>
  <c r="I67" i="11"/>
  <c r="F67" i="11"/>
  <c r="G67" i="11" s="1"/>
  <c r="D67" i="11"/>
  <c r="C76" i="11"/>
  <c r="I75" i="11"/>
  <c r="F75" i="11"/>
  <c r="G75" i="11" s="1"/>
  <c r="D75" i="11"/>
  <c r="L66" i="11"/>
  <c r="M66" i="11" s="1"/>
  <c r="J66" i="11"/>
  <c r="R67" i="11"/>
  <c r="S67" i="11" s="1"/>
  <c r="P67" i="11"/>
  <c r="O76" i="12"/>
  <c r="R75" i="12"/>
  <c r="S75" i="12" s="1"/>
  <c r="P75" i="12"/>
  <c r="I67" i="12"/>
  <c r="F67" i="12"/>
  <c r="G67" i="12" s="1"/>
  <c r="D67" i="12"/>
  <c r="R67" i="12"/>
  <c r="S67" i="12" s="1"/>
  <c r="P67" i="12"/>
  <c r="L74" i="12"/>
  <c r="M74" i="12" s="1"/>
  <c r="J74" i="12"/>
  <c r="L66" i="12"/>
  <c r="M66" i="12" s="1"/>
  <c r="J66" i="12"/>
  <c r="C76" i="12"/>
  <c r="I75" i="12"/>
  <c r="F75" i="12"/>
  <c r="G75" i="12" s="1"/>
  <c r="D75" i="12"/>
  <c r="C76" i="13"/>
  <c r="I75" i="13"/>
  <c r="F75" i="13"/>
  <c r="G75" i="13" s="1"/>
  <c r="D75" i="13"/>
  <c r="I67" i="13"/>
  <c r="F67" i="13"/>
  <c r="G67" i="13" s="1"/>
  <c r="D67" i="13"/>
  <c r="O76" i="13"/>
  <c r="R75" i="13"/>
  <c r="S75" i="13" s="1"/>
  <c r="P75" i="13"/>
  <c r="L66" i="13"/>
  <c r="M66" i="13" s="1"/>
  <c r="J66" i="13"/>
  <c r="L74" i="13"/>
  <c r="M74" i="13" s="1"/>
  <c r="J74" i="13"/>
  <c r="R67" i="13"/>
  <c r="S67" i="13" s="1"/>
  <c r="P67" i="13"/>
  <c r="O66" i="7"/>
  <c r="R65" i="7"/>
  <c r="S65" i="7" s="1"/>
  <c r="P65" i="7"/>
  <c r="O74" i="7"/>
  <c r="R73" i="7"/>
  <c r="S73" i="7" s="1"/>
  <c r="P73" i="7"/>
  <c r="L72" i="7"/>
  <c r="M72" i="7" s="1"/>
  <c r="J72" i="7"/>
  <c r="C74" i="7"/>
  <c r="I73" i="7"/>
  <c r="F73" i="7"/>
  <c r="G73" i="7" s="1"/>
  <c r="D73" i="7"/>
  <c r="L66" i="7"/>
  <c r="M66" i="7" s="1"/>
  <c r="J66" i="7"/>
  <c r="I67" i="7"/>
  <c r="F67" i="7"/>
  <c r="G67" i="7" s="1"/>
  <c r="D67" i="7"/>
  <c r="O66" i="6"/>
  <c r="R65" i="6"/>
  <c r="S65" i="6" s="1"/>
  <c r="P65" i="6"/>
  <c r="J67" i="6"/>
  <c r="L67" i="6"/>
  <c r="M67" i="6" s="1"/>
  <c r="P74" i="6"/>
  <c r="O75" i="6"/>
  <c r="R74" i="6"/>
  <c r="S74" i="6" s="1"/>
  <c r="L72" i="6"/>
  <c r="M72" i="6" s="1"/>
  <c r="J72" i="6"/>
  <c r="C74" i="6"/>
  <c r="I73" i="6"/>
  <c r="F73" i="6"/>
  <c r="G73" i="6" s="1"/>
  <c r="D73" i="6"/>
  <c r="L66" i="5"/>
  <c r="M66" i="5" s="1"/>
  <c r="J66" i="5"/>
  <c r="I67" i="5"/>
  <c r="F67" i="5"/>
  <c r="G67" i="5" s="1"/>
  <c r="D67" i="5"/>
  <c r="L72" i="5"/>
  <c r="M72" i="5" s="1"/>
  <c r="J72" i="5"/>
  <c r="R67" i="5"/>
  <c r="S67" i="5" s="1"/>
  <c r="P67" i="5"/>
  <c r="C74" i="5"/>
  <c r="I73" i="5"/>
  <c r="F73" i="5"/>
  <c r="G73" i="5" s="1"/>
  <c r="D73" i="5"/>
  <c r="O74" i="5"/>
  <c r="R73" i="5"/>
  <c r="S73" i="5" s="1"/>
  <c r="P73" i="5"/>
  <c r="P74" i="4"/>
  <c r="O75" i="4"/>
  <c r="R74" i="4"/>
  <c r="S74" i="4" s="1"/>
  <c r="L74" i="4"/>
  <c r="M74" i="4" s="1"/>
  <c r="J74" i="4"/>
  <c r="C76" i="4"/>
  <c r="I75" i="4"/>
  <c r="F75" i="4"/>
  <c r="G75" i="4" s="1"/>
  <c r="D75" i="4"/>
  <c r="P67" i="4"/>
  <c r="R67" i="4"/>
  <c r="S67" i="4" s="1"/>
  <c r="L66" i="4"/>
  <c r="M66" i="4" s="1"/>
  <c r="J66" i="4"/>
  <c r="I67" i="4"/>
  <c r="F67" i="4"/>
  <c r="G67" i="4" s="1"/>
  <c r="D67" i="4"/>
  <c r="I67" i="3"/>
  <c r="F67" i="3"/>
  <c r="G67" i="3" s="1"/>
  <c r="D67" i="3"/>
  <c r="C76" i="3"/>
  <c r="I75" i="3"/>
  <c r="F75" i="3"/>
  <c r="G75" i="3" s="1"/>
  <c r="D75" i="3"/>
  <c r="O76" i="3"/>
  <c r="R75" i="3"/>
  <c r="S75" i="3" s="1"/>
  <c r="P75" i="3"/>
  <c r="R67" i="3"/>
  <c r="S67" i="3" s="1"/>
  <c r="P67" i="3"/>
  <c r="L74" i="3"/>
  <c r="M74" i="3" s="1"/>
  <c r="J74" i="3"/>
  <c r="L66" i="3"/>
  <c r="M66" i="3" s="1"/>
  <c r="J66" i="3"/>
  <c r="D74" i="40" l="1"/>
  <c r="C75" i="40"/>
  <c r="I74" i="40"/>
  <c r="F74" i="40"/>
  <c r="G74" i="40" s="1"/>
  <c r="P74" i="40"/>
  <c r="O75" i="40"/>
  <c r="R74" i="40"/>
  <c r="S74" i="40" s="1"/>
  <c r="P66" i="40"/>
  <c r="O67" i="40"/>
  <c r="R66" i="40"/>
  <c r="S66" i="40" s="1"/>
  <c r="J67" i="40"/>
  <c r="L67" i="40"/>
  <c r="M67" i="40" s="1"/>
  <c r="J73" i="40"/>
  <c r="L73" i="40"/>
  <c r="M73" i="40" s="1"/>
  <c r="P76" i="39"/>
  <c r="O77" i="39"/>
  <c r="R76" i="39"/>
  <c r="S76" i="39" s="1"/>
  <c r="J67" i="39"/>
  <c r="L67" i="39"/>
  <c r="M67" i="39" s="1"/>
  <c r="J75" i="39"/>
  <c r="L75" i="39"/>
  <c r="M75" i="39" s="1"/>
  <c r="D76" i="39"/>
  <c r="C77" i="39"/>
  <c r="I76" i="39"/>
  <c r="F76" i="39"/>
  <c r="G76" i="39" s="1"/>
  <c r="J75" i="38"/>
  <c r="L75" i="38"/>
  <c r="M75" i="38" s="1"/>
  <c r="D76" i="38"/>
  <c r="F76" i="38"/>
  <c r="G76" i="38" s="1"/>
  <c r="C77" i="38"/>
  <c r="I76" i="38"/>
  <c r="J67" i="38"/>
  <c r="L67" i="38"/>
  <c r="M67" i="38" s="1"/>
  <c r="P76" i="38"/>
  <c r="R76" i="38"/>
  <c r="S76" i="38" s="1"/>
  <c r="O77" i="38"/>
  <c r="P76" i="37"/>
  <c r="O77" i="37"/>
  <c r="R76" i="37"/>
  <c r="S76" i="37" s="1"/>
  <c r="J75" i="37"/>
  <c r="L75" i="37"/>
  <c r="M75" i="37" s="1"/>
  <c r="J67" i="37"/>
  <c r="L67" i="37"/>
  <c r="M67" i="37" s="1"/>
  <c r="D76" i="37"/>
  <c r="C77" i="37"/>
  <c r="I76" i="37"/>
  <c r="F76" i="37"/>
  <c r="G76" i="37" s="1"/>
  <c r="J67" i="36"/>
  <c r="L67" i="36"/>
  <c r="M67" i="36" s="1"/>
  <c r="P76" i="36"/>
  <c r="O77" i="36"/>
  <c r="R76" i="36"/>
  <c r="S76" i="36" s="1"/>
  <c r="J75" i="36"/>
  <c r="L75" i="36"/>
  <c r="M75" i="36" s="1"/>
  <c r="D76" i="36"/>
  <c r="C77" i="36"/>
  <c r="I76" i="36"/>
  <c r="F76" i="36"/>
  <c r="G76" i="36" s="1"/>
  <c r="J75" i="35"/>
  <c r="L75" i="35"/>
  <c r="M75" i="35" s="1"/>
  <c r="D76" i="35"/>
  <c r="C77" i="35"/>
  <c r="I76" i="35"/>
  <c r="F76" i="35"/>
  <c r="G76" i="35" s="1"/>
  <c r="J67" i="35"/>
  <c r="L67" i="35"/>
  <c r="M67" i="35" s="1"/>
  <c r="P76" i="35"/>
  <c r="O77" i="35"/>
  <c r="R76" i="35"/>
  <c r="S76" i="35" s="1"/>
  <c r="J67" i="34"/>
  <c r="L67" i="34"/>
  <c r="M67" i="34" s="1"/>
  <c r="P76" i="34"/>
  <c r="R76" i="34"/>
  <c r="S76" i="34" s="1"/>
  <c r="O77" i="34"/>
  <c r="J75" i="34"/>
  <c r="L75" i="34"/>
  <c r="M75" i="34" s="1"/>
  <c r="D76" i="34"/>
  <c r="F76" i="34"/>
  <c r="G76" i="34" s="1"/>
  <c r="C77" i="34"/>
  <c r="I76" i="34"/>
  <c r="O76" i="33"/>
  <c r="R75" i="33"/>
  <c r="S75" i="33" s="1"/>
  <c r="P75" i="33"/>
  <c r="I67" i="33"/>
  <c r="F67" i="33"/>
  <c r="G67" i="33" s="1"/>
  <c r="D67" i="33"/>
  <c r="C76" i="33"/>
  <c r="I75" i="33"/>
  <c r="F75" i="33"/>
  <c r="G75" i="33" s="1"/>
  <c r="D75" i="33"/>
  <c r="L66" i="33"/>
  <c r="M66" i="33" s="1"/>
  <c r="J66" i="33"/>
  <c r="R67" i="33"/>
  <c r="S67" i="33" s="1"/>
  <c r="P67" i="33"/>
  <c r="L74" i="33"/>
  <c r="M74" i="33" s="1"/>
  <c r="J74" i="33"/>
  <c r="D76" i="32"/>
  <c r="C77" i="32"/>
  <c r="I76" i="32"/>
  <c r="F76" i="32"/>
  <c r="G76" i="32" s="1"/>
  <c r="P66" i="32"/>
  <c r="O67" i="32"/>
  <c r="R66" i="32"/>
  <c r="S66" i="32" s="1"/>
  <c r="P76" i="32"/>
  <c r="O77" i="32"/>
  <c r="R76" i="32"/>
  <c r="S76" i="32" s="1"/>
  <c r="J67" i="32"/>
  <c r="L67" i="32"/>
  <c r="M67" i="32" s="1"/>
  <c r="J75" i="32"/>
  <c r="L75" i="32"/>
  <c r="M75" i="32" s="1"/>
  <c r="P66" i="31"/>
  <c r="O67" i="31"/>
  <c r="R66" i="31"/>
  <c r="S66" i="31" s="1"/>
  <c r="J67" i="31"/>
  <c r="L67" i="31"/>
  <c r="M67" i="31" s="1"/>
  <c r="P76" i="31"/>
  <c r="O77" i="31"/>
  <c r="R76" i="31"/>
  <c r="S76" i="31" s="1"/>
  <c r="J75" i="31"/>
  <c r="L75" i="31"/>
  <c r="M75" i="31" s="1"/>
  <c r="D76" i="31"/>
  <c r="C77" i="31"/>
  <c r="I76" i="31"/>
  <c r="F76" i="31"/>
  <c r="G76" i="31" s="1"/>
  <c r="J67" i="30"/>
  <c r="L67" i="30"/>
  <c r="M67" i="30" s="1"/>
  <c r="P76" i="30"/>
  <c r="R76" i="30"/>
  <c r="S76" i="30" s="1"/>
  <c r="O77" i="30"/>
  <c r="J75" i="30"/>
  <c r="L75" i="30"/>
  <c r="M75" i="30" s="1"/>
  <c r="D76" i="30"/>
  <c r="F76" i="30"/>
  <c r="G76" i="30" s="1"/>
  <c r="C77" i="30"/>
  <c r="I76" i="30"/>
  <c r="P76" i="29"/>
  <c r="R76" i="29"/>
  <c r="S76" i="29" s="1"/>
  <c r="O77" i="29"/>
  <c r="J75" i="29"/>
  <c r="L75" i="29"/>
  <c r="M75" i="29" s="1"/>
  <c r="D76" i="29"/>
  <c r="C77" i="29"/>
  <c r="I76" i="29"/>
  <c r="F76" i="29"/>
  <c r="G76" i="29" s="1"/>
  <c r="J67" i="29"/>
  <c r="L67" i="29"/>
  <c r="M67" i="29" s="1"/>
  <c r="J75" i="28"/>
  <c r="L75" i="28"/>
  <c r="M75" i="28" s="1"/>
  <c r="D76" i="28"/>
  <c r="C77" i="28"/>
  <c r="I76" i="28"/>
  <c r="F76" i="28"/>
  <c r="G76" i="28" s="1"/>
  <c r="P76" i="28"/>
  <c r="O77" i="28"/>
  <c r="R76" i="28"/>
  <c r="S76" i="28" s="1"/>
  <c r="J67" i="28"/>
  <c r="L67" i="28"/>
  <c r="M67" i="28" s="1"/>
  <c r="J75" i="27"/>
  <c r="L75" i="27"/>
  <c r="M75" i="27" s="1"/>
  <c r="D76" i="27"/>
  <c r="C77" i="27"/>
  <c r="I76" i="27"/>
  <c r="F76" i="27"/>
  <c r="G76" i="27" s="1"/>
  <c r="P76" i="27"/>
  <c r="R76" i="27"/>
  <c r="S76" i="27" s="1"/>
  <c r="O77" i="27"/>
  <c r="J67" i="27"/>
  <c r="L67" i="27"/>
  <c r="M67" i="27" s="1"/>
  <c r="J67" i="26"/>
  <c r="L67" i="26"/>
  <c r="M67" i="26" s="1"/>
  <c r="J75" i="26"/>
  <c r="L75" i="26"/>
  <c r="M75" i="26" s="1"/>
  <c r="D76" i="26"/>
  <c r="F76" i="26"/>
  <c r="G76" i="26" s="1"/>
  <c r="C77" i="26"/>
  <c r="I76" i="26"/>
  <c r="P76" i="26"/>
  <c r="O77" i="26"/>
  <c r="R76" i="26"/>
  <c r="S76" i="26" s="1"/>
  <c r="L67" i="25"/>
  <c r="M67" i="25" s="1"/>
  <c r="J67" i="25"/>
  <c r="J75" i="25"/>
  <c r="L75" i="25"/>
  <c r="M75" i="25" s="1"/>
  <c r="C77" i="25"/>
  <c r="I76" i="25"/>
  <c r="F76" i="25"/>
  <c r="G76" i="25" s="1"/>
  <c r="D76" i="25"/>
  <c r="O77" i="25"/>
  <c r="R76" i="25"/>
  <c r="S76" i="25" s="1"/>
  <c r="P76" i="25"/>
  <c r="P76" i="24"/>
  <c r="O77" i="24"/>
  <c r="R76" i="24"/>
  <c r="S76" i="24" s="1"/>
  <c r="J75" i="24"/>
  <c r="L75" i="24"/>
  <c r="M75" i="24" s="1"/>
  <c r="J67" i="24"/>
  <c r="L67" i="24"/>
  <c r="M67" i="24" s="1"/>
  <c r="D76" i="24"/>
  <c r="F76" i="24"/>
  <c r="G76" i="24" s="1"/>
  <c r="C77" i="24"/>
  <c r="I76" i="24"/>
  <c r="P66" i="23"/>
  <c r="O67" i="23"/>
  <c r="R66" i="23"/>
  <c r="S66" i="23" s="1"/>
  <c r="J67" i="23"/>
  <c r="L67" i="23"/>
  <c r="M67" i="23" s="1"/>
  <c r="P74" i="23"/>
  <c r="O75" i="23"/>
  <c r="R74" i="23"/>
  <c r="S74" i="23" s="1"/>
  <c r="J73" i="23"/>
  <c r="L73" i="23"/>
  <c r="M73" i="23" s="1"/>
  <c r="D74" i="23"/>
  <c r="C75" i="23"/>
  <c r="I74" i="23"/>
  <c r="F74" i="23"/>
  <c r="G74" i="23" s="1"/>
  <c r="J73" i="22"/>
  <c r="L73" i="22"/>
  <c r="M73" i="22" s="1"/>
  <c r="D74" i="22"/>
  <c r="C75" i="22"/>
  <c r="I74" i="22"/>
  <c r="F74" i="22"/>
  <c r="G74" i="22" s="1"/>
  <c r="P66" i="22"/>
  <c r="O67" i="22"/>
  <c r="R66" i="22"/>
  <c r="S66" i="22" s="1"/>
  <c r="P74" i="22"/>
  <c r="O75" i="22"/>
  <c r="R74" i="22"/>
  <c r="S74" i="22" s="1"/>
  <c r="J67" i="22"/>
  <c r="L67" i="22"/>
  <c r="M67" i="22" s="1"/>
  <c r="C82" i="21"/>
  <c r="F81" i="21"/>
  <c r="G81" i="21" s="1"/>
  <c r="D81" i="21"/>
  <c r="O76" i="20"/>
  <c r="R75" i="20"/>
  <c r="S75" i="20" s="1"/>
  <c r="P75" i="20"/>
  <c r="O67" i="20"/>
  <c r="R66" i="20"/>
  <c r="S66" i="20" s="1"/>
  <c r="P66" i="20"/>
  <c r="L74" i="20"/>
  <c r="M74" i="20" s="1"/>
  <c r="J74" i="20"/>
  <c r="C76" i="20"/>
  <c r="I75" i="20"/>
  <c r="F75" i="20"/>
  <c r="G75" i="20" s="1"/>
  <c r="D75" i="20"/>
  <c r="L74" i="19"/>
  <c r="M74" i="19" s="1"/>
  <c r="J74" i="19"/>
  <c r="C76" i="19"/>
  <c r="I75" i="19"/>
  <c r="F75" i="19"/>
  <c r="G75" i="19" s="1"/>
  <c r="D75" i="19"/>
  <c r="O76" i="19"/>
  <c r="R75" i="19"/>
  <c r="S75" i="19" s="1"/>
  <c r="P75" i="19"/>
  <c r="P66" i="19"/>
  <c r="O67" i="19"/>
  <c r="R66" i="19"/>
  <c r="S66" i="19" s="1"/>
  <c r="J67" i="18"/>
  <c r="L67" i="18"/>
  <c r="M67" i="18" s="1"/>
  <c r="J75" i="18"/>
  <c r="L75" i="18"/>
  <c r="M75" i="18" s="1"/>
  <c r="D76" i="18"/>
  <c r="F76" i="18"/>
  <c r="G76" i="18" s="1"/>
  <c r="C77" i="18"/>
  <c r="I76" i="18"/>
  <c r="P76" i="18"/>
  <c r="R76" i="18"/>
  <c r="S76" i="18" s="1"/>
  <c r="O77" i="18"/>
  <c r="J67" i="17"/>
  <c r="L67" i="17"/>
  <c r="M67" i="17" s="1"/>
  <c r="D76" i="17"/>
  <c r="F76" i="17"/>
  <c r="G76" i="17" s="1"/>
  <c r="C77" i="17"/>
  <c r="I76" i="17"/>
  <c r="J75" i="17"/>
  <c r="L75" i="17"/>
  <c r="M75" i="17" s="1"/>
  <c r="P66" i="17"/>
  <c r="O67" i="17"/>
  <c r="R66" i="17"/>
  <c r="S66" i="17" s="1"/>
  <c r="P76" i="17"/>
  <c r="R76" i="17"/>
  <c r="S76" i="17" s="1"/>
  <c r="O77" i="17"/>
  <c r="J73" i="16"/>
  <c r="L73" i="16"/>
  <c r="M73" i="16" s="1"/>
  <c r="P74" i="16"/>
  <c r="O75" i="16"/>
  <c r="R74" i="16"/>
  <c r="S74" i="16" s="1"/>
  <c r="D74" i="16"/>
  <c r="F74" i="16"/>
  <c r="G74" i="16" s="1"/>
  <c r="C75" i="16"/>
  <c r="I74" i="16"/>
  <c r="J67" i="16"/>
  <c r="L67" i="16"/>
  <c r="M67" i="16" s="1"/>
  <c r="P66" i="16"/>
  <c r="O67" i="16"/>
  <c r="R66" i="16"/>
  <c r="S66" i="16" s="1"/>
  <c r="J67" i="14"/>
  <c r="L67" i="14"/>
  <c r="M67" i="14" s="1"/>
  <c r="J75" i="14"/>
  <c r="L75" i="14"/>
  <c r="M75" i="14" s="1"/>
  <c r="D76" i="14"/>
  <c r="C77" i="14"/>
  <c r="I76" i="14"/>
  <c r="F76" i="14"/>
  <c r="G76" i="14" s="1"/>
  <c r="P76" i="14"/>
  <c r="O77" i="14"/>
  <c r="R76" i="14"/>
  <c r="S76" i="14" s="1"/>
  <c r="P76" i="15"/>
  <c r="O77" i="15"/>
  <c r="R76" i="15"/>
  <c r="S76" i="15" s="1"/>
  <c r="J75" i="15"/>
  <c r="L75" i="15"/>
  <c r="M75" i="15" s="1"/>
  <c r="D76" i="15"/>
  <c r="I76" i="15"/>
  <c r="C77" i="15"/>
  <c r="F76" i="15"/>
  <c r="G76" i="15" s="1"/>
  <c r="J67" i="15"/>
  <c r="L67" i="15"/>
  <c r="M67" i="15" s="1"/>
  <c r="L74" i="10"/>
  <c r="M74" i="10" s="1"/>
  <c r="J74" i="10"/>
  <c r="J67" i="10"/>
  <c r="L67" i="10"/>
  <c r="M67" i="10" s="1"/>
  <c r="I75" i="10"/>
  <c r="F75" i="10"/>
  <c r="G75" i="10" s="1"/>
  <c r="D75" i="10"/>
  <c r="C76" i="10"/>
  <c r="O67" i="10"/>
  <c r="R66" i="10"/>
  <c r="S66" i="10" s="1"/>
  <c r="P66" i="10"/>
  <c r="O76" i="10"/>
  <c r="R75" i="10"/>
  <c r="S75" i="10" s="1"/>
  <c r="P75" i="10"/>
  <c r="P76" i="8"/>
  <c r="O77" i="8"/>
  <c r="R76" i="8"/>
  <c r="S76" i="8" s="1"/>
  <c r="J75" i="8"/>
  <c r="L75" i="8"/>
  <c r="M75" i="8" s="1"/>
  <c r="D76" i="8"/>
  <c r="C77" i="8"/>
  <c r="I76" i="8"/>
  <c r="F76" i="8"/>
  <c r="G76" i="8" s="1"/>
  <c r="J67" i="8"/>
  <c r="L67" i="8"/>
  <c r="M67" i="8" s="1"/>
  <c r="J67" i="9"/>
  <c r="L67" i="9"/>
  <c r="M67" i="9" s="1"/>
  <c r="J75" i="9"/>
  <c r="L75" i="9"/>
  <c r="M75" i="9" s="1"/>
  <c r="D76" i="9"/>
  <c r="C77" i="9"/>
  <c r="I76" i="9"/>
  <c r="F76" i="9"/>
  <c r="G76" i="9" s="1"/>
  <c r="P76" i="9"/>
  <c r="O77" i="9"/>
  <c r="R76" i="9"/>
  <c r="S76" i="9" s="1"/>
  <c r="J67" i="11"/>
  <c r="L67" i="11"/>
  <c r="M67" i="11" s="1"/>
  <c r="J75" i="11"/>
  <c r="L75" i="11"/>
  <c r="M75" i="11" s="1"/>
  <c r="D76" i="11"/>
  <c r="C77" i="11"/>
  <c r="I76" i="11"/>
  <c r="F76" i="11"/>
  <c r="G76" i="11" s="1"/>
  <c r="P76" i="11"/>
  <c r="O77" i="11"/>
  <c r="R76" i="11"/>
  <c r="S76" i="11" s="1"/>
  <c r="J75" i="12"/>
  <c r="L75" i="12"/>
  <c r="M75" i="12" s="1"/>
  <c r="D76" i="12"/>
  <c r="C77" i="12"/>
  <c r="I76" i="12"/>
  <c r="F76" i="12"/>
  <c r="G76" i="12" s="1"/>
  <c r="J67" i="12"/>
  <c r="L67" i="12"/>
  <c r="M67" i="12" s="1"/>
  <c r="P76" i="12"/>
  <c r="R76" i="12"/>
  <c r="S76" i="12" s="1"/>
  <c r="O77" i="12"/>
  <c r="P76" i="13"/>
  <c r="O77" i="13"/>
  <c r="R76" i="13"/>
  <c r="S76" i="13" s="1"/>
  <c r="J67" i="13"/>
  <c r="L67" i="13"/>
  <c r="M67" i="13" s="1"/>
  <c r="J75" i="13"/>
  <c r="L75" i="13"/>
  <c r="M75" i="13" s="1"/>
  <c r="D76" i="13"/>
  <c r="I76" i="13"/>
  <c r="C77" i="13"/>
  <c r="F76" i="13"/>
  <c r="G76" i="13" s="1"/>
  <c r="J73" i="7"/>
  <c r="L73" i="7"/>
  <c r="M73" i="7" s="1"/>
  <c r="D74" i="7"/>
  <c r="C75" i="7"/>
  <c r="I74" i="7"/>
  <c r="F74" i="7"/>
  <c r="G74" i="7" s="1"/>
  <c r="P66" i="7"/>
  <c r="O67" i="7"/>
  <c r="R66" i="7"/>
  <c r="S66" i="7" s="1"/>
  <c r="P74" i="7"/>
  <c r="O75" i="7"/>
  <c r="R74" i="7"/>
  <c r="S74" i="7" s="1"/>
  <c r="J67" i="7"/>
  <c r="L67" i="7"/>
  <c r="M67" i="7" s="1"/>
  <c r="J73" i="6"/>
  <c r="L73" i="6"/>
  <c r="M73" i="6" s="1"/>
  <c r="D74" i="6"/>
  <c r="C75" i="6"/>
  <c r="I74" i="6"/>
  <c r="F74" i="6"/>
  <c r="G74" i="6" s="1"/>
  <c r="O67" i="6"/>
  <c r="R66" i="6"/>
  <c r="S66" i="6" s="1"/>
  <c r="P66" i="6"/>
  <c r="O76" i="6"/>
  <c r="R75" i="6"/>
  <c r="S75" i="6" s="1"/>
  <c r="P75" i="6"/>
  <c r="J73" i="5"/>
  <c r="L73" i="5"/>
  <c r="M73" i="5" s="1"/>
  <c r="J67" i="5"/>
  <c r="L67" i="5"/>
  <c r="M67" i="5" s="1"/>
  <c r="P74" i="5"/>
  <c r="R74" i="5"/>
  <c r="S74" i="5" s="1"/>
  <c r="O75" i="5"/>
  <c r="D74" i="5"/>
  <c r="F74" i="5"/>
  <c r="G74" i="5" s="1"/>
  <c r="C75" i="5"/>
  <c r="I74" i="5"/>
  <c r="J75" i="4"/>
  <c r="L75" i="4"/>
  <c r="M75" i="4" s="1"/>
  <c r="J67" i="4"/>
  <c r="L67" i="4"/>
  <c r="M67" i="4" s="1"/>
  <c r="D76" i="4"/>
  <c r="I76" i="4"/>
  <c r="C77" i="4"/>
  <c r="F76" i="4"/>
  <c r="G76" i="4" s="1"/>
  <c r="O76" i="4"/>
  <c r="R75" i="4"/>
  <c r="S75" i="4" s="1"/>
  <c r="P75" i="4"/>
  <c r="P76" i="3"/>
  <c r="O77" i="3"/>
  <c r="R76" i="3"/>
  <c r="S76" i="3" s="1"/>
  <c r="J75" i="3"/>
  <c r="L75" i="3"/>
  <c r="M75" i="3" s="1"/>
  <c r="D76" i="3"/>
  <c r="I76" i="3"/>
  <c r="C77" i="3"/>
  <c r="F76" i="3"/>
  <c r="G76" i="3" s="1"/>
  <c r="J67" i="3"/>
  <c r="L67" i="3"/>
  <c r="M67" i="3" s="1"/>
  <c r="O76" i="40" l="1"/>
  <c r="R75" i="40"/>
  <c r="S75" i="40" s="1"/>
  <c r="P75" i="40"/>
  <c r="L74" i="40"/>
  <c r="M74" i="40" s="1"/>
  <c r="J74" i="40"/>
  <c r="C76" i="40"/>
  <c r="I75" i="40"/>
  <c r="F75" i="40"/>
  <c r="G75" i="40" s="1"/>
  <c r="D75" i="40"/>
  <c r="R67" i="40"/>
  <c r="S67" i="40" s="1"/>
  <c r="P67" i="40"/>
  <c r="L76" i="39"/>
  <c r="M76" i="39" s="1"/>
  <c r="J76" i="39"/>
  <c r="C78" i="39"/>
  <c r="I77" i="39"/>
  <c r="F77" i="39"/>
  <c r="G77" i="39" s="1"/>
  <c r="D77" i="39"/>
  <c r="O78" i="39"/>
  <c r="R77" i="39"/>
  <c r="S77" i="39" s="1"/>
  <c r="P77" i="39"/>
  <c r="L76" i="38"/>
  <c r="M76" i="38" s="1"/>
  <c r="J76" i="38"/>
  <c r="C78" i="38"/>
  <c r="I77" i="38"/>
  <c r="F77" i="38"/>
  <c r="G77" i="38" s="1"/>
  <c r="D77" i="38"/>
  <c r="O78" i="38"/>
  <c r="R77" i="38"/>
  <c r="S77" i="38" s="1"/>
  <c r="P77" i="38"/>
  <c r="L76" i="37"/>
  <c r="M76" i="37" s="1"/>
  <c r="J76" i="37"/>
  <c r="C78" i="37"/>
  <c r="I77" i="37"/>
  <c r="F77" i="37"/>
  <c r="G77" i="37" s="1"/>
  <c r="D77" i="37"/>
  <c r="O78" i="37"/>
  <c r="R77" i="37"/>
  <c r="S77" i="37" s="1"/>
  <c r="P77" i="37"/>
  <c r="O78" i="36"/>
  <c r="R77" i="36"/>
  <c r="S77" i="36" s="1"/>
  <c r="P77" i="36"/>
  <c r="L76" i="36"/>
  <c r="M76" i="36" s="1"/>
  <c r="J76" i="36"/>
  <c r="C78" i="36"/>
  <c r="I77" i="36"/>
  <c r="F77" i="36"/>
  <c r="G77" i="36" s="1"/>
  <c r="D77" i="36"/>
  <c r="L76" i="35"/>
  <c r="M76" i="35" s="1"/>
  <c r="J76" i="35"/>
  <c r="C78" i="35"/>
  <c r="I77" i="35"/>
  <c r="F77" i="35"/>
  <c r="G77" i="35" s="1"/>
  <c r="D77" i="35"/>
  <c r="O78" i="35"/>
  <c r="R77" i="35"/>
  <c r="S77" i="35" s="1"/>
  <c r="P77" i="35"/>
  <c r="O78" i="34"/>
  <c r="R77" i="34"/>
  <c r="S77" i="34" s="1"/>
  <c r="P77" i="34"/>
  <c r="L76" i="34"/>
  <c r="M76" i="34" s="1"/>
  <c r="J76" i="34"/>
  <c r="C78" i="34"/>
  <c r="I77" i="34"/>
  <c r="F77" i="34"/>
  <c r="G77" i="34" s="1"/>
  <c r="D77" i="34"/>
  <c r="J67" i="33"/>
  <c r="L67" i="33"/>
  <c r="M67" i="33" s="1"/>
  <c r="D76" i="33"/>
  <c r="C77" i="33"/>
  <c r="I76" i="33"/>
  <c r="F76" i="33"/>
  <c r="G76" i="33" s="1"/>
  <c r="P76" i="33"/>
  <c r="R76" i="33"/>
  <c r="S76" i="33" s="1"/>
  <c r="O77" i="33"/>
  <c r="J75" i="33"/>
  <c r="L75" i="33"/>
  <c r="M75" i="33" s="1"/>
  <c r="P67" i="32"/>
  <c r="R67" i="32"/>
  <c r="S67" i="32" s="1"/>
  <c r="J76" i="32"/>
  <c r="L76" i="32"/>
  <c r="M76" i="32" s="1"/>
  <c r="C78" i="32"/>
  <c r="I77" i="32"/>
  <c r="D77" i="32"/>
  <c r="F77" i="32"/>
  <c r="G77" i="32" s="1"/>
  <c r="P77" i="32"/>
  <c r="O78" i="32"/>
  <c r="R77" i="32"/>
  <c r="S77" i="32" s="1"/>
  <c r="R77" i="31"/>
  <c r="S77" i="31" s="1"/>
  <c r="O78" i="31"/>
  <c r="P77" i="31"/>
  <c r="L76" i="31"/>
  <c r="M76" i="31" s="1"/>
  <c r="J76" i="31"/>
  <c r="C78" i="31"/>
  <c r="I77" i="31"/>
  <c r="F77" i="31"/>
  <c r="G77" i="31" s="1"/>
  <c r="D77" i="31"/>
  <c r="R67" i="31"/>
  <c r="S67" i="31" s="1"/>
  <c r="P67" i="31"/>
  <c r="O78" i="30"/>
  <c r="R77" i="30"/>
  <c r="S77" i="30" s="1"/>
  <c r="P77" i="30"/>
  <c r="L76" i="30"/>
  <c r="M76" i="30" s="1"/>
  <c r="J76" i="30"/>
  <c r="C78" i="30"/>
  <c r="I77" i="30"/>
  <c r="F77" i="30"/>
  <c r="G77" i="30" s="1"/>
  <c r="D77" i="30"/>
  <c r="L76" i="29"/>
  <c r="M76" i="29" s="1"/>
  <c r="J76" i="29"/>
  <c r="C78" i="29"/>
  <c r="I77" i="29"/>
  <c r="F77" i="29"/>
  <c r="G77" i="29" s="1"/>
  <c r="D77" i="29"/>
  <c r="O78" i="29"/>
  <c r="R77" i="29"/>
  <c r="S77" i="29" s="1"/>
  <c r="P77" i="29"/>
  <c r="O78" i="28"/>
  <c r="R77" i="28"/>
  <c r="S77" i="28" s="1"/>
  <c r="P77" i="28"/>
  <c r="L76" i="28"/>
  <c r="M76" i="28" s="1"/>
  <c r="J76" i="28"/>
  <c r="C78" i="28"/>
  <c r="I77" i="28"/>
  <c r="F77" i="28"/>
  <c r="G77" i="28" s="1"/>
  <c r="D77" i="28"/>
  <c r="L76" i="27"/>
  <c r="M76" i="27" s="1"/>
  <c r="J76" i="27"/>
  <c r="C78" i="27"/>
  <c r="I77" i="27"/>
  <c r="F77" i="27"/>
  <c r="G77" i="27" s="1"/>
  <c r="D77" i="27"/>
  <c r="O78" i="27"/>
  <c r="R77" i="27"/>
  <c r="S77" i="27" s="1"/>
  <c r="P77" i="27"/>
  <c r="C78" i="26"/>
  <c r="I77" i="26"/>
  <c r="F77" i="26"/>
  <c r="G77" i="26" s="1"/>
  <c r="D77" i="26"/>
  <c r="O78" i="26"/>
  <c r="R77" i="26"/>
  <c r="S77" i="26" s="1"/>
  <c r="P77" i="26"/>
  <c r="L76" i="26"/>
  <c r="M76" i="26" s="1"/>
  <c r="J76" i="26"/>
  <c r="L76" i="25"/>
  <c r="M76" i="25" s="1"/>
  <c r="J76" i="25"/>
  <c r="C78" i="25"/>
  <c r="I77" i="25"/>
  <c r="F77" i="25"/>
  <c r="G77" i="25" s="1"/>
  <c r="D77" i="25"/>
  <c r="O78" i="25"/>
  <c r="R77" i="25"/>
  <c r="S77" i="25" s="1"/>
  <c r="P77" i="25"/>
  <c r="L76" i="24"/>
  <c r="M76" i="24" s="1"/>
  <c r="J76" i="24"/>
  <c r="C78" i="24"/>
  <c r="I77" i="24"/>
  <c r="F77" i="24"/>
  <c r="G77" i="24" s="1"/>
  <c r="D77" i="24"/>
  <c r="O78" i="24"/>
  <c r="R77" i="24"/>
  <c r="S77" i="24" s="1"/>
  <c r="P77" i="24"/>
  <c r="O76" i="23"/>
  <c r="R75" i="23"/>
  <c r="S75" i="23" s="1"/>
  <c r="P75" i="23"/>
  <c r="C76" i="23"/>
  <c r="I75" i="23"/>
  <c r="F75" i="23"/>
  <c r="G75" i="23" s="1"/>
  <c r="D75" i="23"/>
  <c r="L74" i="23"/>
  <c r="M74" i="23" s="1"/>
  <c r="J74" i="23"/>
  <c r="R67" i="23"/>
  <c r="S67" i="23" s="1"/>
  <c r="P67" i="23"/>
  <c r="R67" i="22"/>
  <c r="S67" i="22" s="1"/>
  <c r="P67" i="22"/>
  <c r="C76" i="22"/>
  <c r="I75" i="22"/>
  <c r="F75" i="22"/>
  <c r="G75" i="22" s="1"/>
  <c r="D75" i="22"/>
  <c r="L74" i="22"/>
  <c r="M74" i="22" s="1"/>
  <c r="J74" i="22"/>
  <c r="O76" i="22"/>
  <c r="R75" i="22"/>
  <c r="S75" i="22" s="1"/>
  <c r="P75" i="22"/>
  <c r="C83" i="21"/>
  <c r="F82" i="21"/>
  <c r="G82" i="21" s="1"/>
  <c r="D82" i="21"/>
  <c r="R67" i="20"/>
  <c r="S67" i="20" s="1"/>
  <c r="P67" i="20"/>
  <c r="L75" i="20"/>
  <c r="M75" i="20" s="1"/>
  <c r="J75" i="20"/>
  <c r="C77" i="20"/>
  <c r="I76" i="20"/>
  <c r="F76" i="20"/>
  <c r="G76" i="20" s="1"/>
  <c r="D76" i="20"/>
  <c r="O77" i="20"/>
  <c r="R76" i="20"/>
  <c r="S76" i="20" s="1"/>
  <c r="P76" i="20"/>
  <c r="R67" i="19"/>
  <c r="S67" i="19" s="1"/>
  <c r="P67" i="19"/>
  <c r="L75" i="19"/>
  <c r="M75" i="19" s="1"/>
  <c r="J75" i="19"/>
  <c r="C77" i="19"/>
  <c r="I76" i="19"/>
  <c r="F76" i="19"/>
  <c r="G76" i="19" s="1"/>
  <c r="D76" i="19"/>
  <c r="O77" i="19"/>
  <c r="R76" i="19"/>
  <c r="S76" i="19" s="1"/>
  <c r="P76" i="19"/>
  <c r="L76" i="18"/>
  <c r="M76" i="18" s="1"/>
  <c r="J76" i="18"/>
  <c r="C78" i="18"/>
  <c r="I77" i="18"/>
  <c r="F77" i="18"/>
  <c r="G77" i="18" s="1"/>
  <c r="D77" i="18"/>
  <c r="O78" i="18"/>
  <c r="R77" i="18"/>
  <c r="S77" i="18" s="1"/>
  <c r="P77" i="18"/>
  <c r="L76" i="17"/>
  <c r="M76" i="17" s="1"/>
  <c r="J76" i="17"/>
  <c r="C78" i="17"/>
  <c r="I77" i="17"/>
  <c r="F77" i="17"/>
  <c r="G77" i="17" s="1"/>
  <c r="D77" i="17"/>
  <c r="O78" i="17"/>
  <c r="R77" i="17"/>
  <c r="S77" i="17" s="1"/>
  <c r="P77" i="17"/>
  <c r="R67" i="17"/>
  <c r="S67" i="17" s="1"/>
  <c r="P67" i="17"/>
  <c r="C76" i="16"/>
  <c r="I75" i="16"/>
  <c r="F75" i="16"/>
  <c r="G75" i="16" s="1"/>
  <c r="D75" i="16"/>
  <c r="R67" i="16"/>
  <c r="S67" i="16" s="1"/>
  <c r="P67" i="16"/>
  <c r="O76" i="16"/>
  <c r="R75" i="16"/>
  <c r="S75" i="16" s="1"/>
  <c r="P75" i="16"/>
  <c r="L74" i="16"/>
  <c r="M74" i="16" s="1"/>
  <c r="J74" i="16"/>
  <c r="L76" i="14"/>
  <c r="M76" i="14" s="1"/>
  <c r="J76" i="14"/>
  <c r="O78" i="14"/>
  <c r="R77" i="14"/>
  <c r="S77" i="14" s="1"/>
  <c r="P77" i="14"/>
  <c r="C78" i="14"/>
  <c r="I77" i="14"/>
  <c r="F77" i="14"/>
  <c r="G77" i="14" s="1"/>
  <c r="D77" i="14"/>
  <c r="C78" i="15"/>
  <c r="I77" i="15"/>
  <c r="F77" i="15"/>
  <c r="G77" i="15" s="1"/>
  <c r="D77" i="15"/>
  <c r="L76" i="15"/>
  <c r="M76" i="15" s="1"/>
  <c r="J76" i="15"/>
  <c r="O78" i="15"/>
  <c r="R77" i="15"/>
  <c r="S77" i="15" s="1"/>
  <c r="P77" i="15"/>
  <c r="R67" i="10"/>
  <c r="S67" i="10" s="1"/>
  <c r="P67" i="10"/>
  <c r="C77" i="10"/>
  <c r="I76" i="10"/>
  <c r="F76" i="10"/>
  <c r="G76" i="10" s="1"/>
  <c r="D76" i="10"/>
  <c r="P76" i="10"/>
  <c r="O77" i="10"/>
  <c r="R76" i="10"/>
  <c r="S76" i="10" s="1"/>
  <c r="L75" i="10"/>
  <c r="M75" i="10" s="1"/>
  <c r="J75" i="10"/>
  <c r="L76" i="8"/>
  <c r="M76" i="8" s="1"/>
  <c r="J76" i="8"/>
  <c r="C78" i="8"/>
  <c r="I77" i="8"/>
  <c r="F77" i="8"/>
  <c r="G77" i="8" s="1"/>
  <c r="D77" i="8"/>
  <c r="O78" i="8"/>
  <c r="R77" i="8"/>
  <c r="S77" i="8" s="1"/>
  <c r="P77" i="8"/>
  <c r="L76" i="9"/>
  <c r="M76" i="9" s="1"/>
  <c r="J76" i="9"/>
  <c r="C78" i="9"/>
  <c r="I77" i="9"/>
  <c r="F77" i="9"/>
  <c r="G77" i="9" s="1"/>
  <c r="D77" i="9"/>
  <c r="O78" i="9"/>
  <c r="R77" i="9"/>
  <c r="S77" i="9" s="1"/>
  <c r="P77" i="9"/>
  <c r="L76" i="11"/>
  <c r="M76" i="11" s="1"/>
  <c r="J76" i="11"/>
  <c r="C78" i="11"/>
  <c r="I77" i="11"/>
  <c r="F77" i="11"/>
  <c r="G77" i="11" s="1"/>
  <c r="D77" i="11"/>
  <c r="O78" i="11"/>
  <c r="R77" i="11"/>
  <c r="S77" i="11" s="1"/>
  <c r="P77" i="11"/>
  <c r="C78" i="12"/>
  <c r="I77" i="12"/>
  <c r="F77" i="12"/>
  <c r="G77" i="12" s="1"/>
  <c r="D77" i="12"/>
  <c r="O78" i="12"/>
  <c r="R77" i="12"/>
  <c r="S77" i="12" s="1"/>
  <c r="P77" i="12"/>
  <c r="L76" i="12"/>
  <c r="M76" i="12" s="1"/>
  <c r="J76" i="12"/>
  <c r="C78" i="13"/>
  <c r="I77" i="13"/>
  <c r="F77" i="13"/>
  <c r="G77" i="13" s="1"/>
  <c r="D77" i="13"/>
  <c r="L76" i="13"/>
  <c r="M76" i="13" s="1"/>
  <c r="J76" i="13"/>
  <c r="O78" i="13"/>
  <c r="R77" i="13"/>
  <c r="S77" i="13" s="1"/>
  <c r="P77" i="13"/>
  <c r="R67" i="7"/>
  <c r="S67" i="7" s="1"/>
  <c r="P67" i="7"/>
  <c r="L74" i="7"/>
  <c r="M74" i="7" s="1"/>
  <c r="J74" i="7"/>
  <c r="C76" i="7"/>
  <c r="I75" i="7"/>
  <c r="F75" i="7"/>
  <c r="G75" i="7" s="1"/>
  <c r="D75" i="7"/>
  <c r="O76" i="7"/>
  <c r="R75" i="7"/>
  <c r="S75" i="7" s="1"/>
  <c r="P75" i="7"/>
  <c r="L74" i="6"/>
  <c r="M74" i="6" s="1"/>
  <c r="J74" i="6"/>
  <c r="C76" i="6"/>
  <c r="I75" i="6"/>
  <c r="F75" i="6"/>
  <c r="G75" i="6" s="1"/>
  <c r="D75" i="6"/>
  <c r="P76" i="6"/>
  <c r="O77" i="6"/>
  <c r="R76" i="6"/>
  <c r="S76" i="6" s="1"/>
  <c r="R67" i="6"/>
  <c r="S67" i="6" s="1"/>
  <c r="P67" i="6"/>
  <c r="O76" i="5"/>
  <c r="R75" i="5"/>
  <c r="S75" i="5" s="1"/>
  <c r="P75" i="5"/>
  <c r="L74" i="5"/>
  <c r="M74" i="5" s="1"/>
  <c r="J74" i="5"/>
  <c r="C76" i="5"/>
  <c r="I75" i="5"/>
  <c r="F75" i="5"/>
  <c r="G75" i="5" s="1"/>
  <c r="D75" i="5"/>
  <c r="L76" i="4"/>
  <c r="M76" i="4" s="1"/>
  <c r="J76" i="4"/>
  <c r="C78" i="4"/>
  <c r="I77" i="4"/>
  <c r="F77" i="4"/>
  <c r="G77" i="4" s="1"/>
  <c r="D77" i="4"/>
  <c r="P76" i="4"/>
  <c r="O77" i="4"/>
  <c r="R76" i="4"/>
  <c r="S76" i="4" s="1"/>
  <c r="C78" i="3"/>
  <c r="I77" i="3"/>
  <c r="F77" i="3"/>
  <c r="G77" i="3" s="1"/>
  <c r="D77" i="3"/>
  <c r="L76" i="3"/>
  <c r="M76" i="3" s="1"/>
  <c r="J76" i="3"/>
  <c r="O78" i="3"/>
  <c r="R77" i="3"/>
  <c r="S77" i="3" s="1"/>
  <c r="P77" i="3"/>
  <c r="J75" i="40" l="1"/>
  <c r="L75" i="40"/>
  <c r="M75" i="40" s="1"/>
  <c r="D76" i="40"/>
  <c r="C77" i="40"/>
  <c r="I76" i="40"/>
  <c r="F76" i="40"/>
  <c r="G76" i="40" s="1"/>
  <c r="P76" i="40"/>
  <c r="O77" i="40"/>
  <c r="R76" i="40"/>
  <c r="S76" i="40" s="1"/>
  <c r="P78" i="39"/>
  <c r="O79" i="39"/>
  <c r="R78" i="39"/>
  <c r="S78" i="39" s="1"/>
  <c r="J77" i="39"/>
  <c r="L77" i="39"/>
  <c r="M77" i="39" s="1"/>
  <c r="D78" i="39"/>
  <c r="C79" i="39"/>
  <c r="I78" i="39"/>
  <c r="F78" i="39"/>
  <c r="G78" i="39" s="1"/>
  <c r="P78" i="38"/>
  <c r="R78" i="38"/>
  <c r="S78" i="38" s="1"/>
  <c r="O79" i="38"/>
  <c r="J77" i="38"/>
  <c r="L77" i="38"/>
  <c r="M77" i="38" s="1"/>
  <c r="D78" i="38"/>
  <c r="F78" i="38"/>
  <c r="G78" i="38" s="1"/>
  <c r="C79" i="38"/>
  <c r="I78" i="38"/>
  <c r="P78" i="37"/>
  <c r="O79" i="37"/>
  <c r="R78" i="37"/>
  <c r="S78" i="37" s="1"/>
  <c r="J77" i="37"/>
  <c r="L77" i="37"/>
  <c r="M77" i="37" s="1"/>
  <c r="D78" i="37"/>
  <c r="C79" i="37"/>
  <c r="I78" i="37"/>
  <c r="F78" i="37"/>
  <c r="G78" i="37" s="1"/>
  <c r="J77" i="36"/>
  <c r="L77" i="36"/>
  <c r="M77" i="36" s="1"/>
  <c r="D78" i="36"/>
  <c r="C79" i="36"/>
  <c r="I78" i="36"/>
  <c r="F78" i="36"/>
  <c r="G78" i="36" s="1"/>
  <c r="P78" i="36"/>
  <c r="O79" i="36"/>
  <c r="R78" i="36"/>
  <c r="S78" i="36" s="1"/>
  <c r="P78" i="35"/>
  <c r="O79" i="35"/>
  <c r="R78" i="35"/>
  <c r="S78" i="35" s="1"/>
  <c r="J77" i="35"/>
  <c r="L77" i="35"/>
  <c r="M77" i="35" s="1"/>
  <c r="D78" i="35"/>
  <c r="C79" i="35"/>
  <c r="I78" i="35"/>
  <c r="F78" i="35"/>
  <c r="G78" i="35" s="1"/>
  <c r="J77" i="34"/>
  <c r="L77" i="34"/>
  <c r="M77" i="34" s="1"/>
  <c r="D78" i="34"/>
  <c r="F78" i="34"/>
  <c r="G78" i="34" s="1"/>
  <c r="C79" i="34"/>
  <c r="I78" i="34"/>
  <c r="P78" i="34"/>
  <c r="R78" i="34"/>
  <c r="S78" i="34" s="1"/>
  <c r="O79" i="34"/>
  <c r="L76" i="33"/>
  <c r="M76" i="33" s="1"/>
  <c r="J76" i="33"/>
  <c r="C78" i="33"/>
  <c r="I77" i="33"/>
  <c r="F77" i="33"/>
  <c r="G77" i="33" s="1"/>
  <c r="D77" i="33"/>
  <c r="O78" i="33"/>
  <c r="R77" i="33"/>
  <c r="S77" i="33" s="1"/>
  <c r="P77" i="33"/>
  <c r="J77" i="32"/>
  <c r="L77" i="32"/>
  <c r="M77" i="32" s="1"/>
  <c r="D78" i="32"/>
  <c r="C79" i="32"/>
  <c r="I78" i="32"/>
  <c r="F78" i="32"/>
  <c r="G78" i="32" s="1"/>
  <c r="P78" i="32"/>
  <c r="O79" i="32"/>
  <c r="R78" i="32"/>
  <c r="S78" i="32" s="1"/>
  <c r="J77" i="31"/>
  <c r="L77" i="31"/>
  <c r="M77" i="31" s="1"/>
  <c r="D78" i="31"/>
  <c r="C79" i="31"/>
  <c r="I78" i="31"/>
  <c r="F78" i="31"/>
  <c r="G78" i="31" s="1"/>
  <c r="P78" i="31"/>
  <c r="R78" i="31"/>
  <c r="S78" i="31" s="1"/>
  <c r="O79" i="31"/>
  <c r="P78" i="30"/>
  <c r="R78" i="30"/>
  <c r="S78" i="30" s="1"/>
  <c r="O79" i="30"/>
  <c r="J77" i="30"/>
  <c r="L77" i="30"/>
  <c r="M77" i="30" s="1"/>
  <c r="D78" i="30"/>
  <c r="C79" i="30"/>
  <c r="I78" i="30"/>
  <c r="F78" i="30"/>
  <c r="G78" i="30" s="1"/>
  <c r="P78" i="29"/>
  <c r="R78" i="29"/>
  <c r="S78" i="29" s="1"/>
  <c r="O79" i="29"/>
  <c r="J77" i="29"/>
  <c r="L77" i="29"/>
  <c r="M77" i="29" s="1"/>
  <c r="D78" i="29"/>
  <c r="F78" i="29"/>
  <c r="G78" i="29" s="1"/>
  <c r="C79" i="29"/>
  <c r="I78" i="29"/>
  <c r="J77" i="28"/>
  <c r="L77" i="28"/>
  <c r="M77" i="28" s="1"/>
  <c r="D78" i="28"/>
  <c r="C79" i="28"/>
  <c r="I78" i="28"/>
  <c r="F78" i="28"/>
  <c r="G78" i="28" s="1"/>
  <c r="P78" i="28"/>
  <c r="O79" i="28"/>
  <c r="R78" i="28"/>
  <c r="S78" i="28" s="1"/>
  <c r="J77" i="27"/>
  <c r="L77" i="27"/>
  <c r="M77" i="27" s="1"/>
  <c r="D78" i="27"/>
  <c r="F78" i="27"/>
  <c r="G78" i="27" s="1"/>
  <c r="C79" i="27"/>
  <c r="I78" i="27"/>
  <c r="P78" i="27"/>
  <c r="R78" i="27"/>
  <c r="S78" i="27" s="1"/>
  <c r="O79" i="27"/>
  <c r="P78" i="26"/>
  <c r="R78" i="26"/>
  <c r="S78" i="26" s="1"/>
  <c r="O79" i="26"/>
  <c r="J77" i="26"/>
  <c r="L77" i="26"/>
  <c r="M77" i="26" s="1"/>
  <c r="D78" i="26"/>
  <c r="F78" i="26"/>
  <c r="G78" i="26" s="1"/>
  <c r="C79" i="26"/>
  <c r="I78" i="26"/>
  <c r="P78" i="25"/>
  <c r="O79" i="25"/>
  <c r="R78" i="25"/>
  <c r="S78" i="25" s="1"/>
  <c r="J77" i="25"/>
  <c r="L77" i="25"/>
  <c r="M77" i="25" s="1"/>
  <c r="C79" i="25"/>
  <c r="I78" i="25"/>
  <c r="F78" i="25"/>
  <c r="G78" i="25" s="1"/>
  <c r="D78" i="25"/>
  <c r="P78" i="24"/>
  <c r="R78" i="24"/>
  <c r="S78" i="24" s="1"/>
  <c r="O79" i="24"/>
  <c r="J77" i="24"/>
  <c r="L77" i="24"/>
  <c r="M77" i="24" s="1"/>
  <c r="D78" i="24"/>
  <c r="C79" i="24"/>
  <c r="I78" i="24"/>
  <c r="F78" i="24"/>
  <c r="G78" i="24" s="1"/>
  <c r="J75" i="23"/>
  <c r="L75" i="23"/>
  <c r="M75" i="23" s="1"/>
  <c r="D76" i="23"/>
  <c r="C77" i="23"/>
  <c r="I76" i="23"/>
  <c r="F76" i="23"/>
  <c r="G76" i="23" s="1"/>
  <c r="P76" i="23"/>
  <c r="O77" i="23"/>
  <c r="R76" i="23"/>
  <c r="S76" i="23" s="1"/>
  <c r="J75" i="22"/>
  <c r="L75" i="22"/>
  <c r="M75" i="22" s="1"/>
  <c r="D76" i="22"/>
  <c r="C77" i="22"/>
  <c r="I76" i="22"/>
  <c r="F76" i="22"/>
  <c r="G76" i="22" s="1"/>
  <c r="P76" i="22"/>
  <c r="O77" i="22"/>
  <c r="R76" i="22"/>
  <c r="S76" i="22" s="1"/>
  <c r="C84" i="21"/>
  <c r="F83" i="21"/>
  <c r="G83" i="21" s="1"/>
  <c r="D83" i="21"/>
  <c r="L76" i="20"/>
  <c r="M76" i="20" s="1"/>
  <c r="J76" i="20"/>
  <c r="C78" i="20"/>
  <c r="I77" i="20"/>
  <c r="F77" i="20"/>
  <c r="G77" i="20" s="1"/>
  <c r="D77" i="20"/>
  <c r="O78" i="20"/>
  <c r="R77" i="20"/>
  <c r="S77" i="20" s="1"/>
  <c r="P77" i="20"/>
  <c r="L76" i="19"/>
  <c r="M76" i="19" s="1"/>
  <c r="J76" i="19"/>
  <c r="C78" i="19"/>
  <c r="I77" i="19"/>
  <c r="F77" i="19"/>
  <c r="G77" i="19" s="1"/>
  <c r="D77" i="19"/>
  <c r="O78" i="19"/>
  <c r="R77" i="19"/>
  <c r="S77" i="19" s="1"/>
  <c r="P77" i="19"/>
  <c r="P78" i="18"/>
  <c r="R78" i="18"/>
  <c r="S78" i="18" s="1"/>
  <c r="O79" i="18"/>
  <c r="J77" i="18"/>
  <c r="L77" i="18"/>
  <c r="M77" i="18" s="1"/>
  <c r="D78" i="18"/>
  <c r="C79" i="18"/>
  <c r="I78" i="18"/>
  <c r="F78" i="18"/>
  <c r="G78" i="18" s="1"/>
  <c r="P78" i="17"/>
  <c r="O79" i="17"/>
  <c r="R78" i="17"/>
  <c r="S78" i="17" s="1"/>
  <c r="J77" i="17"/>
  <c r="L77" i="17"/>
  <c r="M77" i="17" s="1"/>
  <c r="D78" i="17"/>
  <c r="F78" i="17"/>
  <c r="G78" i="17" s="1"/>
  <c r="C79" i="17"/>
  <c r="I78" i="17"/>
  <c r="P76" i="16"/>
  <c r="R76" i="16"/>
  <c r="S76" i="16" s="1"/>
  <c r="O77" i="16"/>
  <c r="J75" i="16"/>
  <c r="L75" i="16"/>
  <c r="M75" i="16" s="1"/>
  <c r="D76" i="16"/>
  <c r="C77" i="16"/>
  <c r="I76" i="16"/>
  <c r="F76" i="16"/>
  <c r="G76" i="16" s="1"/>
  <c r="D78" i="14"/>
  <c r="C79" i="14"/>
  <c r="I78" i="14"/>
  <c r="F78" i="14"/>
  <c r="G78" i="14" s="1"/>
  <c r="J77" i="14"/>
  <c r="L77" i="14"/>
  <c r="M77" i="14" s="1"/>
  <c r="P78" i="14"/>
  <c r="O79" i="14"/>
  <c r="R78" i="14"/>
  <c r="S78" i="14" s="1"/>
  <c r="D78" i="15"/>
  <c r="C79" i="15"/>
  <c r="I78" i="15"/>
  <c r="F78" i="15"/>
  <c r="G78" i="15" s="1"/>
  <c r="P78" i="15"/>
  <c r="O79" i="15"/>
  <c r="R78" i="15"/>
  <c r="S78" i="15" s="1"/>
  <c r="J77" i="15"/>
  <c r="L77" i="15"/>
  <c r="M77" i="15" s="1"/>
  <c r="R77" i="10"/>
  <c r="S77" i="10" s="1"/>
  <c r="P77" i="10"/>
  <c r="O78" i="10"/>
  <c r="L76" i="10"/>
  <c r="M76" i="10" s="1"/>
  <c r="J76" i="10"/>
  <c r="F77" i="10"/>
  <c r="G77" i="10" s="1"/>
  <c r="I77" i="10"/>
  <c r="D77" i="10"/>
  <c r="C78" i="10"/>
  <c r="P78" i="8"/>
  <c r="O79" i="8"/>
  <c r="R78" i="8"/>
  <c r="S78" i="8" s="1"/>
  <c r="J77" i="8"/>
  <c r="L77" i="8"/>
  <c r="M77" i="8" s="1"/>
  <c r="D78" i="8"/>
  <c r="C79" i="8"/>
  <c r="I78" i="8"/>
  <c r="F78" i="8"/>
  <c r="G78" i="8" s="1"/>
  <c r="P78" i="9"/>
  <c r="O79" i="9"/>
  <c r="R78" i="9"/>
  <c r="S78" i="9" s="1"/>
  <c r="J77" i="9"/>
  <c r="L77" i="9"/>
  <c r="M77" i="9" s="1"/>
  <c r="D78" i="9"/>
  <c r="C79" i="9"/>
  <c r="I78" i="9"/>
  <c r="F78" i="9"/>
  <c r="G78" i="9" s="1"/>
  <c r="J77" i="11"/>
  <c r="L77" i="11"/>
  <c r="M77" i="11" s="1"/>
  <c r="D78" i="11"/>
  <c r="C79" i="11"/>
  <c r="I78" i="11"/>
  <c r="F78" i="11"/>
  <c r="G78" i="11" s="1"/>
  <c r="P78" i="11"/>
  <c r="O79" i="11"/>
  <c r="R78" i="11"/>
  <c r="S78" i="11" s="1"/>
  <c r="P78" i="12"/>
  <c r="R78" i="12"/>
  <c r="S78" i="12" s="1"/>
  <c r="O79" i="12"/>
  <c r="J77" i="12"/>
  <c r="L77" i="12"/>
  <c r="M77" i="12" s="1"/>
  <c r="D78" i="12"/>
  <c r="F78" i="12"/>
  <c r="G78" i="12" s="1"/>
  <c r="C79" i="12"/>
  <c r="I78" i="12"/>
  <c r="P78" i="13"/>
  <c r="O79" i="13"/>
  <c r="R78" i="13"/>
  <c r="S78" i="13" s="1"/>
  <c r="J77" i="13"/>
  <c r="L77" i="13"/>
  <c r="M77" i="13" s="1"/>
  <c r="D78" i="13"/>
  <c r="F78" i="13"/>
  <c r="G78" i="13" s="1"/>
  <c r="C79" i="13"/>
  <c r="I78" i="13"/>
  <c r="J75" i="7"/>
  <c r="L75" i="7"/>
  <c r="M75" i="7" s="1"/>
  <c r="D76" i="7"/>
  <c r="C77" i="7"/>
  <c r="I76" i="7"/>
  <c r="F76" i="7"/>
  <c r="G76" i="7" s="1"/>
  <c r="P76" i="7"/>
  <c r="O77" i="7"/>
  <c r="R76" i="7"/>
  <c r="S76" i="7" s="1"/>
  <c r="O78" i="6"/>
  <c r="R77" i="6"/>
  <c r="S77" i="6" s="1"/>
  <c r="P77" i="6"/>
  <c r="J75" i="6"/>
  <c r="L75" i="6"/>
  <c r="M75" i="6" s="1"/>
  <c r="D76" i="6"/>
  <c r="C77" i="6"/>
  <c r="I76" i="6"/>
  <c r="F76" i="6"/>
  <c r="G76" i="6" s="1"/>
  <c r="J75" i="5"/>
  <c r="L75" i="5"/>
  <c r="M75" i="5" s="1"/>
  <c r="D76" i="5"/>
  <c r="F76" i="5"/>
  <c r="G76" i="5" s="1"/>
  <c r="C77" i="5"/>
  <c r="I76" i="5"/>
  <c r="P76" i="5"/>
  <c r="R76" i="5"/>
  <c r="S76" i="5" s="1"/>
  <c r="O77" i="5"/>
  <c r="J77" i="4"/>
  <c r="L77" i="4"/>
  <c r="M77" i="4" s="1"/>
  <c r="O78" i="4"/>
  <c r="R77" i="4"/>
  <c r="S77" i="4" s="1"/>
  <c r="P77" i="4"/>
  <c r="D78" i="4"/>
  <c r="I78" i="4"/>
  <c r="C79" i="4"/>
  <c r="F78" i="4"/>
  <c r="G78" i="4" s="1"/>
  <c r="P78" i="3"/>
  <c r="O79" i="3"/>
  <c r="R78" i="3"/>
  <c r="S78" i="3" s="1"/>
  <c r="J77" i="3"/>
  <c r="L77" i="3"/>
  <c r="M77" i="3" s="1"/>
  <c r="D78" i="3"/>
  <c r="C79" i="3"/>
  <c r="I78" i="3"/>
  <c r="F78" i="3"/>
  <c r="G78" i="3" s="1"/>
  <c r="O78" i="40" l="1"/>
  <c r="R77" i="40"/>
  <c r="S77" i="40" s="1"/>
  <c r="P77" i="40"/>
  <c r="L76" i="40"/>
  <c r="M76" i="40" s="1"/>
  <c r="J76" i="40"/>
  <c r="C78" i="40"/>
  <c r="I77" i="40"/>
  <c r="F77" i="40"/>
  <c r="G77" i="40" s="1"/>
  <c r="D77" i="40"/>
  <c r="L78" i="39"/>
  <c r="M78" i="39" s="1"/>
  <c r="J78" i="39"/>
  <c r="C80" i="39"/>
  <c r="I79" i="39"/>
  <c r="F79" i="39"/>
  <c r="G79" i="39" s="1"/>
  <c r="D79" i="39"/>
  <c r="O80" i="39"/>
  <c r="R79" i="39"/>
  <c r="S79" i="39" s="1"/>
  <c r="P79" i="39"/>
  <c r="C80" i="38"/>
  <c r="I79" i="38"/>
  <c r="F79" i="38"/>
  <c r="G79" i="38" s="1"/>
  <c r="D79" i="38"/>
  <c r="O80" i="38"/>
  <c r="R79" i="38"/>
  <c r="S79" i="38" s="1"/>
  <c r="P79" i="38"/>
  <c r="L78" i="38"/>
  <c r="M78" i="38" s="1"/>
  <c r="J78" i="38"/>
  <c r="L78" i="37"/>
  <c r="M78" i="37" s="1"/>
  <c r="J78" i="37"/>
  <c r="C80" i="37"/>
  <c r="I79" i="37"/>
  <c r="F79" i="37"/>
  <c r="G79" i="37" s="1"/>
  <c r="D79" i="37"/>
  <c r="O80" i="37"/>
  <c r="R79" i="37"/>
  <c r="S79" i="37" s="1"/>
  <c r="P79" i="37"/>
  <c r="O80" i="36"/>
  <c r="R79" i="36"/>
  <c r="S79" i="36" s="1"/>
  <c r="P79" i="36"/>
  <c r="L78" i="36"/>
  <c r="M78" i="36" s="1"/>
  <c r="J78" i="36"/>
  <c r="C80" i="36"/>
  <c r="I79" i="36"/>
  <c r="F79" i="36"/>
  <c r="G79" i="36" s="1"/>
  <c r="D79" i="36"/>
  <c r="L78" i="35"/>
  <c r="M78" i="35" s="1"/>
  <c r="J78" i="35"/>
  <c r="C80" i="35"/>
  <c r="I79" i="35"/>
  <c r="F79" i="35"/>
  <c r="G79" i="35" s="1"/>
  <c r="D79" i="35"/>
  <c r="O80" i="35"/>
  <c r="R79" i="35"/>
  <c r="S79" i="35" s="1"/>
  <c r="P79" i="35"/>
  <c r="O80" i="34"/>
  <c r="R79" i="34"/>
  <c r="S79" i="34" s="1"/>
  <c r="P79" i="34"/>
  <c r="L78" i="34"/>
  <c r="M78" i="34" s="1"/>
  <c r="J78" i="34"/>
  <c r="C80" i="34"/>
  <c r="I79" i="34"/>
  <c r="F79" i="34"/>
  <c r="G79" i="34" s="1"/>
  <c r="D79" i="34"/>
  <c r="P78" i="33"/>
  <c r="O79" i="33"/>
  <c r="R78" i="33"/>
  <c r="S78" i="33" s="1"/>
  <c r="J77" i="33"/>
  <c r="L77" i="33"/>
  <c r="M77" i="33" s="1"/>
  <c r="D78" i="33"/>
  <c r="F78" i="33"/>
  <c r="G78" i="33" s="1"/>
  <c r="C79" i="33"/>
  <c r="I78" i="33"/>
  <c r="P79" i="32"/>
  <c r="O80" i="32"/>
  <c r="R79" i="32"/>
  <c r="S79" i="32" s="1"/>
  <c r="J78" i="32"/>
  <c r="L78" i="32"/>
  <c r="M78" i="32" s="1"/>
  <c r="C80" i="32"/>
  <c r="I79" i="32"/>
  <c r="F79" i="32"/>
  <c r="G79" i="32" s="1"/>
  <c r="D79" i="32"/>
  <c r="R79" i="31"/>
  <c r="S79" i="31" s="1"/>
  <c r="O80" i="31"/>
  <c r="P79" i="31"/>
  <c r="L78" i="31"/>
  <c r="M78" i="31" s="1"/>
  <c r="J78" i="31"/>
  <c r="C80" i="31"/>
  <c r="I79" i="31"/>
  <c r="F79" i="31"/>
  <c r="G79" i="31" s="1"/>
  <c r="D79" i="31"/>
  <c r="O80" i="30"/>
  <c r="R79" i="30"/>
  <c r="S79" i="30" s="1"/>
  <c r="P79" i="30"/>
  <c r="L78" i="30"/>
  <c r="M78" i="30" s="1"/>
  <c r="J78" i="30"/>
  <c r="C80" i="30"/>
  <c r="I79" i="30"/>
  <c r="F79" i="30"/>
  <c r="G79" i="30" s="1"/>
  <c r="D79" i="30"/>
  <c r="L78" i="29"/>
  <c r="M78" i="29" s="1"/>
  <c r="J78" i="29"/>
  <c r="C80" i="29"/>
  <c r="I79" i="29"/>
  <c r="F79" i="29"/>
  <c r="G79" i="29" s="1"/>
  <c r="D79" i="29"/>
  <c r="O80" i="29"/>
  <c r="R79" i="29"/>
  <c r="S79" i="29" s="1"/>
  <c r="P79" i="29"/>
  <c r="O80" i="28"/>
  <c r="R79" i="28"/>
  <c r="S79" i="28" s="1"/>
  <c r="P79" i="28"/>
  <c r="L78" i="28"/>
  <c r="M78" i="28" s="1"/>
  <c r="J78" i="28"/>
  <c r="C80" i="28"/>
  <c r="I79" i="28"/>
  <c r="F79" i="28"/>
  <c r="G79" i="28" s="1"/>
  <c r="D79" i="28"/>
  <c r="L78" i="27"/>
  <c r="M78" i="27" s="1"/>
  <c r="J78" i="27"/>
  <c r="C80" i="27"/>
  <c r="I79" i="27"/>
  <c r="F79" i="27"/>
  <c r="G79" i="27" s="1"/>
  <c r="D79" i="27"/>
  <c r="O80" i="27"/>
  <c r="R79" i="27"/>
  <c r="S79" i="27" s="1"/>
  <c r="P79" i="27"/>
  <c r="L78" i="26"/>
  <c r="M78" i="26" s="1"/>
  <c r="J78" i="26"/>
  <c r="C80" i="26"/>
  <c r="I79" i="26"/>
  <c r="F79" i="26"/>
  <c r="G79" i="26" s="1"/>
  <c r="D79" i="26"/>
  <c r="O80" i="26"/>
  <c r="R79" i="26"/>
  <c r="S79" i="26" s="1"/>
  <c r="P79" i="26"/>
  <c r="L78" i="25"/>
  <c r="M78" i="25" s="1"/>
  <c r="J78" i="25"/>
  <c r="C80" i="25"/>
  <c r="I79" i="25"/>
  <c r="F79" i="25"/>
  <c r="G79" i="25" s="1"/>
  <c r="D79" i="25"/>
  <c r="O80" i="25"/>
  <c r="R79" i="25"/>
  <c r="S79" i="25" s="1"/>
  <c r="P79" i="25"/>
  <c r="L78" i="24"/>
  <c r="M78" i="24" s="1"/>
  <c r="J78" i="24"/>
  <c r="C80" i="24"/>
  <c r="I79" i="24"/>
  <c r="F79" i="24"/>
  <c r="G79" i="24" s="1"/>
  <c r="D79" i="24"/>
  <c r="O80" i="24"/>
  <c r="R79" i="24"/>
  <c r="S79" i="24" s="1"/>
  <c r="P79" i="24"/>
  <c r="O78" i="23"/>
  <c r="R77" i="23"/>
  <c r="S77" i="23" s="1"/>
  <c r="P77" i="23"/>
  <c r="L76" i="23"/>
  <c r="M76" i="23" s="1"/>
  <c r="J76" i="23"/>
  <c r="C78" i="23"/>
  <c r="I77" i="23"/>
  <c r="F77" i="23"/>
  <c r="G77" i="23" s="1"/>
  <c r="D77" i="23"/>
  <c r="L76" i="22"/>
  <c r="M76" i="22" s="1"/>
  <c r="J76" i="22"/>
  <c r="C78" i="22"/>
  <c r="I77" i="22"/>
  <c r="F77" i="22"/>
  <c r="G77" i="22" s="1"/>
  <c r="D77" i="22"/>
  <c r="O78" i="22"/>
  <c r="R77" i="22"/>
  <c r="S77" i="22" s="1"/>
  <c r="P77" i="22"/>
  <c r="C85" i="21"/>
  <c r="F84" i="21"/>
  <c r="G84" i="21" s="1"/>
  <c r="D84" i="21"/>
  <c r="O79" i="20"/>
  <c r="R78" i="20"/>
  <c r="S78" i="20" s="1"/>
  <c r="P78" i="20"/>
  <c r="L77" i="20"/>
  <c r="M77" i="20" s="1"/>
  <c r="J77" i="20"/>
  <c r="C79" i="20"/>
  <c r="I78" i="20"/>
  <c r="F78" i="20"/>
  <c r="G78" i="20" s="1"/>
  <c r="D78" i="20"/>
  <c r="O79" i="19"/>
  <c r="R78" i="19"/>
  <c r="S78" i="19" s="1"/>
  <c r="P78" i="19"/>
  <c r="L77" i="19"/>
  <c r="M77" i="19" s="1"/>
  <c r="J77" i="19"/>
  <c r="C79" i="19"/>
  <c r="I78" i="19"/>
  <c r="F78" i="19"/>
  <c r="G78" i="19" s="1"/>
  <c r="D78" i="19"/>
  <c r="L78" i="18"/>
  <c r="M78" i="18" s="1"/>
  <c r="J78" i="18"/>
  <c r="C80" i="18"/>
  <c r="I79" i="18"/>
  <c r="F79" i="18"/>
  <c r="G79" i="18" s="1"/>
  <c r="D79" i="18"/>
  <c r="O80" i="18"/>
  <c r="R79" i="18"/>
  <c r="S79" i="18" s="1"/>
  <c r="P79" i="18"/>
  <c r="C80" i="17"/>
  <c r="I79" i="17"/>
  <c r="F79" i="17"/>
  <c r="G79" i="17" s="1"/>
  <c r="D79" i="17"/>
  <c r="O80" i="17"/>
  <c r="R79" i="17"/>
  <c r="S79" i="17" s="1"/>
  <c r="P79" i="17"/>
  <c r="L78" i="17"/>
  <c r="M78" i="17" s="1"/>
  <c r="J78" i="17"/>
  <c r="C78" i="16"/>
  <c r="I77" i="16"/>
  <c r="F77" i="16"/>
  <c r="G77" i="16" s="1"/>
  <c r="D77" i="16"/>
  <c r="O78" i="16"/>
  <c r="R77" i="16"/>
  <c r="S77" i="16" s="1"/>
  <c r="P77" i="16"/>
  <c r="L76" i="16"/>
  <c r="M76" i="16" s="1"/>
  <c r="J76" i="16"/>
  <c r="O80" i="14"/>
  <c r="R79" i="14"/>
  <c r="S79" i="14" s="1"/>
  <c r="P79" i="14"/>
  <c r="C80" i="14"/>
  <c r="I79" i="14"/>
  <c r="F79" i="14"/>
  <c r="G79" i="14" s="1"/>
  <c r="D79" i="14"/>
  <c r="L78" i="14"/>
  <c r="M78" i="14" s="1"/>
  <c r="J78" i="14"/>
  <c r="L78" i="15"/>
  <c r="M78" i="15" s="1"/>
  <c r="J78" i="15"/>
  <c r="O80" i="15"/>
  <c r="R79" i="15"/>
  <c r="S79" i="15" s="1"/>
  <c r="P79" i="15"/>
  <c r="C80" i="15"/>
  <c r="I79" i="15"/>
  <c r="F79" i="15"/>
  <c r="G79" i="15" s="1"/>
  <c r="D79" i="15"/>
  <c r="C79" i="10"/>
  <c r="I78" i="10"/>
  <c r="F78" i="10"/>
  <c r="G78" i="10" s="1"/>
  <c r="D78" i="10"/>
  <c r="L77" i="10"/>
  <c r="M77" i="10" s="1"/>
  <c r="J77" i="10"/>
  <c r="O79" i="10"/>
  <c r="R78" i="10"/>
  <c r="S78" i="10" s="1"/>
  <c r="P78" i="10"/>
  <c r="L78" i="8"/>
  <c r="M78" i="8" s="1"/>
  <c r="J78" i="8"/>
  <c r="C80" i="8"/>
  <c r="I79" i="8"/>
  <c r="F79" i="8"/>
  <c r="G79" i="8" s="1"/>
  <c r="D79" i="8"/>
  <c r="O80" i="8"/>
  <c r="R79" i="8"/>
  <c r="S79" i="8" s="1"/>
  <c r="P79" i="8"/>
  <c r="L78" i="9"/>
  <c r="M78" i="9" s="1"/>
  <c r="J78" i="9"/>
  <c r="C80" i="9"/>
  <c r="I79" i="9"/>
  <c r="F79" i="9"/>
  <c r="G79" i="9" s="1"/>
  <c r="D79" i="9"/>
  <c r="O80" i="9"/>
  <c r="R79" i="9"/>
  <c r="S79" i="9" s="1"/>
  <c r="P79" i="9"/>
  <c r="O80" i="11"/>
  <c r="R79" i="11"/>
  <c r="S79" i="11" s="1"/>
  <c r="P79" i="11"/>
  <c r="L78" i="11"/>
  <c r="M78" i="11" s="1"/>
  <c r="J78" i="11"/>
  <c r="C80" i="11"/>
  <c r="I79" i="11"/>
  <c r="F79" i="11"/>
  <c r="G79" i="11" s="1"/>
  <c r="D79" i="11"/>
  <c r="C80" i="12"/>
  <c r="I79" i="12"/>
  <c r="F79" i="12"/>
  <c r="G79" i="12" s="1"/>
  <c r="D79" i="12"/>
  <c r="O80" i="12"/>
  <c r="R79" i="12"/>
  <c r="S79" i="12" s="1"/>
  <c r="P79" i="12"/>
  <c r="L78" i="12"/>
  <c r="M78" i="12" s="1"/>
  <c r="J78" i="12"/>
  <c r="C80" i="13"/>
  <c r="I79" i="13"/>
  <c r="F79" i="13"/>
  <c r="G79" i="13" s="1"/>
  <c r="D79" i="13"/>
  <c r="O80" i="13"/>
  <c r="R79" i="13"/>
  <c r="S79" i="13" s="1"/>
  <c r="P79" i="13"/>
  <c r="L78" i="13"/>
  <c r="M78" i="13" s="1"/>
  <c r="J78" i="13"/>
  <c r="O78" i="7"/>
  <c r="R77" i="7"/>
  <c r="S77" i="7" s="1"/>
  <c r="P77" i="7"/>
  <c r="C78" i="7"/>
  <c r="I77" i="7"/>
  <c r="F77" i="7"/>
  <c r="G77" i="7" s="1"/>
  <c r="D77" i="7"/>
  <c r="L76" i="7"/>
  <c r="M76" i="7" s="1"/>
  <c r="J76" i="7"/>
  <c r="L76" i="6"/>
  <c r="M76" i="6" s="1"/>
  <c r="J76" i="6"/>
  <c r="C78" i="6"/>
  <c r="I77" i="6"/>
  <c r="F77" i="6"/>
  <c r="G77" i="6" s="1"/>
  <c r="D77" i="6"/>
  <c r="P78" i="6"/>
  <c r="O79" i="6"/>
  <c r="R78" i="6"/>
  <c r="S78" i="6" s="1"/>
  <c r="L76" i="5"/>
  <c r="M76" i="5" s="1"/>
  <c r="J76" i="5"/>
  <c r="C78" i="5"/>
  <c r="I77" i="5"/>
  <c r="F77" i="5"/>
  <c r="G77" i="5" s="1"/>
  <c r="D77" i="5"/>
  <c r="O78" i="5"/>
  <c r="R77" i="5"/>
  <c r="S77" i="5" s="1"/>
  <c r="P77" i="5"/>
  <c r="J78" i="4"/>
  <c r="L78" i="4"/>
  <c r="M78" i="4" s="1"/>
  <c r="C80" i="4"/>
  <c r="I79" i="4"/>
  <c r="D79" i="4"/>
  <c r="F79" i="4"/>
  <c r="G79" i="4" s="1"/>
  <c r="P78" i="4"/>
  <c r="O79" i="4"/>
  <c r="R78" i="4"/>
  <c r="S78" i="4" s="1"/>
  <c r="L78" i="3"/>
  <c r="M78" i="3" s="1"/>
  <c r="J78" i="3"/>
  <c r="C80" i="3"/>
  <c r="I79" i="3"/>
  <c r="F79" i="3"/>
  <c r="G79" i="3" s="1"/>
  <c r="D79" i="3"/>
  <c r="O80" i="3"/>
  <c r="R79" i="3"/>
  <c r="S79" i="3" s="1"/>
  <c r="P79" i="3"/>
  <c r="J77" i="40" l="1"/>
  <c r="L77" i="40"/>
  <c r="M77" i="40" s="1"/>
  <c r="D78" i="40"/>
  <c r="C79" i="40"/>
  <c r="I78" i="40"/>
  <c r="F78" i="40"/>
  <c r="G78" i="40" s="1"/>
  <c r="P78" i="40"/>
  <c r="O79" i="40"/>
  <c r="R78" i="40"/>
  <c r="S78" i="40" s="1"/>
  <c r="P80" i="39"/>
  <c r="O81" i="39"/>
  <c r="R80" i="39"/>
  <c r="S80" i="39" s="1"/>
  <c r="J79" i="39"/>
  <c r="L79" i="39"/>
  <c r="M79" i="39" s="1"/>
  <c r="D80" i="39"/>
  <c r="C81" i="39"/>
  <c r="I80" i="39"/>
  <c r="F80" i="39"/>
  <c r="G80" i="39" s="1"/>
  <c r="P80" i="38"/>
  <c r="R80" i="38"/>
  <c r="S80" i="38" s="1"/>
  <c r="O81" i="38"/>
  <c r="J79" i="38"/>
  <c r="L79" i="38"/>
  <c r="M79" i="38" s="1"/>
  <c r="D80" i="38"/>
  <c r="F80" i="38"/>
  <c r="G80" i="38" s="1"/>
  <c r="C81" i="38"/>
  <c r="I80" i="38"/>
  <c r="P80" i="37"/>
  <c r="O81" i="37"/>
  <c r="R80" i="37"/>
  <c r="S80" i="37" s="1"/>
  <c r="J79" i="37"/>
  <c r="L79" i="37"/>
  <c r="M79" i="37" s="1"/>
  <c r="D80" i="37"/>
  <c r="C81" i="37"/>
  <c r="I80" i="37"/>
  <c r="F80" i="37"/>
  <c r="G80" i="37" s="1"/>
  <c r="J79" i="36"/>
  <c r="L79" i="36"/>
  <c r="M79" i="36" s="1"/>
  <c r="D80" i="36"/>
  <c r="C81" i="36"/>
  <c r="I80" i="36"/>
  <c r="F80" i="36"/>
  <c r="G80" i="36" s="1"/>
  <c r="P80" i="36"/>
  <c r="O81" i="36"/>
  <c r="R80" i="36"/>
  <c r="S80" i="36" s="1"/>
  <c r="P80" i="35"/>
  <c r="O81" i="35"/>
  <c r="R80" i="35"/>
  <c r="S80" i="35" s="1"/>
  <c r="J79" i="35"/>
  <c r="L79" i="35"/>
  <c r="M79" i="35" s="1"/>
  <c r="D80" i="35"/>
  <c r="C81" i="35"/>
  <c r="I80" i="35"/>
  <c r="F80" i="35"/>
  <c r="G80" i="35" s="1"/>
  <c r="P80" i="34"/>
  <c r="R80" i="34"/>
  <c r="S80" i="34" s="1"/>
  <c r="O81" i="34"/>
  <c r="J79" i="34"/>
  <c r="L79" i="34"/>
  <c r="M79" i="34" s="1"/>
  <c r="D80" i="34"/>
  <c r="F80" i="34"/>
  <c r="G80" i="34" s="1"/>
  <c r="C81" i="34"/>
  <c r="I80" i="34"/>
  <c r="C80" i="33"/>
  <c r="I79" i="33"/>
  <c r="F79" i="33"/>
  <c r="G79" i="33" s="1"/>
  <c r="D79" i="33"/>
  <c r="O80" i="33"/>
  <c r="R79" i="33"/>
  <c r="S79" i="33" s="1"/>
  <c r="P79" i="33"/>
  <c r="J78" i="33"/>
  <c r="L78" i="33"/>
  <c r="M78" i="33" s="1"/>
  <c r="J79" i="32"/>
  <c r="L79" i="32"/>
  <c r="M79" i="32" s="1"/>
  <c r="D80" i="32"/>
  <c r="C81" i="32"/>
  <c r="I80" i="32"/>
  <c r="F80" i="32"/>
  <c r="G80" i="32" s="1"/>
  <c r="P80" i="32"/>
  <c r="O81" i="32"/>
  <c r="R80" i="32"/>
  <c r="S80" i="32" s="1"/>
  <c r="J79" i="31"/>
  <c r="L79" i="31"/>
  <c r="M79" i="31" s="1"/>
  <c r="D80" i="31"/>
  <c r="C81" i="31"/>
  <c r="I80" i="31"/>
  <c r="F80" i="31"/>
  <c r="G80" i="31" s="1"/>
  <c r="P80" i="31"/>
  <c r="O81" i="31"/>
  <c r="R80" i="31"/>
  <c r="S80" i="31" s="1"/>
  <c r="P80" i="30"/>
  <c r="R80" i="30"/>
  <c r="S80" i="30" s="1"/>
  <c r="O81" i="30"/>
  <c r="J79" i="30"/>
  <c r="L79" i="30"/>
  <c r="M79" i="30" s="1"/>
  <c r="D80" i="30"/>
  <c r="C81" i="30"/>
  <c r="I80" i="30"/>
  <c r="F80" i="30"/>
  <c r="G80" i="30" s="1"/>
  <c r="P80" i="29"/>
  <c r="R80" i="29"/>
  <c r="S80" i="29" s="1"/>
  <c r="O81" i="29"/>
  <c r="J79" i="29"/>
  <c r="L79" i="29"/>
  <c r="M79" i="29" s="1"/>
  <c r="D80" i="29"/>
  <c r="F80" i="29"/>
  <c r="G80" i="29" s="1"/>
  <c r="C81" i="29"/>
  <c r="I80" i="29"/>
  <c r="P80" i="28"/>
  <c r="O81" i="28"/>
  <c r="R80" i="28"/>
  <c r="S80" i="28" s="1"/>
  <c r="D80" i="28"/>
  <c r="C81" i="28"/>
  <c r="I80" i="28"/>
  <c r="F80" i="28"/>
  <c r="G80" i="28" s="1"/>
  <c r="J79" i="28"/>
  <c r="L79" i="28"/>
  <c r="M79" i="28" s="1"/>
  <c r="J79" i="27"/>
  <c r="L79" i="27"/>
  <c r="M79" i="27" s="1"/>
  <c r="D80" i="27"/>
  <c r="C81" i="27"/>
  <c r="I80" i="27"/>
  <c r="F80" i="27"/>
  <c r="G80" i="27" s="1"/>
  <c r="P80" i="27"/>
  <c r="R80" i="27"/>
  <c r="S80" i="27" s="1"/>
  <c r="O81" i="27"/>
  <c r="P80" i="26"/>
  <c r="R80" i="26"/>
  <c r="S80" i="26" s="1"/>
  <c r="O81" i="26"/>
  <c r="J79" i="26"/>
  <c r="L79" i="26"/>
  <c r="M79" i="26" s="1"/>
  <c r="D80" i="26"/>
  <c r="C81" i="26"/>
  <c r="I80" i="26"/>
  <c r="F80" i="26"/>
  <c r="G80" i="26" s="1"/>
  <c r="P80" i="25"/>
  <c r="O81" i="25"/>
  <c r="R80" i="25"/>
  <c r="S80" i="25" s="1"/>
  <c r="J79" i="25"/>
  <c r="L79" i="25"/>
  <c r="M79" i="25" s="1"/>
  <c r="C81" i="25"/>
  <c r="I80" i="25"/>
  <c r="F80" i="25"/>
  <c r="G80" i="25" s="1"/>
  <c r="D80" i="25"/>
  <c r="P80" i="24"/>
  <c r="O81" i="24"/>
  <c r="R80" i="24"/>
  <c r="S80" i="24" s="1"/>
  <c r="J79" i="24"/>
  <c r="L79" i="24"/>
  <c r="M79" i="24" s="1"/>
  <c r="D80" i="24"/>
  <c r="F80" i="24"/>
  <c r="G80" i="24" s="1"/>
  <c r="C81" i="24"/>
  <c r="I80" i="24"/>
  <c r="J77" i="23"/>
  <c r="L77" i="23"/>
  <c r="M77" i="23" s="1"/>
  <c r="D78" i="23"/>
  <c r="C79" i="23"/>
  <c r="I78" i="23"/>
  <c r="F78" i="23"/>
  <c r="G78" i="23" s="1"/>
  <c r="P78" i="23"/>
  <c r="O79" i="23"/>
  <c r="R78" i="23"/>
  <c r="S78" i="23" s="1"/>
  <c r="P78" i="22"/>
  <c r="O79" i="22"/>
  <c r="R78" i="22"/>
  <c r="S78" i="22" s="1"/>
  <c r="J77" i="22"/>
  <c r="L77" i="22"/>
  <c r="M77" i="22" s="1"/>
  <c r="D78" i="22"/>
  <c r="C79" i="22"/>
  <c r="I78" i="22"/>
  <c r="F78" i="22"/>
  <c r="G78" i="22" s="1"/>
  <c r="C86" i="21"/>
  <c r="F85" i="21"/>
  <c r="G85" i="21" s="1"/>
  <c r="D85" i="21"/>
  <c r="C80" i="20"/>
  <c r="I79" i="20"/>
  <c r="F79" i="20"/>
  <c r="G79" i="20" s="1"/>
  <c r="D79" i="20"/>
  <c r="L78" i="20"/>
  <c r="M78" i="20" s="1"/>
  <c r="J78" i="20"/>
  <c r="O80" i="20"/>
  <c r="R79" i="20"/>
  <c r="S79" i="20" s="1"/>
  <c r="P79" i="20"/>
  <c r="O80" i="19"/>
  <c r="R79" i="19"/>
  <c r="S79" i="19" s="1"/>
  <c r="P79" i="19"/>
  <c r="L78" i="19"/>
  <c r="M78" i="19" s="1"/>
  <c r="J78" i="19"/>
  <c r="C80" i="19"/>
  <c r="I79" i="19"/>
  <c r="F79" i="19"/>
  <c r="G79" i="19" s="1"/>
  <c r="D79" i="19"/>
  <c r="P80" i="18"/>
  <c r="R80" i="18"/>
  <c r="S80" i="18" s="1"/>
  <c r="O81" i="18"/>
  <c r="J79" i="18"/>
  <c r="L79" i="18"/>
  <c r="M79" i="18" s="1"/>
  <c r="D80" i="18"/>
  <c r="F80" i="18"/>
  <c r="G80" i="18" s="1"/>
  <c r="C81" i="18"/>
  <c r="I80" i="18"/>
  <c r="P80" i="17"/>
  <c r="R80" i="17"/>
  <c r="S80" i="17" s="1"/>
  <c r="O81" i="17"/>
  <c r="J79" i="17"/>
  <c r="L79" i="17"/>
  <c r="M79" i="17" s="1"/>
  <c r="D80" i="17"/>
  <c r="F80" i="17"/>
  <c r="G80" i="17" s="1"/>
  <c r="C81" i="17"/>
  <c r="I80" i="17"/>
  <c r="P78" i="16"/>
  <c r="R78" i="16"/>
  <c r="S78" i="16" s="1"/>
  <c r="O79" i="16"/>
  <c r="J77" i="16"/>
  <c r="L77" i="16"/>
  <c r="M77" i="16" s="1"/>
  <c r="D78" i="16"/>
  <c r="C79" i="16"/>
  <c r="I78" i="16"/>
  <c r="F78" i="16"/>
  <c r="G78" i="16" s="1"/>
  <c r="P80" i="14"/>
  <c r="O81" i="14"/>
  <c r="R80" i="14"/>
  <c r="S80" i="14" s="1"/>
  <c r="D80" i="14"/>
  <c r="C81" i="14"/>
  <c r="I80" i="14"/>
  <c r="F80" i="14"/>
  <c r="G80" i="14" s="1"/>
  <c r="J79" i="14"/>
  <c r="L79" i="14"/>
  <c r="M79" i="14" s="1"/>
  <c r="P80" i="15"/>
  <c r="O81" i="15"/>
  <c r="R80" i="15"/>
  <c r="S80" i="15" s="1"/>
  <c r="J79" i="15"/>
  <c r="L79" i="15"/>
  <c r="M79" i="15" s="1"/>
  <c r="D80" i="15"/>
  <c r="I80" i="15"/>
  <c r="C81" i="15"/>
  <c r="F80" i="15"/>
  <c r="G80" i="15" s="1"/>
  <c r="I79" i="10"/>
  <c r="F79" i="10"/>
  <c r="G79" i="10" s="1"/>
  <c r="D79" i="10"/>
  <c r="C80" i="10"/>
  <c r="R79" i="10"/>
  <c r="S79" i="10" s="1"/>
  <c r="P79" i="10"/>
  <c r="O80" i="10"/>
  <c r="L78" i="10"/>
  <c r="M78" i="10" s="1"/>
  <c r="J78" i="10"/>
  <c r="P80" i="8"/>
  <c r="O81" i="8"/>
  <c r="R80" i="8"/>
  <c r="S80" i="8" s="1"/>
  <c r="J79" i="8"/>
  <c r="L79" i="8"/>
  <c r="M79" i="8" s="1"/>
  <c r="D80" i="8"/>
  <c r="C81" i="8"/>
  <c r="I80" i="8"/>
  <c r="F80" i="8"/>
  <c r="G80" i="8" s="1"/>
  <c r="P80" i="9"/>
  <c r="O81" i="9"/>
  <c r="R80" i="9"/>
  <c r="S80" i="9" s="1"/>
  <c r="J79" i="9"/>
  <c r="L79" i="9"/>
  <c r="M79" i="9" s="1"/>
  <c r="D80" i="9"/>
  <c r="C81" i="9"/>
  <c r="I80" i="9"/>
  <c r="F80" i="9"/>
  <c r="G80" i="9" s="1"/>
  <c r="J79" i="11"/>
  <c r="L79" i="11"/>
  <c r="M79" i="11" s="1"/>
  <c r="D80" i="11"/>
  <c r="C81" i="11"/>
  <c r="I80" i="11"/>
  <c r="F80" i="11"/>
  <c r="G80" i="11" s="1"/>
  <c r="P80" i="11"/>
  <c r="O81" i="11"/>
  <c r="R80" i="11"/>
  <c r="S80" i="11" s="1"/>
  <c r="P80" i="12"/>
  <c r="R80" i="12"/>
  <c r="S80" i="12" s="1"/>
  <c r="O81" i="12"/>
  <c r="J79" i="12"/>
  <c r="L79" i="12"/>
  <c r="M79" i="12" s="1"/>
  <c r="D80" i="12"/>
  <c r="F80" i="12"/>
  <c r="G80" i="12" s="1"/>
  <c r="C81" i="12"/>
  <c r="I80" i="12"/>
  <c r="P80" i="13"/>
  <c r="R80" i="13"/>
  <c r="S80" i="13" s="1"/>
  <c r="O81" i="13"/>
  <c r="J79" i="13"/>
  <c r="L79" i="13"/>
  <c r="M79" i="13" s="1"/>
  <c r="D80" i="13"/>
  <c r="F80" i="13"/>
  <c r="G80" i="13" s="1"/>
  <c r="I80" i="13"/>
  <c r="C81" i="13"/>
  <c r="D78" i="7"/>
  <c r="C79" i="7"/>
  <c r="I78" i="7"/>
  <c r="F78" i="7"/>
  <c r="G78" i="7" s="1"/>
  <c r="J77" i="7"/>
  <c r="L77" i="7"/>
  <c r="M77" i="7" s="1"/>
  <c r="P78" i="7"/>
  <c r="O79" i="7"/>
  <c r="R78" i="7"/>
  <c r="S78" i="7" s="1"/>
  <c r="J77" i="6"/>
  <c r="L77" i="6"/>
  <c r="M77" i="6" s="1"/>
  <c r="O80" i="6"/>
  <c r="R79" i="6"/>
  <c r="S79" i="6" s="1"/>
  <c r="P79" i="6"/>
  <c r="D78" i="6"/>
  <c r="C79" i="6"/>
  <c r="I78" i="6"/>
  <c r="F78" i="6"/>
  <c r="G78" i="6" s="1"/>
  <c r="P78" i="5"/>
  <c r="R78" i="5"/>
  <c r="S78" i="5" s="1"/>
  <c r="O79" i="5"/>
  <c r="J77" i="5"/>
  <c r="L77" i="5"/>
  <c r="M77" i="5" s="1"/>
  <c r="D78" i="5"/>
  <c r="F78" i="5"/>
  <c r="G78" i="5" s="1"/>
  <c r="C79" i="5"/>
  <c r="I78" i="5"/>
  <c r="J79" i="4"/>
  <c r="L79" i="4"/>
  <c r="M79" i="4" s="1"/>
  <c r="O80" i="4"/>
  <c r="P79" i="4"/>
  <c r="R79" i="4"/>
  <c r="S79" i="4" s="1"/>
  <c r="D80" i="4"/>
  <c r="C81" i="4"/>
  <c r="I80" i="4"/>
  <c r="F80" i="4"/>
  <c r="G80" i="4" s="1"/>
  <c r="P80" i="3"/>
  <c r="O81" i="3"/>
  <c r="R80" i="3"/>
  <c r="S80" i="3" s="1"/>
  <c r="D80" i="3"/>
  <c r="C81" i="3"/>
  <c r="I80" i="3"/>
  <c r="F80" i="3"/>
  <c r="G80" i="3" s="1"/>
  <c r="J79" i="3"/>
  <c r="L79" i="3"/>
  <c r="M79" i="3" s="1"/>
  <c r="O80" i="40" l="1"/>
  <c r="R79" i="40"/>
  <c r="S79" i="40" s="1"/>
  <c r="P79" i="40"/>
  <c r="L78" i="40"/>
  <c r="M78" i="40" s="1"/>
  <c r="J78" i="40"/>
  <c r="C80" i="40"/>
  <c r="I79" i="40"/>
  <c r="F79" i="40"/>
  <c r="G79" i="40" s="1"/>
  <c r="D79" i="40"/>
  <c r="L80" i="39"/>
  <c r="M80" i="39" s="1"/>
  <c r="J80" i="39"/>
  <c r="C82" i="39"/>
  <c r="I81" i="39"/>
  <c r="F81" i="39"/>
  <c r="G81" i="39" s="1"/>
  <c r="D81" i="39"/>
  <c r="O82" i="39"/>
  <c r="R81" i="39"/>
  <c r="S81" i="39" s="1"/>
  <c r="P81" i="39"/>
  <c r="C82" i="38"/>
  <c r="I81" i="38"/>
  <c r="F81" i="38"/>
  <c r="G81" i="38" s="1"/>
  <c r="D81" i="38"/>
  <c r="O82" i="38"/>
  <c r="R81" i="38"/>
  <c r="S81" i="38" s="1"/>
  <c r="P81" i="38"/>
  <c r="L80" i="38"/>
  <c r="M80" i="38" s="1"/>
  <c r="J80" i="38"/>
  <c r="L80" i="37"/>
  <c r="M80" i="37" s="1"/>
  <c r="J80" i="37"/>
  <c r="C82" i="37"/>
  <c r="I81" i="37"/>
  <c r="F81" i="37"/>
  <c r="G81" i="37" s="1"/>
  <c r="D81" i="37"/>
  <c r="O82" i="37"/>
  <c r="R81" i="37"/>
  <c r="S81" i="37" s="1"/>
  <c r="P81" i="37"/>
  <c r="O82" i="36"/>
  <c r="R81" i="36"/>
  <c r="S81" i="36" s="1"/>
  <c r="P81" i="36"/>
  <c r="C82" i="36"/>
  <c r="I81" i="36"/>
  <c r="F81" i="36"/>
  <c r="G81" i="36" s="1"/>
  <c r="D81" i="36"/>
  <c r="L80" i="36"/>
  <c r="M80" i="36" s="1"/>
  <c r="J80" i="36"/>
  <c r="L80" i="35"/>
  <c r="M80" i="35" s="1"/>
  <c r="J80" i="35"/>
  <c r="C82" i="35"/>
  <c r="I81" i="35"/>
  <c r="F81" i="35"/>
  <c r="G81" i="35" s="1"/>
  <c r="D81" i="35"/>
  <c r="O82" i="35"/>
  <c r="R81" i="35"/>
  <c r="S81" i="35" s="1"/>
  <c r="P81" i="35"/>
  <c r="C82" i="34"/>
  <c r="I81" i="34"/>
  <c r="F81" i="34"/>
  <c r="G81" i="34" s="1"/>
  <c r="D81" i="34"/>
  <c r="O82" i="34"/>
  <c r="R81" i="34"/>
  <c r="S81" i="34" s="1"/>
  <c r="P81" i="34"/>
  <c r="L80" i="34"/>
  <c r="M80" i="34" s="1"/>
  <c r="J80" i="34"/>
  <c r="P80" i="33"/>
  <c r="O81" i="33"/>
  <c r="R80" i="33"/>
  <c r="S80" i="33" s="1"/>
  <c r="J79" i="33"/>
  <c r="L79" i="33"/>
  <c r="M79" i="33" s="1"/>
  <c r="D80" i="33"/>
  <c r="I80" i="33"/>
  <c r="C81" i="33"/>
  <c r="F80" i="33"/>
  <c r="G80" i="33" s="1"/>
  <c r="O82" i="32"/>
  <c r="P81" i="32"/>
  <c r="R81" i="32"/>
  <c r="S81" i="32" s="1"/>
  <c r="J80" i="32"/>
  <c r="L80" i="32"/>
  <c r="M80" i="32" s="1"/>
  <c r="D81" i="32"/>
  <c r="C82" i="32"/>
  <c r="I81" i="32"/>
  <c r="F81" i="32"/>
  <c r="G81" i="32" s="1"/>
  <c r="O82" i="31"/>
  <c r="R81" i="31"/>
  <c r="S81" i="31" s="1"/>
  <c r="P81" i="31"/>
  <c r="L80" i="31"/>
  <c r="M80" i="31" s="1"/>
  <c r="J80" i="31"/>
  <c r="F81" i="31"/>
  <c r="G81" i="31" s="1"/>
  <c r="C82" i="31"/>
  <c r="I81" i="31"/>
  <c r="D81" i="31"/>
  <c r="L80" i="30"/>
  <c r="M80" i="30" s="1"/>
  <c r="J80" i="30"/>
  <c r="C82" i="30"/>
  <c r="I81" i="30"/>
  <c r="F81" i="30"/>
  <c r="G81" i="30" s="1"/>
  <c r="D81" i="30"/>
  <c r="O82" i="30"/>
  <c r="R81" i="30"/>
  <c r="S81" i="30" s="1"/>
  <c r="P81" i="30"/>
  <c r="C82" i="29"/>
  <c r="I81" i="29"/>
  <c r="F81" i="29"/>
  <c r="G81" i="29" s="1"/>
  <c r="D81" i="29"/>
  <c r="O82" i="29"/>
  <c r="R81" i="29"/>
  <c r="S81" i="29" s="1"/>
  <c r="P81" i="29"/>
  <c r="L80" i="29"/>
  <c r="M80" i="29" s="1"/>
  <c r="J80" i="29"/>
  <c r="O82" i="28"/>
  <c r="R81" i="28"/>
  <c r="S81" i="28" s="1"/>
  <c r="P81" i="28"/>
  <c r="L80" i="28"/>
  <c r="M80" i="28" s="1"/>
  <c r="J80" i="28"/>
  <c r="C82" i="28"/>
  <c r="I81" i="28"/>
  <c r="F81" i="28"/>
  <c r="G81" i="28" s="1"/>
  <c r="D81" i="28"/>
  <c r="L80" i="27"/>
  <c r="M80" i="27" s="1"/>
  <c r="J80" i="27"/>
  <c r="C82" i="27"/>
  <c r="I81" i="27"/>
  <c r="F81" i="27"/>
  <c r="G81" i="27" s="1"/>
  <c r="D81" i="27"/>
  <c r="O82" i="27"/>
  <c r="R81" i="27"/>
  <c r="S81" i="27" s="1"/>
  <c r="P81" i="27"/>
  <c r="L80" i="26"/>
  <c r="M80" i="26" s="1"/>
  <c r="J80" i="26"/>
  <c r="O82" i="26"/>
  <c r="R81" i="26"/>
  <c r="S81" i="26" s="1"/>
  <c r="P81" i="26"/>
  <c r="C82" i="26"/>
  <c r="I81" i="26"/>
  <c r="F81" i="26"/>
  <c r="G81" i="26" s="1"/>
  <c r="D81" i="26"/>
  <c r="L80" i="25"/>
  <c r="M80" i="25" s="1"/>
  <c r="J80" i="25"/>
  <c r="C82" i="25"/>
  <c r="I81" i="25"/>
  <c r="F81" i="25"/>
  <c r="G81" i="25" s="1"/>
  <c r="D81" i="25"/>
  <c r="O82" i="25"/>
  <c r="R81" i="25"/>
  <c r="S81" i="25" s="1"/>
  <c r="P81" i="25"/>
  <c r="C82" i="24"/>
  <c r="I81" i="24"/>
  <c r="F81" i="24"/>
  <c r="G81" i="24" s="1"/>
  <c r="D81" i="24"/>
  <c r="O82" i="24"/>
  <c r="R81" i="24"/>
  <c r="S81" i="24" s="1"/>
  <c r="P81" i="24"/>
  <c r="L80" i="24"/>
  <c r="M80" i="24" s="1"/>
  <c r="J80" i="24"/>
  <c r="O80" i="23"/>
  <c r="R79" i="23"/>
  <c r="S79" i="23" s="1"/>
  <c r="P79" i="23"/>
  <c r="L78" i="23"/>
  <c r="M78" i="23" s="1"/>
  <c r="J78" i="23"/>
  <c r="C80" i="23"/>
  <c r="I79" i="23"/>
  <c r="F79" i="23"/>
  <c r="G79" i="23" s="1"/>
  <c r="D79" i="23"/>
  <c r="C80" i="22"/>
  <c r="I79" i="22"/>
  <c r="F79" i="22"/>
  <c r="G79" i="22" s="1"/>
  <c r="D79" i="22"/>
  <c r="L78" i="22"/>
  <c r="M78" i="22" s="1"/>
  <c r="J78" i="22"/>
  <c r="O80" i="22"/>
  <c r="R79" i="22"/>
  <c r="S79" i="22" s="1"/>
  <c r="P79" i="22"/>
  <c r="C87" i="21"/>
  <c r="F86" i="21"/>
  <c r="G86" i="21" s="1"/>
  <c r="D86" i="21"/>
  <c r="O81" i="20"/>
  <c r="R80" i="20"/>
  <c r="S80" i="20" s="1"/>
  <c r="P80" i="20"/>
  <c r="L79" i="20"/>
  <c r="M79" i="20" s="1"/>
  <c r="J79" i="20"/>
  <c r="C81" i="20"/>
  <c r="I80" i="20"/>
  <c r="F80" i="20"/>
  <c r="G80" i="20" s="1"/>
  <c r="D80" i="20"/>
  <c r="O81" i="19"/>
  <c r="R80" i="19"/>
  <c r="S80" i="19" s="1"/>
  <c r="P80" i="19"/>
  <c r="L79" i="19"/>
  <c r="M79" i="19" s="1"/>
  <c r="J79" i="19"/>
  <c r="C81" i="19"/>
  <c r="I80" i="19"/>
  <c r="F80" i="19"/>
  <c r="G80" i="19" s="1"/>
  <c r="D80" i="19"/>
  <c r="O82" i="18"/>
  <c r="R81" i="18"/>
  <c r="S81" i="18" s="1"/>
  <c r="P81" i="18"/>
  <c r="C82" i="18"/>
  <c r="I81" i="18"/>
  <c r="F81" i="18"/>
  <c r="G81" i="18" s="1"/>
  <c r="D81" i="18"/>
  <c r="L80" i="18"/>
  <c r="M80" i="18" s="1"/>
  <c r="J80" i="18"/>
  <c r="C82" i="17"/>
  <c r="I81" i="17"/>
  <c r="F81" i="17"/>
  <c r="G81" i="17" s="1"/>
  <c r="D81" i="17"/>
  <c r="O82" i="17"/>
  <c r="R81" i="17"/>
  <c r="S81" i="17" s="1"/>
  <c r="P81" i="17"/>
  <c r="L80" i="17"/>
  <c r="M80" i="17" s="1"/>
  <c r="J80" i="17"/>
  <c r="L78" i="16"/>
  <c r="M78" i="16" s="1"/>
  <c r="J78" i="16"/>
  <c r="C80" i="16"/>
  <c r="I79" i="16"/>
  <c r="F79" i="16"/>
  <c r="G79" i="16" s="1"/>
  <c r="D79" i="16"/>
  <c r="O80" i="16"/>
  <c r="R79" i="16"/>
  <c r="S79" i="16" s="1"/>
  <c r="P79" i="16"/>
  <c r="O82" i="14"/>
  <c r="R81" i="14"/>
  <c r="S81" i="14" s="1"/>
  <c r="P81" i="14"/>
  <c r="L80" i="14"/>
  <c r="M80" i="14" s="1"/>
  <c r="J80" i="14"/>
  <c r="C82" i="14"/>
  <c r="I81" i="14"/>
  <c r="F81" i="14"/>
  <c r="G81" i="14" s="1"/>
  <c r="D81" i="14"/>
  <c r="O82" i="15"/>
  <c r="R81" i="15"/>
  <c r="S81" i="15" s="1"/>
  <c r="P81" i="15"/>
  <c r="C82" i="15"/>
  <c r="I81" i="15"/>
  <c r="F81" i="15"/>
  <c r="G81" i="15" s="1"/>
  <c r="D81" i="15"/>
  <c r="L80" i="15"/>
  <c r="M80" i="15" s="1"/>
  <c r="J80" i="15"/>
  <c r="O81" i="10"/>
  <c r="R80" i="10"/>
  <c r="S80" i="10" s="1"/>
  <c r="P80" i="10"/>
  <c r="C81" i="10"/>
  <c r="I80" i="10"/>
  <c r="F80" i="10"/>
  <c r="G80" i="10" s="1"/>
  <c r="D80" i="10"/>
  <c r="L79" i="10"/>
  <c r="M79" i="10" s="1"/>
  <c r="J79" i="10"/>
  <c r="C82" i="8"/>
  <c r="I81" i="8"/>
  <c r="F81" i="8"/>
  <c r="G81" i="8" s="1"/>
  <c r="D81" i="8"/>
  <c r="L80" i="8"/>
  <c r="M80" i="8" s="1"/>
  <c r="J80" i="8"/>
  <c r="O82" i="8"/>
  <c r="R81" i="8"/>
  <c r="S81" i="8" s="1"/>
  <c r="P81" i="8"/>
  <c r="C82" i="9"/>
  <c r="I81" i="9"/>
  <c r="F81" i="9"/>
  <c r="G81" i="9" s="1"/>
  <c r="D81" i="9"/>
  <c r="L80" i="9"/>
  <c r="M80" i="9" s="1"/>
  <c r="J80" i="9"/>
  <c r="O82" i="9"/>
  <c r="R81" i="9"/>
  <c r="S81" i="9" s="1"/>
  <c r="P81" i="9"/>
  <c r="L80" i="11"/>
  <c r="M80" i="11" s="1"/>
  <c r="J80" i="11"/>
  <c r="C82" i="11"/>
  <c r="I81" i="11"/>
  <c r="F81" i="11"/>
  <c r="G81" i="11" s="1"/>
  <c r="D81" i="11"/>
  <c r="O82" i="11"/>
  <c r="R81" i="11"/>
  <c r="S81" i="11" s="1"/>
  <c r="P81" i="11"/>
  <c r="C82" i="12"/>
  <c r="I81" i="12"/>
  <c r="F81" i="12"/>
  <c r="G81" i="12" s="1"/>
  <c r="D81" i="12"/>
  <c r="O82" i="12"/>
  <c r="R81" i="12"/>
  <c r="S81" i="12" s="1"/>
  <c r="P81" i="12"/>
  <c r="L80" i="12"/>
  <c r="M80" i="12" s="1"/>
  <c r="J80" i="12"/>
  <c r="O82" i="13"/>
  <c r="R81" i="13"/>
  <c r="S81" i="13" s="1"/>
  <c r="P81" i="13"/>
  <c r="L80" i="13"/>
  <c r="M80" i="13" s="1"/>
  <c r="J80" i="13"/>
  <c r="C82" i="13"/>
  <c r="I81" i="13"/>
  <c r="F81" i="13"/>
  <c r="G81" i="13" s="1"/>
  <c r="D81" i="13"/>
  <c r="O80" i="7"/>
  <c r="R79" i="7"/>
  <c r="S79" i="7" s="1"/>
  <c r="P79" i="7"/>
  <c r="L78" i="7"/>
  <c r="M78" i="7" s="1"/>
  <c r="J78" i="7"/>
  <c r="C80" i="7"/>
  <c r="I79" i="7"/>
  <c r="F79" i="7"/>
  <c r="G79" i="7" s="1"/>
  <c r="D79" i="7"/>
  <c r="P80" i="6"/>
  <c r="O81" i="6"/>
  <c r="R80" i="6"/>
  <c r="S80" i="6" s="1"/>
  <c r="L78" i="6"/>
  <c r="M78" i="6" s="1"/>
  <c r="J78" i="6"/>
  <c r="C80" i="6"/>
  <c r="I79" i="6"/>
  <c r="F79" i="6"/>
  <c r="G79" i="6" s="1"/>
  <c r="D79" i="6"/>
  <c r="O80" i="5"/>
  <c r="R79" i="5"/>
  <c r="S79" i="5" s="1"/>
  <c r="P79" i="5"/>
  <c r="C80" i="5"/>
  <c r="I79" i="5"/>
  <c r="F79" i="5"/>
  <c r="G79" i="5" s="1"/>
  <c r="D79" i="5"/>
  <c r="L78" i="5"/>
  <c r="M78" i="5" s="1"/>
  <c r="J78" i="5"/>
  <c r="L80" i="4"/>
  <c r="M80" i="4" s="1"/>
  <c r="J80" i="4"/>
  <c r="P80" i="4"/>
  <c r="O81" i="4"/>
  <c r="R80" i="4"/>
  <c r="S80" i="4" s="1"/>
  <c r="C82" i="4"/>
  <c r="I81" i="4"/>
  <c r="F81" i="4"/>
  <c r="G81" i="4" s="1"/>
  <c r="D81" i="4"/>
  <c r="L80" i="3"/>
  <c r="M80" i="3" s="1"/>
  <c r="J80" i="3"/>
  <c r="C82" i="3"/>
  <c r="I81" i="3"/>
  <c r="F81" i="3"/>
  <c r="G81" i="3" s="1"/>
  <c r="D81" i="3"/>
  <c r="O82" i="3"/>
  <c r="R81" i="3"/>
  <c r="S81" i="3" s="1"/>
  <c r="P81" i="3"/>
  <c r="J79" i="40" l="1"/>
  <c r="L79" i="40"/>
  <c r="M79" i="40" s="1"/>
  <c r="D80" i="40"/>
  <c r="C81" i="40"/>
  <c r="I80" i="40"/>
  <c r="F80" i="40"/>
  <c r="G80" i="40" s="1"/>
  <c r="P80" i="40"/>
  <c r="O81" i="40"/>
  <c r="R80" i="40"/>
  <c r="S80" i="40" s="1"/>
  <c r="P82" i="39"/>
  <c r="P85" i="39" s="1"/>
  <c r="E51" i="39" s="1"/>
  <c r="R82" i="39"/>
  <c r="S82" i="39" s="1"/>
  <c r="S85" i="39" s="1"/>
  <c r="F51" i="39" s="1"/>
  <c r="D82" i="39"/>
  <c r="D85" i="39" s="1"/>
  <c r="E59" i="39" s="1"/>
  <c r="E50" i="39" s="1"/>
  <c r="I82" i="39"/>
  <c r="F82" i="39"/>
  <c r="G82" i="39" s="1"/>
  <c r="G85" i="39" s="1"/>
  <c r="J81" i="39"/>
  <c r="L81" i="39"/>
  <c r="M81" i="39" s="1"/>
  <c r="P82" i="38"/>
  <c r="P85" i="38" s="1"/>
  <c r="E51" i="38" s="1"/>
  <c r="R82" i="38"/>
  <c r="S82" i="38" s="1"/>
  <c r="S85" i="38" s="1"/>
  <c r="F51" i="38" s="1"/>
  <c r="D82" i="38"/>
  <c r="D85" i="38" s="1"/>
  <c r="E59" i="38" s="1"/>
  <c r="E50" i="38" s="1"/>
  <c r="F82" i="38"/>
  <c r="G82" i="38" s="1"/>
  <c r="G85" i="38" s="1"/>
  <c r="I82" i="38"/>
  <c r="J81" i="38"/>
  <c r="L81" i="38"/>
  <c r="M81" i="38" s="1"/>
  <c r="P82" i="37"/>
  <c r="P85" i="37" s="1"/>
  <c r="E51" i="37" s="1"/>
  <c r="R82" i="37"/>
  <c r="S82" i="37" s="1"/>
  <c r="S85" i="37" s="1"/>
  <c r="F51" i="37" s="1"/>
  <c r="J81" i="37"/>
  <c r="L81" i="37"/>
  <c r="M81" i="37" s="1"/>
  <c r="D82" i="37"/>
  <c r="D85" i="37" s="1"/>
  <c r="E59" i="37" s="1"/>
  <c r="E50" i="37" s="1"/>
  <c r="I82" i="37"/>
  <c r="F82" i="37"/>
  <c r="G82" i="37" s="1"/>
  <c r="G85" i="37" s="1"/>
  <c r="J81" i="36"/>
  <c r="L81" i="36"/>
  <c r="M81" i="36" s="1"/>
  <c r="D82" i="36"/>
  <c r="D85" i="36" s="1"/>
  <c r="E59" i="36" s="1"/>
  <c r="E50" i="36" s="1"/>
  <c r="I82" i="36"/>
  <c r="F82" i="36"/>
  <c r="G82" i="36" s="1"/>
  <c r="G85" i="36" s="1"/>
  <c r="P82" i="36"/>
  <c r="P85" i="36" s="1"/>
  <c r="E51" i="36" s="1"/>
  <c r="R82" i="36"/>
  <c r="S82" i="36" s="1"/>
  <c r="S85" i="36" s="1"/>
  <c r="F51" i="36" s="1"/>
  <c r="J81" i="35"/>
  <c r="L81" i="35"/>
  <c r="M81" i="35" s="1"/>
  <c r="D82" i="35"/>
  <c r="D85" i="35" s="1"/>
  <c r="E59" i="35" s="1"/>
  <c r="E50" i="35" s="1"/>
  <c r="I82" i="35"/>
  <c r="F82" i="35"/>
  <c r="G82" i="35" s="1"/>
  <c r="G85" i="35" s="1"/>
  <c r="P82" i="35"/>
  <c r="P85" i="35" s="1"/>
  <c r="E51" i="35" s="1"/>
  <c r="R82" i="35"/>
  <c r="S82" i="35" s="1"/>
  <c r="S85" i="35" s="1"/>
  <c r="F51" i="35" s="1"/>
  <c r="P82" i="34"/>
  <c r="P85" i="34" s="1"/>
  <c r="E51" i="34" s="1"/>
  <c r="R82" i="34"/>
  <c r="S82" i="34" s="1"/>
  <c r="S85" i="34" s="1"/>
  <c r="F51" i="34" s="1"/>
  <c r="J81" i="34"/>
  <c r="L81" i="34"/>
  <c r="M81" i="34" s="1"/>
  <c r="D82" i="34"/>
  <c r="D85" i="34" s="1"/>
  <c r="E59" i="34" s="1"/>
  <c r="E50" i="34" s="1"/>
  <c r="F82" i="34"/>
  <c r="G82" i="34" s="1"/>
  <c r="G85" i="34" s="1"/>
  <c r="I82" i="34"/>
  <c r="L80" i="33"/>
  <c r="M80" i="33" s="1"/>
  <c r="J80" i="33"/>
  <c r="C82" i="33"/>
  <c r="I81" i="33"/>
  <c r="D81" i="33"/>
  <c r="F81" i="33"/>
  <c r="G81" i="33" s="1"/>
  <c r="O82" i="33"/>
  <c r="R81" i="33"/>
  <c r="S81" i="33" s="1"/>
  <c r="P81" i="33"/>
  <c r="J81" i="32"/>
  <c r="L81" i="32"/>
  <c r="M81" i="32" s="1"/>
  <c r="D82" i="32"/>
  <c r="D85" i="32" s="1"/>
  <c r="E59" i="32" s="1"/>
  <c r="E50" i="32" s="1"/>
  <c r="I82" i="32"/>
  <c r="F82" i="32"/>
  <c r="G82" i="32" s="1"/>
  <c r="G85" i="32" s="1"/>
  <c r="P82" i="32"/>
  <c r="P85" i="32" s="1"/>
  <c r="E51" i="32" s="1"/>
  <c r="R82" i="32"/>
  <c r="S82" i="32" s="1"/>
  <c r="S85" i="32" s="1"/>
  <c r="F51" i="32" s="1"/>
  <c r="D82" i="31"/>
  <c r="D85" i="31" s="1"/>
  <c r="E59" i="31" s="1"/>
  <c r="E50" i="31" s="1"/>
  <c r="I82" i="31"/>
  <c r="F82" i="31"/>
  <c r="G82" i="31" s="1"/>
  <c r="G85" i="31" s="1"/>
  <c r="J81" i="31"/>
  <c r="L81" i="31"/>
  <c r="M81" i="31" s="1"/>
  <c r="P82" i="31"/>
  <c r="P85" i="31" s="1"/>
  <c r="E51" i="31" s="1"/>
  <c r="R82" i="31"/>
  <c r="S82" i="31" s="1"/>
  <c r="S85" i="31" s="1"/>
  <c r="F51" i="31" s="1"/>
  <c r="P82" i="30"/>
  <c r="P85" i="30" s="1"/>
  <c r="E51" i="30" s="1"/>
  <c r="R82" i="30"/>
  <c r="S82" i="30" s="1"/>
  <c r="S85" i="30" s="1"/>
  <c r="F51" i="30" s="1"/>
  <c r="J81" i="30"/>
  <c r="L81" i="30"/>
  <c r="M81" i="30" s="1"/>
  <c r="D82" i="30"/>
  <c r="D85" i="30" s="1"/>
  <c r="E59" i="30" s="1"/>
  <c r="E50" i="30" s="1"/>
  <c r="F82" i="30"/>
  <c r="G82" i="30" s="1"/>
  <c r="G85" i="30" s="1"/>
  <c r="I82" i="30"/>
  <c r="P82" i="29"/>
  <c r="P85" i="29" s="1"/>
  <c r="E51" i="29" s="1"/>
  <c r="R82" i="29"/>
  <c r="S82" i="29" s="1"/>
  <c r="S85" i="29" s="1"/>
  <c r="F51" i="29" s="1"/>
  <c r="J81" i="29"/>
  <c r="L81" i="29"/>
  <c r="M81" i="29" s="1"/>
  <c r="D82" i="29"/>
  <c r="D85" i="29" s="1"/>
  <c r="E59" i="29" s="1"/>
  <c r="E50" i="29" s="1"/>
  <c r="F82" i="29"/>
  <c r="G82" i="29" s="1"/>
  <c r="G85" i="29" s="1"/>
  <c r="I82" i="29"/>
  <c r="P82" i="28"/>
  <c r="P85" i="28" s="1"/>
  <c r="E51" i="28" s="1"/>
  <c r="R82" i="28"/>
  <c r="S82" i="28" s="1"/>
  <c r="S85" i="28" s="1"/>
  <c r="F51" i="28" s="1"/>
  <c r="J81" i="28"/>
  <c r="L81" i="28"/>
  <c r="M81" i="28" s="1"/>
  <c r="D82" i="28"/>
  <c r="D85" i="28" s="1"/>
  <c r="E59" i="28" s="1"/>
  <c r="E50" i="28" s="1"/>
  <c r="I82" i="28"/>
  <c r="F82" i="28"/>
  <c r="G82" i="28" s="1"/>
  <c r="G85" i="28" s="1"/>
  <c r="P82" i="27"/>
  <c r="P85" i="27" s="1"/>
  <c r="E51" i="27" s="1"/>
  <c r="R82" i="27"/>
  <c r="S82" i="27" s="1"/>
  <c r="S85" i="27" s="1"/>
  <c r="F51" i="27" s="1"/>
  <c r="J81" i="27"/>
  <c r="L81" i="27"/>
  <c r="M81" i="27" s="1"/>
  <c r="D82" i="27"/>
  <c r="D85" i="27" s="1"/>
  <c r="E59" i="27" s="1"/>
  <c r="E50" i="27" s="1"/>
  <c r="F82" i="27"/>
  <c r="G82" i="27" s="1"/>
  <c r="G85" i="27" s="1"/>
  <c r="I82" i="27"/>
  <c r="J81" i="26"/>
  <c r="L81" i="26"/>
  <c r="M81" i="26" s="1"/>
  <c r="D82" i="26"/>
  <c r="D85" i="26" s="1"/>
  <c r="E59" i="26" s="1"/>
  <c r="E50" i="26" s="1"/>
  <c r="F82" i="26"/>
  <c r="G82" i="26" s="1"/>
  <c r="G85" i="26" s="1"/>
  <c r="I82" i="26"/>
  <c r="P82" i="26"/>
  <c r="P85" i="26" s="1"/>
  <c r="E51" i="26" s="1"/>
  <c r="R82" i="26"/>
  <c r="S82" i="26" s="1"/>
  <c r="S85" i="26" s="1"/>
  <c r="F51" i="26" s="1"/>
  <c r="P82" i="25"/>
  <c r="P85" i="25" s="1"/>
  <c r="E51" i="25" s="1"/>
  <c r="R82" i="25"/>
  <c r="S82" i="25" s="1"/>
  <c r="S85" i="25" s="1"/>
  <c r="F51" i="25" s="1"/>
  <c r="J81" i="25"/>
  <c r="L81" i="25"/>
  <c r="M81" i="25" s="1"/>
  <c r="D82" i="25"/>
  <c r="D85" i="25" s="1"/>
  <c r="E59" i="25" s="1"/>
  <c r="E50" i="25" s="1"/>
  <c r="I82" i="25"/>
  <c r="F82" i="25"/>
  <c r="G82" i="25" s="1"/>
  <c r="G85" i="25" s="1"/>
  <c r="P82" i="24"/>
  <c r="P85" i="24" s="1"/>
  <c r="E51" i="24" s="1"/>
  <c r="R82" i="24"/>
  <c r="S82" i="24" s="1"/>
  <c r="S85" i="24" s="1"/>
  <c r="F51" i="24" s="1"/>
  <c r="J81" i="24"/>
  <c r="L81" i="24"/>
  <c r="M81" i="24" s="1"/>
  <c r="D82" i="24"/>
  <c r="D85" i="24" s="1"/>
  <c r="E59" i="24" s="1"/>
  <c r="E50" i="24" s="1"/>
  <c r="F82" i="24"/>
  <c r="G82" i="24" s="1"/>
  <c r="G85" i="24" s="1"/>
  <c r="I82" i="24"/>
  <c r="P80" i="23"/>
  <c r="O81" i="23"/>
  <c r="R80" i="23"/>
  <c r="S80" i="23" s="1"/>
  <c r="J79" i="23"/>
  <c r="L79" i="23"/>
  <c r="M79" i="23" s="1"/>
  <c r="D80" i="23"/>
  <c r="C81" i="23"/>
  <c r="I80" i="23"/>
  <c r="F80" i="23"/>
  <c r="G80" i="23" s="1"/>
  <c r="P80" i="22"/>
  <c r="O81" i="22"/>
  <c r="R80" i="22"/>
  <c r="S80" i="22" s="1"/>
  <c r="J79" i="22"/>
  <c r="L79" i="22"/>
  <c r="M79" i="22" s="1"/>
  <c r="D80" i="22"/>
  <c r="C81" i="22"/>
  <c r="I80" i="22"/>
  <c r="F80" i="22"/>
  <c r="G80" i="22" s="1"/>
  <c r="F87" i="21"/>
  <c r="G87" i="21" s="1"/>
  <c r="G90" i="21" s="1"/>
  <c r="D87" i="21"/>
  <c r="D90" i="21" s="1"/>
  <c r="E64" i="21" s="1"/>
  <c r="E55" i="21" s="1"/>
  <c r="O82" i="20"/>
  <c r="R81" i="20"/>
  <c r="S81" i="20" s="1"/>
  <c r="P81" i="20"/>
  <c r="L80" i="20"/>
  <c r="M80" i="20" s="1"/>
  <c r="J80" i="20"/>
  <c r="C82" i="20"/>
  <c r="I81" i="20"/>
  <c r="F81" i="20"/>
  <c r="G81" i="20" s="1"/>
  <c r="D81" i="20"/>
  <c r="L80" i="19"/>
  <c r="M80" i="19" s="1"/>
  <c r="J80" i="19"/>
  <c r="C82" i="19"/>
  <c r="I81" i="19"/>
  <c r="F81" i="19"/>
  <c r="G81" i="19" s="1"/>
  <c r="D81" i="19"/>
  <c r="O82" i="19"/>
  <c r="R81" i="19"/>
  <c r="S81" i="19" s="1"/>
  <c r="P81" i="19"/>
  <c r="J81" i="18"/>
  <c r="L81" i="18"/>
  <c r="M81" i="18" s="1"/>
  <c r="D82" i="18"/>
  <c r="D85" i="18" s="1"/>
  <c r="E59" i="18" s="1"/>
  <c r="E50" i="18" s="1"/>
  <c r="F82" i="18"/>
  <c r="G82" i="18" s="1"/>
  <c r="G85" i="18" s="1"/>
  <c r="I82" i="18"/>
  <c r="P82" i="18"/>
  <c r="P85" i="18" s="1"/>
  <c r="E51" i="18" s="1"/>
  <c r="R82" i="18"/>
  <c r="S82" i="18" s="1"/>
  <c r="S85" i="18" s="1"/>
  <c r="F51" i="18" s="1"/>
  <c r="P82" i="17"/>
  <c r="P85" i="17" s="1"/>
  <c r="E51" i="17" s="1"/>
  <c r="R82" i="17"/>
  <c r="S82" i="17" s="1"/>
  <c r="S85" i="17" s="1"/>
  <c r="F51" i="17" s="1"/>
  <c r="J81" i="17"/>
  <c r="L81" i="17"/>
  <c r="M81" i="17" s="1"/>
  <c r="D82" i="17"/>
  <c r="D85" i="17" s="1"/>
  <c r="E59" i="17" s="1"/>
  <c r="E50" i="17" s="1"/>
  <c r="F82" i="17"/>
  <c r="G82" i="17" s="1"/>
  <c r="G85" i="17" s="1"/>
  <c r="I82" i="17"/>
  <c r="P80" i="16"/>
  <c r="R80" i="16"/>
  <c r="S80" i="16" s="1"/>
  <c r="O81" i="16"/>
  <c r="J79" i="16"/>
  <c r="L79" i="16"/>
  <c r="M79" i="16" s="1"/>
  <c r="D80" i="16"/>
  <c r="F80" i="16"/>
  <c r="G80" i="16" s="1"/>
  <c r="C81" i="16"/>
  <c r="I80" i="16"/>
  <c r="D82" i="14"/>
  <c r="D85" i="14" s="1"/>
  <c r="E59" i="14" s="1"/>
  <c r="E50" i="14" s="1"/>
  <c r="I82" i="14"/>
  <c r="F82" i="14"/>
  <c r="G82" i="14" s="1"/>
  <c r="G85" i="14" s="1"/>
  <c r="J81" i="14"/>
  <c r="L81" i="14"/>
  <c r="M81" i="14" s="1"/>
  <c r="P82" i="14"/>
  <c r="P85" i="14" s="1"/>
  <c r="E51" i="14" s="1"/>
  <c r="R82" i="14"/>
  <c r="S82" i="14" s="1"/>
  <c r="S85" i="14" s="1"/>
  <c r="F51" i="14" s="1"/>
  <c r="J81" i="15"/>
  <c r="L81" i="15"/>
  <c r="M81" i="15" s="1"/>
  <c r="D82" i="15"/>
  <c r="D85" i="15" s="1"/>
  <c r="E59" i="15" s="1"/>
  <c r="E50" i="15" s="1"/>
  <c r="I82" i="15"/>
  <c r="F82" i="15"/>
  <c r="G82" i="15" s="1"/>
  <c r="G85" i="15" s="1"/>
  <c r="P82" i="15"/>
  <c r="P85" i="15" s="1"/>
  <c r="E51" i="15" s="1"/>
  <c r="R82" i="15"/>
  <c r="S82" i="15" s="1"/>
  <c r="S85" i="15" s="1"/>
  <c r="F51" i="15" s="1"/>
  <c r="L80" i="10"/>
  <c r="M80" i="10" s="1"/>
  <c r="J80" i="10"/>
  <c r="I81" i="10"/>
  <c r="F81" i="10"/>
  <c r="G81" i="10" s="1"/>
  <c r="D81" i="10"/>
  <c r="C82" i="10"/>
  <c r="O82" i="10"/>
  <c r="R81" i="10"/>
  <c r="S81" i="10" s="1"/>
  <c r="P81" i="10"/>
  <c r="P82" i="8"/>
  <c r="P85" i="8" s="1"/>
  <c r="E51" i="8" s="1"/>
  <c r="R82" i="8"/>
  <c r="S82" i="8" s="1"/>
  <c r="S85" i="8" s="1"/>
  <c r="F51" i="8" s="1"/>
  <c r="J81" i="8"/>
  <c r="L81" i="8"/>
  <c r="M81" i="8" s="1"/>
  <c r="D82" i="8"/>
  <c r="D85" i="8" s="1"/>
  <c r="E59" i="8" s="1"/>
  <c r="E50" i="8" s="1"/>
  <c r="I82" i="8"/>
  <c r="F82" i="8"/>
  <c r="G82" i="8" s="1"/>
  <c r="G85" i="8" s="1"/>
  <c r="P82" i="9"/>
  <c r="P85" i="9" s="1"/>
  <c r="E51" i="9" s="1"/>
  <c r="R82" i="9"/>
  <c r="S82" i="9" s="1"/>
  <c r="S85" i="9" s="1"/>
  <c r="F51" i="9" s="1"/>
  <c r="J81" i="9"/>
  <c r="L81" i="9"/>
  <c r="M81" i="9" s="1"/>
  <c r="D82" i="9"/>
  <c r="D85" i="9" s="1"/>
  <c r="E59" i="9" s="1"/>
  <c r="E50" i="9" s="1"/>
  <c r="I82" i="9"/>
  <c r="F82" i="9"/>
  <c r="G82" i="9" s="1"/>
  <c r="G85" i="9" s="1"/>
  <c r="P82" i="11"/>
  <c r="P85" i="11" s="1"/>
  <c r="E51" i="11" s="1"/>
  <c r="R82" i="11"/>
  <c r="S82" i="11" s="1"/>
  <c r="S85" i="11" s="1"/>
  <c r="F51" i="11" s="1"/>
  <c r="J81" i="11"/>
  <c r="L81" i="11"/>
  <c r="M81" i="11" s="1"/>
  <c r="D82" i="11"/>
  <c r="D85" i="11" s="1"/>
  <c r="E59" i="11" s="1"/>
  <c r="E50" i="11" s="1"/>
  <c r="I82" i="11"/>
  <c r="F82" i="11"/>
  <c r="G82" i="11" s="1"/>
  <c r="G85" i="11" s="1"/>
  <c r="J81" i="12"/>
  <c r="L81" i="12"/>
  <c r="M81" i="12" s="1"/>
  <c r="P82" i="12"/>
  <c r="P85" i="12" s="1"/>
  <c r="E51" i="12" s="1"/>
  <c r="R82" i="12"/>
  <c r="S82" i="12" s="1"/>
  <c r="S85" i="12" s="1"/>
  <c r="F51" i="12" s="1"/>
  <c r="D82" i="12"/>
  <c r="D85" i="12" s="1"/>
  <c r="E59" i="12" s="1"/>
  <c r="E50" i="12" s="1"/>
  <c r="F82" i="12"/>
  <c r="G82" i="12" s="1"/>
  <c r="G85" i="12" s="1"/>
  <c r="I82" i="12"/>
  <c r="J81" i="13"/>
  <c r="L81" i="13"/>
  <c r="M81" i="13" s="1"/>
  <c r="D82" i="13"/>
  <c r="D85" i="13" s="1"/>
  <c r="E59" i="13" s="1"/>
  <c r="E50" i="13" s="1"/>
  <c r="F82" i="13"/>
  <c r="G82" i="13" s="1"/>
  <c r="G85" i="13" s="1"/>
  <c r="I82" i="13"/>
  <c r="P82" i="13"/>
  <c r="P85" i="13" s="1"/>
  <c r="E51" i="13" s="1"/>
  <c r="R82" i="13"/>
  <c r="S82" i="13" s="1"/>
  <c r="S85" i="13" s="1"/>
  <c r="F51" i="13" s="1"/>
  <c r="J79" i="7"/>
  <c r="L79" i="7"/>
  <c r="M79" i="7" s="1"/>
  <c r="D80" i="7"/>
  <c r="C81" i="7"/>
  <c r="I80" i="7"/>
  <c r="F80" i="7"/>
  <c r="G80" i="7" s="1"/>
  <c r="P80" i="7"/>
  <c r="O81" i="7"/>
  <c r="R80" i="7"/>
  <c r="S80" i="7" s="1"/>
  <c r="D80" i="6"/>
  <c r="C81" i="6"/>
  <c r="I80" i="6"/>
  <c r="F80" i="6"/>
  <c r="G80" i="6" s="1"/>
  <c r="O82" i="6"/>
  <c r="R81" i="6"/>
  <c r="S81" i="6" s="1"/>
  <c r="P81" i="6"/>
  <c r="J79" i="6"/>
  <c r="L79" i="6"/>
  <c r="M79" i="6" s="1"/>
  <c r="D80" i="5"/>
  <c r="F80" i="5"/>
  <c r="G80" i="5" s="1"/>
  <c r="C81" i="5"/>
  <c r="I80" i="5"/>
  <c r="J79" i="5"/>
  <c r="L79" i="5"/>
  <c r="M79" i="5" s="1"/>
  <c r="P80" i="5"/>
  <c r="R80" i="5"/>
  <c r="S80" i="5" s="1"/>
  <c r="O81" i="5"/>
  <c r="J81" i="4"/>
  <c r="L81" i="4"/>
  <c r="M81" i="4" s="1"/>
  <c r="D82" i="4"/>
  <c r="D85" i="4" s="1"/>
  <c r="E59" i="4" s="1"/>
  <c r="E50" i="4" s="1"/>
  <c r="I82" i="4"/>
  <c r="F82" i="4"/>
  <c r="G82" i="4" s="1"/>
  <c r="G85" i="4" s="1"/>
  <c r="O82" i="4"/>
  <c r="R81" i="4"/>
  <c r="S81" i="4" s="1"/>
  <c r="P81" i="4"/>
  <c r="P82" i="3"/>
  <c r="P85" i="3" s="1"/>
  <c r="E51" i="3" s="1"/>
  <c r="R82" i="3"/>
  <c r="S82" i="3" s="1"/>
  <c r="S85" i="3" s="1"/>
  <c r="F51" i="3" s="1"/>
  <c r="J81" i="3"/>
  <c r="L81" i="3"/>
  <c r="M81" i="3" s="1"/>
  <c r="D82" i="3"/>
  <c r="D85" i="3" s="1"/>
  <c r="E59" i="3" s="1"/>
  <c r="E50" i="3" s="1"/>
  <c r="I82" i="3"/>
  <c r="F82" i="3"/>
  <c r="G82" i="3" s="1"/>
  <c r="G85" i="3" s="1"/>
  <c r="L80" i="40" l="1"/>
  <c r="M80" i="40" s="1"/>
  <c r="J80" i="40"/>
  <c r="C82" i="40"/>
  <c r="I81" i="40"/>
  <c r="F81" i="40"/>
  <c r="G81" i="40" s="1"/>
  <c r="D81" i="40"/>
  <c r="O82" i="40"/>
  <c r="R81" i="40"/>
  <c r="S81" i="40" s="1"/>
  <c r="P81" i="40"/>
  <c r="L82" i="39"/>
  <c r="M82" i="39" s="1"/>
  <c r="M85" i="39" s="1"/>
  <c r="F52" i="39" s="1"/>
  <c r="F53" i="39" s="1"/>
  <c r="J82" i="39"/>
  <c r="J85" i="39" s="1"/>
  <c r="E52" i="39" s="1"/>
  <c r="E53" i="39" s="1"/>
  <c r="L82" i="38"/>
  <c r="M82" i="38" s="1"/>
  <c r="M85" i="38" s="1"/>
  <c r="F52" i="38" s="1"/>
  <c r="F53" i="38" s="1"/>
  <c r="J82" i="38"/>
  <c r="J85" i="38" s="1"/>
  <c r="E52" i="38" s="1"/>
  <c r="E53" i="38" s="1"/>
  <c r="L82" i="37"/>
  <c r="M82" i="37" s="1"/>
  <c r="M85" i="37" s="1"/>
  <c r="F52" i="37" s="1"/>
  <c r="F53" i="37" s="1"/>
  <c r="J82" i="37"/>
  <c r="J85" i="37" s="1"/>
  <c r="E52" i="37" s="1"/>
  <c r="E53" i="37" s="1"/>
  <c r="L82" i="36"/>
  <c r="M82" i="36" s="1"/>
  <c r="M85" i="36" s="1"/>
  <c r="F52" i="36" s="1"/>
  <c r="F53" i="36" s="1"/>
  <c r="J82" i="36"/>
  <c r="J85" i="36" s="1"/>
  <c r="E52" i="36" s="1"/>
  <c r="E53" i="36" s="1"/>
  <c r="L82" i="35"/>
  <c r="M82" i="35" s="1"/>
  <c r="M85" i="35" s="1"/>
  <c r="F52" i="35" s="1"/>
  <c r="F53" i="35" s="1"/>
  <c r="J82" i="35"/>
  <c r="J85" i="35" s="1"/>
  <c r="E52" i="35" s="1"/>
  <c r="E53" i="35" s="1"/>
  <c r="L82" i="34"/>
  <c r="M82" i="34" s="1"/>
  <c r="M85" i="34" s="1"/>
  <c r="F52" i="34" s="1"/>
  <c r="F53" i="34" s="1"/>
  <c r="J82" i="34"/>
  <c r="J85" i="34" s="1"/>
  <c r="E52" i="34" s="1"/>
  <c r="E53" i="34" s="1"/>
  <c r="P82" i="33"/>
  <c r="P85" i="33" s="1"/>
  <c r="E51" i="33" s="1"/>
  <c r="R82" i="33"/>
  <c r="S82" i="33" s="1"/>
  <c r="S85" i="33" s="1"/>
  <c r="F51" i="33" s="1"/>
  <c r="J81" i="33"/>
  <c r="L81" i="33"/>
  <c r="M81" i="33" s="1"/>
  <c r="D82" i="33"/>
  <c r="D85" i="33" s="1"/>
  <c r="E59" i="33" s="1"/>
  <c r="E50" i="33" s="1"/>
  <c r="F82" i="33"/>
  <c r="G82" i="33" s="1"/>
  <c r="G85" i="33" s="1"/>
  <c r="I82" i="33"/>
  <c r="J82" i="32"/>
  <c r="J85" i="32" s="1"/>
  <c r="E52" i="32" s="1"/>
  <c r="E53" i="32" s="1"/>
  <c r="L82" i="32"/>
  <c r="M82" i="32" s="1"/>
  <c r="M85" i="32" s="1"/>
  <c r="F52" i="32" s="1"/>
  <c r="F53" i="32" s="1"/>
  <c r="L82" i="31"/>
  <c r="M82" i="31" s="1"/>
  <c r="M85" i="31" s="1"/>
  <c r="F52" i="31" s="1"/>
  <c r="F53" i="31" s="1"/>
  <c r="J82" i="31"/>
  <c r="J85" i="31" s="1"/>
  <c r="E52" i="31" s="1"/>
  <c r="E53" i="31" s="1"/>
  <c r="L82" i="30"/>
  <c r="M82" i="30" s="1"/>
  <c r="M85" i="30" s="1"/>
  <c r="F52" i="30" s="1"/>
  <c r="F53" i="30" s="1"/>
  <c r="J82" i="30"/>
  <c r="J85" i="30" s="1"/>
  <c r="E52" i="30" s="1"/>
  <c r="E53" i="30" s="1"/>
  <c r="L82" i="29"/>
  <c r="M82" i="29" s="1"/>
  <c r="M85" i="29" s="1"/>
  <c r="F52" i="29" s="1"/>
  <c r="F53" i="29" s="1"/>
  <c r="J82" i="29"/>
  <c r="J85" i="29" s="1"/>
  <c r="E52" i="29" s="1"/>
  <c r="E53" i="29" s="1"/>
  <c r="L82" i="28"/>
  <c r="M82" i="28" s="1"/>
  <c r="M85" i="28" s="1"/>
  <c r="F52" i="28" s="1"/>
  <c r="F53" i="28" s="1"/>
  <c r="J82" i="28"/>
  <c r="J85" i="28" s="1"/>
  <c r="E52" i="28" s="1"/>
  <c r="E53" i="28" s="1"/>
  <c r="L82" i="27"/>
  <c r="M82" i="27" s="1"/>
  <c r="M85" i="27" s="1"/>
  <c r="F52" i="27" s="1"/>
  <c r="F53" i="27" s="1"/>
  <c r="J82" i="27"/>
  <c r="J85" i="27" s="1"/>
  <c r="E52" i="27" s="1"/>
  <c r="E53" i="27" s="1"/>
  <c r="L82" i="26"/>
  <c r="M82" i="26" s="1"/>
  <c r="M85" i="26" s="1"/>
  <c r="F52" i="26" s="1"/>
  <c r="F53" i="26" s="1"/>
  <c r="J82" i="26"/>
  <c r="J85" i="26" s="1"/>
  <c r="E52" i="26" s="1"/>
  <c r="E53" i="26" s="1"/>
  <c r="L82" i="25"/>
  <c r="M82" i="25" s="1"/>
  <c r="M85" i="25" s="1"/>
  <c r="F52" i="25" s="1"/>
  <c r="F53" i="25" s="1"/>
  <c r="J82" i="25"/>
  <c r="J85" i="25" s="1"/>
  <c r="E52" i="25" s="1"/>
  <c r="E53" i="25" s="1"/>
  <c r="L82" i="24"/>
  <c r="M82" i="24" s="1"/>
  <c r="M85" i="24" s="1"/>
  <c r="F52" i="24" s="1"/>
  <c r="F53" i="24" s="1"/>
  <c r="J82" i="24"/>
  <c r="J85" i="24" s="1"/>
  <c r="E52" i="24" s="1"/>
  <c r="E53" i="24" s="1"/>
  <c r="L80" i="23"/>
  <c r="M80" i="23" s="1"/>
  <c r="J80" i="23"/>
  <c r="O82" i="23"/>
  <c r="R81" i="23"/>
  <c r="S81" i="23" s="1"/>
  <c r="P81" i="23"/>
  <c r="C82" i="23"/>
  <c r="I81" i="23"/>
  <c r="F81" i="23"/>
  <c r="G81" i="23" s="1"/>
  <c r="D81" i="23"/>
  <c r="C82" i="22"/>
  <c r="I81" i="22"/>
  <c r="F81" i="22"/>
  <c r="G81" i="22" s="1"/>
  <c r="D81" i="22"/>
  <c r="L80" i="22"/>
  <c r="M80" i="22" s="1"/>
  <c r="J80" i="22"/>
  <c r="O82" i="22"/>
  <c r="R81" i="22"/>
  <c r="S81" i="22" s="1"/>
  <c r="P81" i="22"/>
  <c r="L81" i="20"/>
  <c r="M81" i="20" s="1"/>
  <c r="J81" i="20"/>
  <c r="I82" i="20"/>
  <c r="F82" i="20"/>
  <c r="G82" i="20" s="1"/>
  <c r="G85" i="20" s="1"/>
  <c r="D82" i="20"/>
  <c r="D85" i="20" s="1"/>
  <c r="E59" i="20" s="1"/>
  <c r="E50" i="20" s="1"/>
  <c r="R82" i="20"/>
  <c r="S82" i="20" s="1"/>
  <c r="S85" i="20" s="1"/>
  <c r="F51" i="20" s="1"/>
  <c r="P82" i="20"/>
  <c r="P85" i="20" s="1"/>
  <c r="E51" i="20" s="1"/>
  <c r="R82" i="19"/>
  <c r="S82" i="19" s="1"/>
  <c r="S85" i="19" s="1"/>
  <c r="F51" i="19" s="1"/>
  <c r="P82" i="19"/>
  <c r="P85" i="19" s="1"/>
  <c r="E51" i="19" s="1"/>
  <c r="L81" i="19"/>
  <c r="M81" i="19" s="1"/>
  <c r="J81" i="19"/>
  <c r="I82" i="19"/>
  <c r="F82" i="19"/>
  <c r="G82" i="19" s="1"/>
  <c r="G85" i="19" s="1"/>
  <c r="D82" i="19"/>
  <c r="D85" i="19" s="1"/>
  <c r="E59" i="19" s="1"/>
  <c r="E50" i="19" s="1"/>
  <c r="L82" i="18"/>
  <c r="M82" i="18" s="1"/>
  <c r="M85" i="18" s="1"/>
  <c r="F52" i="18" s="1"/>
  <c r="F53" i="18" s="1"/>
  <c r="J82" i="18"/>
  <c r="J85" i="18" s="1"/>
  <c r="E52" i="18" s="1"/>
  <c r="E53" i="18" s="1"/>
  <c r="L82" i="17"/>
  <c r="M82" i="17" s="1"/>
  <c r="M85" i="17" s="1"/>
  <c r="F52" i="17" s="1"/>
  <c r="F53" i="17" s="1"/>
  <c r="J82" i="17"/>
  <c r="J85" i="17" s="1"/>
  <c r="E52" i="17" s="1"/>
  <c r="E53" i="17" s="1"/>
  <c r="C82" i="16"/>
  <c r="I81" i="16"/>
  <c r="F81" i="16"/>
  <c r="G81" i="16" s="1"/>
  <c r="D81" i="16"/>
  <c r="O82" i="16"/>
  <c r="R81" i="16"/>
  <c r="S81" i="16" s="1"/>
  <c r="P81" i="16"/>
  <c r="L80" i="16"/>
  <c r="M80" i="16" s="1"/>
  <c r="J80" i="16"/>
  <c r="L82" i="14"/>
  <c r="M82" i="14" s="1"/>
  <c r="M85" i="14" s="1"/>
  <c r="F52" i="14" s="1"/>
  <c r="F53" i="14" s="1"/>
  <c r="J82" i="14"/>
  <c r="J85" i="14" s="1"/>
  <c r="E52" i="14" s="1"/>
  <c r="E53" i="14" s="1"/>
  <c r="L82" i="15"/>
  <c r="M82" i="15" s="1"/>
  <c r="M85" i="15" s="1"/>
  <c r="F52" i="15" s="1"/>
  <c r="F53" i="15" s="1"/>
  <c r="J82" i="15"/>
  <c r="J85" i="15" s="1"/>
  <c r="E52" i="15" s="1"/>
  <c r="E53" i="15" s="1"/>
  <c r="L81" i="10"/>
  <c r="M81" i="10" s="1"/>
  <c r="J81" i="10"/>
  <c r="I82" i="10"/>
  <c r="F82" i="10"/>
  <c r="G82" i="10" s="1"/>
  <c r="G85" i="10" s="1"/>
  <c r="D82" i="10"/>
  <c r="D85" i="10" s="1"/>
  <c r="E59" i="10" s="1"/>
  <c r="E50" i="10" s="1"/>
  <c r="R82" i="10"/>
  <c r="S82" i="10" s="1"/>
  <c r="S85" i="10" s="1"/>
  <c r="F51" i="10" s="1"/>
  <c r="P82" i="10"/>
  <c r="P85" i="10" s="1"/>
  <c r="E51" i="10" s="1"/>
  <c r="L82" i="8"/>
  <c r="M82" i="8" s="1"/>
  <c r="M85" i="8" s="1"/>
  <c r="F52" i="8" s="1"/>
  <c r="F53" i="8" s="1"/>
  <c r="J82" i="8"/>
  <c r="J85" i="8" s="1"/>
  <c r="E52" i="8" s="1"/>
  <c r="E53" i="8" s="1"/>
  <c r="L82" i="9"/>
  <c r="M82" i="9" s="1"/>
  <c r="M85" i="9" s="1"/>
  <c r="F52" i="9" s="1"/>
  <c r="F53" i="9" s="1"/>
  <c r="J82" i="9"/>
  <c r="J85" i="9" s="1"/>
  <c r="E52" i="9" s="1"/>
  <c r="E53" i="9" s="1"/>
  <c r="L82" i="11"/>
  <c r="M82" i="11" s="1"/>
  <c r="M85" i="11" s="1"/>
  <c r="F52" i="11" s="1"/>
  <c r="F53" i="11" s="1"/>
  <c r="J82" i="11"/>
  <c r="J85" i="11" s="1"/>
  <c r="E52" i="11" s="1"/>
  <c r="E53" i="11" s="1"/>
  <c r="L82" i="12"/>
  <c r="M82" i="12" s="1"/>
  <c r="M85" i="12" s="1"/>
  <c r="F52" i="12" s="1"/>
  <c r="F53" i="12" s="1"/>
  <c r="J82" i="12"/>
  <c r="J85" i="12" s="1"/>
  <c r="E52" i="12" s="1"/>
  <c r="E53" i="12" s="1"/>
  <c r="L82" i="13"/>
  <c r="M82" i="13" s="1"/>
  <c r="M85" i="13" s="1"/>
  <c r="F52" i="13" s="1"/>
  <c r="F53" i="13" s="1"/>
  <c r="J82" i="13"/>
  <c r="J85" i="13" s="1"/>
  <c r="E52" i="13" s="1"/>
  <c r="E53" i="13" s="1"/>
  <c r="L80" i="7"/>
  <c r="M80" i="7" s="1"/>
  <c r="J80" i="7"/>
  <c r="C82" i="7"/>
  <c r="I81" i="7"/>
  <c r="F81" i="7"/>
  <c r="G81" i="7" s="1"/>
  <c r="D81" i="7"/>
  <c r="O82" i="7"/>
  <c r="R81" i="7"/>
  <c r="S81" i="7" s="1"/>
  <c r="P81" i="7"/>
  <c r="P82" i="6"/>
  <c r="P85" i="6" s="1"/>
  <c r="E51" i="6" s="1"/>
  <c r="R82" i="6"/>
  <c r="S82" i="6" s="1"/>
  <c r="S85" i="6" s="1"/>
  <c r="F51" i="6" s="1"/>
  <c r="L80" i="6"/>
  <c r="M80" i="6" s="1"/>
  <c r="J80" i="6"/>
  <c r="C82" i="6"/>
  <c r="I81" i="6"/>
  <c r="F81" i="6"/>
  <c r="G81" i="6" s="1"/>
  <c r="D81" i="6"/>
  <c r="C82" i="5"/>
  <c r="I81" i="5"/>
  <c r="F81" i="5"/>
  <c r="G81" i="5" s="1"/>
  <c r="D81" i="5"/>
  <c r="O82" i="5"/>
  <c r="R81" i="5"/>
  <c r="S81" i="5" s="1"/>
  <c r="P81" i="5"/>
  <c r="L80" i="5"/>
  <c r="M80" i="5" s="1"/>
  <c r="J80" i="5"/>
  <c r="L82" i="4"/>
  <c r="M82" i="4" s="1"/>
  <c r="M85" i="4" s="1"/>
  <c r="F52" i="4" s="1"/>
  <c r="F53" i="4" s="1"/>
  <c r="J82" i="4"/>
  <c r="J85" i="4" s="1"/>
  <c r="E52" i="4" s="1"/>
  <c r="E53" i="4" s="1"/>
  <c r="P82" i="4"/>
  <c r="P85" i="4" s="1"/>
  <c r="E51" i="4" s="1"/>
  <c r="R82" i="4"/>
  <c r="S82" i="4" s="1"/>
  <c r="S85" i="4" s="1"/>
  <c r="F51" i="4" s="1"/>
  <c r="L82" i="3"/>
  <c r="M82" i="3" s="1"/>
  <c r="M85" i="3" s="1"/>
  <c r="F52" i="3" s="1"/>
  <c r="F53" i="3" s="1"/>
  <c r="J82" i="3"/>
  <c r="J85" i="3" s="1"/>
  <c r="E52" i="3" s="1"/>
  <c r="E53" i="3" s="1"/>
  <c r="D82" i="40" l="1"/>
  <c r="D85" i="40" s="1"/>
  <c r="E59" i="40" s="1"/>
  <c r="E50" i="40" s="1"/>
  <c r="I82" i="40"/>
  <c r="F82" i="40"/>
  <c r="G82" i="40" s="1"/>
  <c r="G85" i="40" s="1"/>
  <c r="P82" i="40"/>
  <c r="P85" i="40" s="1"/>
  <c r="E51" i="40" s="1"/>
  <c r="R82" i="40"/>
  <c r="S82" i="40" s="1"/>
  <c r="S85" i="40" s="1"/>
  <c r="F51" i="40" s="1"/>
  <c r="J81" i="40"/>
  <c r="L81" i="40"/>
  <c r="M81" i="40" s="1"/>
  <c r="L82" i="33"/>
  <c r="M82" i="33" s="1"/>
  <c r="M85" i="33" s="1"/>
  <c r="F52" i="33" s="1"/>
  <c r="F53" i="33" s="1"/>
  <c r="J82" i="33"/>
  <c r="J85" i="33" s="1"/>
  <c r="E52" i="33" s="1"/>
  <c r="E53" i="33" s="1"/>
  <c r="J81" i="23"/>
  <c r="L81" i="23"/>
  <c r="M81" i="23" s="1"/>
  <c r="D82" i="23"/>
  <c r="D85" i="23" s="1"/>
  <c r="E59" i="23" s="1"/>
  <c r="E50" i="23" s="1"/>
  <c r="I82" i="23"/>
  <c r="F82" i="23"/>
  <c r="G82" i="23" s="1"/>
  <c r="G85" i="23" s="1"/>
  <c r="P82" i="23"/>
  <c r="P85" i="23" s="1"/>
  <c r="E51" i="23" s="1"/>
  <c r="R82" i="23"/>
  <c r="S82" i="23" s="1"/>
  <c r="S85" i="23" s="1"/>
  <c r="F51" i="23" s="1"/>
  <c r="J81" i="22"/>
  <c r="L81" i="22"/>
  <c r="M81" i="22" s="1"/>
  <c r="P82" i="22"/>
  <c r="P85" i="22" s="1"/>
  <c r="E51" i="22" s="1"/>
  <c r="R82" i="22"/>
  <c r="S82" i="22" s="1"/>
  <c r="S85" i="22" s="1"/>
  <c r="F51" i="22" s="1"/>
  <c r="D82" i="22"/>
  <c r="D85" i="22" s="1"/>
  <c r="E59" i="22" s="1"/>
  <c r="E50" i="22" s="1"/>
  <c r="I82" i="22"/>
  <c r="F82" i="22"/>
  <c r="G82" i="22" s="1"/>
  <c r="G85" i="22" s="1"/>
  <c r="L82" i="20"/>
  <c r="M82" i="20" s="1"/>
  <c r="M85" i="20" s="1"/>
  <c r="F52" i="20" s="1"/>
  <c r="F53" i="20" s="1"/>
  <c r="J82" i="20"/>
  <c r="J85" i="20" s="1"/>
  <c r="E52" i="20" s="1"/>
  <c r="E53" i="20" s="1"/>
  <c r="L82" i="19"/>
  <c r="M82" i="19" s="1"/>
  <c r="M85" i="19" s="1"/>
  <c r="F52" i="19" s="1"/>
  <c r="F53" i="19" s="1"/>
  <c r="J82" i="19"/>
  <c r="J85" i="19" s="1"/>
  <c r="E52" i="19" s="1"/>
  <c r="E53" i="19" s="1"/>
  <c r="J81" i="16"/>
  <c r="L81" i="16"/>
  <c r="M81" i="16" s="1"/>
  <c r="P82" i="16"/>
  <c r="P85" i="16" s="1"/>
  <c r="E51" i="16" s="1"/>
  <c r="R82" i="16"/>
  <c r="S82" i="16" s="1"/>
  <c r="S85" i="16" s="1"/>
  <c r="F51" i="16" s="1"/>
  <c r="D82" i="16"/>
  <c r="D85" i="16" s="1"/>
  <c r="E59" i="16" s="1"/>
  <c r="E50" i="16" s="1"/>
  <c r="F82" i="16"/>
  <c r="G82" i="16" s="1"/>
  <c r="G85" i="16" s="1"/>
  <c r="I82" i="16"/>
  <c r="L82" i="10"/>
  <c r="M82" i="10" s="1"/>
  <c r="M85" i="10" s="1"/>
  <c r="F52" i="10" s="1"/>
  <c r="F53" i="10" s="1"/>
  <c r="J82" i="10"/>
  <c r="J85" i="10" s="1"/>
  <c r="E52" i="10" s="1"/>
  <c r="E53" i="10" s="1"/>
  <c r="J81" i="7"/>
  <c r="L81" i="7"/>
  <c r="M81" i="7" s="1"/>
  <c r="D82" i="7"/>
  <c r="D85" i="7" s="1"/>
  <c r="E59" i="7" s="1"/>
  <c r="E50" i="7" s="1"/>
  <c r="I82" i="7"/>
  <c r="F82" i="7"/>
  <c r="G82" i="7" s="1"/>
  <c r="G85" i="7" s="1"/>
  <c r="P82" i="7"/>
  <c r="P85" i="7" s="1"/>
  <c r="E51" i="7" s="1"/>
  <c r="R82" i="7"/>
  <c r="S82" i="7" s="1"/>
  <c r="S85" i="7" s="1"/>
  <c r="F51" i="7" s="1"/>
  <c r="D82" i="6"/>
  <c r="D85" i="6" s="1"/>
  <c r="E59" i="6" s="1"/>
  <c r="E50" i="6" s="1"/>
  <c r="I82" i="6"/>
  <c r="F82" i="6"/>
  <c r="G82" i="6" s="1"/>
  <c r="G85" i="6" s="1"/>
  <c r="J81" i="6"/>
  <c r="L81" i="6"/>
  <c r="M81" i="6" s="1"/>
  <c r="P82" i="5"/>
  <c r="P85" i="5" s="1"/>
  <c r="E51" i="5" s="1"/>
  <c r="R82" i="5"/>
  <c r="S82" i="5" s="1"/>
  <c r="S85" i="5" s="1"/>
  <c r="F51" i="5" s="1"/>
  <c r="J81" i="5"/>
  <c r="L81" i="5"/>
  <c r="M81" i="5" s="1"/>
  <c r="D82" i="5"/>
  <c r="D85" i="5" s="1"/>
  <c r="E59" i="5" s="1"/>
  <c r="E50" i="5" s="1"/>
  <c r="F82" i="5"/>
  <c r="G82" i="5" s="1"/>
  <c r="G85" i="5" s="1"/>
  <c r="I82" i="5"/>
  <c r="L82" i="40" l="1"/>
  <c r="M82" i="40" s="1"/>
  <c r="M85" i="40" s="1"/>
  <c r="F52" i="40" s="1"/>
  <c r="F53" i="40" s="1"/>
  <c r="J82" i="40"/>
  <c r="J85" i="40" s="1"/>
  <c r="E52" i="40" s="1"/>
  <c r="E53" i="40" s="1"/>
  <c r="L82" i="23"/>
  <c r="M82" i="23" s="1"/>
  <c r="M85" i="23" s="1"/>
  <c r="F52" i="23" s="1"/>
  <c r="F53" i="23" s="1"/>
  <c r="J82" i="23"/>
  <c r="J85" i="23" s="1"/>
  <c r="E52" i="23" s="1"/>
  <c r="E53" i="23" s="1"/>
  <c r="L82" i="22"/>
  <c r="M82" i="22" s="1"/>
  <c r="M85" i="22" s="1"/>
  <c r="F52" i="22" s="1"/>
  <c r="F53" i="22" s="1"/>
  <c r="J82" i="22"/>
  <c r="J85" i="22" s="1"/>
  <c r="E52" i="22" s="1"/>
  <c r="E53" i="22" s="1"/>
  <c r="L82" i="16"/>
  <c r="M82" i="16" s="1"/>
  <c r="M85" i="16" s="1"/>
  <c r="F52" i="16" s="1"/>
  <c r="F53" i="16" s="1"/>
  <c r="J82" i="16"/>
  <c r="J85" i="16" s="1"/>
  <c r="E52" i="16" s="1"/>
  <c r="E53" i="16" s="1"/>
  <c r="L82" i="7"/>
  <c r="M82" i="7" s="1"/>
  <c r="M85" i="7" s="1"/>
  <c r="F52" i="7" s="1"/>
  <c r="F53" i="7" s="1"/>
  <c r="J82" i="7"/>
  <c r="J85" i="7" s="1"/>
  <c r="E52" i="7" s="1"/>
  <c r="E53" i="7" s="1"/>
  <c r="L82" i="6"/>
  <c r="M82" i="6" s="1"/>
  <c r="M85" i="6" s="1"/>
  <c r="F52" i="6" s="1"/>
  <c r="F53" i="6" s="1"/>
  <c r="J82" i="6"/>
  <c r="J85" i="6" s="1"/>
  <c r="E52" i="6" s="1"/>
  <c r="E53" i="6" s="1"/>
  <c r="L82" i="5"/>
  <c r="M82" i="5" s="1"/>
  <c r="M85" i="5" s="1"/>
  <c r="F52" i="5" s="1"/>
  <c r="F53" i="5" s="1"/>
  <c r="J82" i="5"/>
  <c r="J85" i="5" s="1"/>
  <c r="E52" i="5" s="1"/>
  <c r="E53" i="5" s="1"/>
  <c r="B17" i="43" l="1"/>
  <c r="G17" i="43" s="1"/>
  <c r="G49" i="43"/>
  <c r="H49" i="43" s="1"/>
  <c r="U49" i="43" s="1"/>
  <c r="B49" i="43"/>
  <c r="A49" i="43"/>
  <c r="B48" i="43"/>
  <c r="G48" i="43" s="1"/>
  <c r="H48" i="43" s="1"/>
  <c r="U48" i="43" s="1"/>
  <c r="A48" i="43"/>
  <c r="B47" i="43"/>
  <c r="G47" i="43" s="1"/>
  <c r="H47" i="43" s="1"/>
  <c r="U47" i="43" s="1"/>
  <c r="A47" i="43"/>
  <c r="B46" i="43"/>
  <c r="G46" i="43" s="1"/>
  <c r="H46" i="43" s="1"/>
  <c r="U46" i="43" s="1"/>
  <c r="A46" i="43"/>
  <c r="B45" i="43"/>
  <c r="G45" i="43" s="1"/>
  <c r="H45" i="43" s="1"/>
  <c r="U45" i="43" s="1"/>
  <c r="A45" i="43"/>
  <c r="G44" i="43"/>
  <c r="H44" i="43" s="1"/>
  <c r="U44" i="43" s="1"/>
  <c r="C44" i="43"/>
  <c r="B44" i="43"/>
  <c r="A44" i="43"/>
  <c r="C43" i="43"/>
  <c r="B43" i="43"/>
  <c r="G43" i="43" s="1"/>
  <c r="A43" i="43"/>
  <c r="C42" i="43"/>
  <c r="B42" i="43"/>
  <c r="G42" i="43" s="1"/>
  <c r="H42" i="43" s="1"/>
  <c r="U42" i="43" s="1"/>
  <c r="A42" i="43"/>
  <c r="C41" i="43"/>
  <c r="B41" i="43"/>
  <c r="G41" i="43" s="1"/>
  <c r="A41" i="43"/>
  <c r="C40" i="43"/>
  <c r="B40" i="43"/>
  <c r="G40" i="43" s="1"/>
  <c r="H40" i="43" s="1"/>
  <c r="U40" i="43" s="1"/>
  <c r="A40" i="43"/>
  <c r="C39" i="43"/>
  <c r="B39" i="43"/>
  <c r="G39" i="43" s="1"/>
  <c r="A39" i="43"/>
  <c r="G38" i="43"/>
  <c r="H38" i="43" s="1"/>
  <c r="U38" i="43" s="1"/>
  <c r="C38" i="43"/>
  <c r="B38" i="43"/>
  <c r="A38" i="43"/>
  <c r="C37" i="43"/>
  <c r="B37" i="43"/>
  <c r="G37" i="43" s="1"/>
  <c r="A37" i="43"/>
  <c r="G36" i="43"/>
  <c r="H36" i="43" s="1"/>
  <c r="U36" i="43" s="1"/>
  <c r="C36" i="43"/>
  <c r="B36" i="43"/>
  <c r="A36" i="43"/>
  <c r="C35" i="43"/>
  <c r="B35" i="43"/>
  <c r="G35" i="43" s="1"/>
  <c r="A35" i="43"/>
  <c r="G34" i="43"/>
  <c r="H34" i="43" s="1"/>
  <c r="U34" i="43" s="1"/>
  <c r="C34" i="43"/>
  <c r="B34" i="43"/>
  <c r="A34" i="43"/>
  <c r="C33" i="43"/>
  <c r="B33" i="43"/>
  <c r="G33" i="43" s="1"/>
  <c r="A33" i="43"/>
  <c r="C32" i="43"/>
  <c r="B32" i="43"/>
  <c r="G32" i="43" s="1"/>
  <c r="H32" i="43" s="1"/>
  <c r="U32" i="43" s="1"/>
  <c r="A32" i="43"/>
  <c r="C31" i="43"/>
  <c r="B31" i="43"/>
  <c r="G31" i="43" s="1"/>
  <c r="A31" i="43"/>
  <c r="C30" i="43"/>
  <c r="B30" i="43"/>
  <c r="G30" i="43" s="1"/>
  <c r="H30" i="43" s="1"/>
  <c r="U30" i="43" s="1"/>
  <c r="A30" i="43"/>
  <c r="C29" i="43"/>
  <c r="B29" i="43"/>
  <c r="G29" i="43" s="1"/>
  <c r="A29" i="43"/>
  <c r="G28" i="43"/>
  <c r="H28" i="43" s="1"/>
  <c r="U28" i="43" s="1"/>
  <c r="C28" i="43"/>
  <c r="B28" i="43"/>
  <c r="A28" i="43"/>
  <c r="C27" i="43"/>
  <c r="B27" i="43"/>
  <c r="G27" i="43" s="1"/>
  <c r="A27" i="43"/>
  <c r="C26" i="43"/>
  <c r="B26" i="43"/>
  <c r="G26" i="43" s="1"/>
  <c r="H26" i="43" s="1"/>
  <c r="U26" i="43" s="1"/>
  <c r="A26" i="43"/>
  <c r="C25" i="43"/>
  <c r="B25" i="43"/>
  <c r="G25" i="43" s="1"/>
  <c r="A25" i="43"/>
  <c r="C24" i="43"/>
  <c r="B24" i="43"/>
  <c r="G24" i="43" s="1"/>
  <c r="H24" i="43" s="1"/>
  <c r="U24" i="43" s="1"/>
  <c r="A24" i="43"/>
  <c r="C23" i="43"/>
  <c r="B23" i="43"/>
  <c r="G23" i="43" s="1"/>
  <c r="A23" i="43"/>
  <c r="G22" i="43"/>
  <c r="H22" i="43" s="1"/>
  <c r="U22" i="43" s="1"/>
  <c r="C22" i="43"/>
  <c r="B22" i="43"/>
  <c r="A22" i="43"/>
  <c r="C21" i="43"/>
  <c r="B21" i="43"/>
  <c r="G21" i="43" s="1"/>
  <c r="A21" i="43"/>
  <c r="G20" i="43"/>
  <c r="H20" i="43" s="1"/>
  <c r="U20" i="43" s="1"/>
  <c r="C20" i="43"/>
  <c r="B20" i="43"/>
  <c r="A20" i="43"/>
  <c r="C19" i="43"/>
  <c r="B19" i="43"/>
  <c r="G19" i="43" s="1"/>
  <c r="A19" i="43"/>
  <c r="G18" i="43"/>
  <c r="H18" i="43" s="1"/>
  <c r="U18" i="43" s="1"/>
  <c r="C18" i="43"/>
  <c r="B18" i="43"/>
  <c r="A18" i="43"/>
  <c r="C17" i="43"/>
  <c r="A17" i="43"/>
  <c r="C16" i="43"/>
  <c r="B16" i="43"/>
  <c r="G16" i="43" s="1"/>
  <c r="H16" i="43" s="1"/>
  <c r="U16" i="43" s="1"/>
  <c r="A16" i="43"/>
  <c r="C15" i="43"/>
  <c r="B15" i="43"/>
  <c r="G15" i="43" s="1"/>
  <c r="A15" i="43"/>
  <c r="C14" i="43"/>
  <c r="B14" i="43"/>
  <c r="G14" i="43" s="1"/>
  <c r="H14" i="43" s="1"/>
  <c r="U14" i="43" s="1"/>
  <c r="A14" i="43"/>
  <c r="C13" i="43"/>
  <c r="B13" i="43"/>
  <c r="G13" i="43" s="1"/>
  <c r="A13" i="43"/>
  <c r="C12" i="43"/>
  <c r="B12" i="43"/>
  <c r="G12" i="43" s="1"/>
  <c r="H12" i="43" s="1"/>
  <c r="U12" i="43" s="1"/>
  <c r="A12" i="43"/>
  <c r="B44" i="40"/>
  <c r="G44" i="40" s="1"/>
  <c r="H44" i="40" s="1"/>
  <c r="U44" i="40" s="1"/>
  <c r="A44" i="40"/>
  <c r="G43" i="40"/>
  <c r="H43" i="40" s="1"/>
  <c r="U43" i="40" s="1"/>
  <c r="B43" i="40"/>
  <c r="A43" i="40"/>
  <c r="G42" i="40"/>
  <c r="H42" i="40" s="1"/>
  <c r="U42" i="40" s="1"/>
  <c r="B42" i="40"/>
  <c r="A42" i="40"/>
  <c r="B41" i="40"/>
  <c r="G41" i="40" s="1"/>
  <c r="H41" i="40" s="1"/>
  <c r="U41" i="40" s="1"/>
  <c r="A41" i="40"/>
  <c r="B40" i="40"/>
  <c r="G40" i="40" s="1"/>
  <c r="H40" i="40" s="1"/>
  <c r="U40" i="40" s="1"/>
  <c r="A40" i="40"/>
  <c r="G39" i="40"/>
  <c r="C39" i="40"/>
  <c r="H39" i="40" s="1"/>
  <c r="U39" i="40" s="1"/>
  <c r="B39" i="40"/>
  <c r="A39" i="40"/>
  <c r="C38" i="40"/>
  <c r="B38" i="40"/>
  <c r="G38" i="40" s="1"/>
  <c r="A38" i="40"/>
  <c r="G37" i="40"/>
  <c r="H37" i="40" s="1"/>
  <c r="U37" i="40" s="1"/>
  <c r="C37" i="40"/>
  <c r="B37" i="40"/>
  <c r="A37" i="40"/>
  <c r="C36" i="40"/>
  <c r="H36" i="40" s="1"/>
  <c r="U36" i="40" s="1"/>
  <c r="B36" i="40"/>
  <c r="G36" i="40" s="1"/>
  <c r="A36" i="40"/>
  <c r="G35" i="40"/>
  <c r="C35" i="40"/>
  <c r="H35" i="40" s="1"/>
  <c r="U35" i="40" s="1"/>
  <c r="B35" i="40"/>
  <c r="A35" i="40"/>
  <c r="C34" i="40"/>
  <c r="H34" i="40" s="1"/>
  <c r="U34" i="40" s="1"/>
  <c r="B34" i="40"/>
  <c r="G34" i="40" s="1"/>
  <c r="A34" i="40"/>
  <c r="G33" i="40"/>
  <c r="H33" i="40" s="1"/>
  <c r="U33" i="40" s="1"/>
  <c r="C33" i="40"/>
  <c r="B33" i="40"/>
  <c r="A33" i="40"/>
  <c r="C32" i="40"/>
  <c r="B32" i="40"/>
  <c r="G32" i="40" s="1"/>
  <c r="A32" i="40"/>
  <c r="G31" i="40"/>
  <c r="C31" i="40"/>
  <c r="H31" i="40" s="1"/>
  <c r="U31" i="40" s="1"/>
  <c r="B31" i="40"/>
  <c r="A31" i="40"/>
  <c r="C30" i="40"/>
  <c r="B30" i="40"/>
  <c r="G30" i="40" s="1"/>
  <c r="A30" i="40"/>
  <c r="G29" i="40"/>
  <c r="H29" i="40" s="1"/>
  <c r="U29" i="40" s="1"/>
  <c r="C29" i="40"/>
  <c r="B29" i="40"/>
  <c r="A29" i="40"/>
  <c r="C28" i="40"/>
  <c r="B28" i="40"/>
  <c r="G28" i="40" s="1"/>
  <c r="A28" i="40"/>
  <c r="G27" i="40"/>
  <c r="C27" i="40"/>
  <c r="H27" i="40" s="1"/>
  <c r="U27" i="40" s="1"/>
  <c r="B27" i="40"/>
  <c r="A27" i="40"/>
  <c r="C26" i="40"/>
  <c r="B26" i="40"/>
  <c r="G26" i="40" s="1"/>
  <c r="A26" i="40"/>
  <c r="G25" i="40"/>
  <c r="H25" i="40" s="1"/>
  <c r="U25" i="40" s="1"/>
  <c r="C25" i="40"/>
  <c r="B25" i="40"/>
  <c r="A25" i="40"/>
  <c r="C24" i="40"/>
  <c r="B24" i="40"/>
  <c r="G24" i="40" s="1"/>
  <c r="A24" i="40"/>
  <c r="G23" i="40"/>
  <c r="C23" i="40"/>
  <c r="H23" i="40" s="1"/>
  <c r="U23" i="40" s="1"/>
  <c r="B23" i="40"/>
  <c r="A23" i="40"/>
  <c r="C22" i="40"/>
  <c r="B22" i="40"/>
  <c r="G22" i="40" s="1"/>
  <c r="A22" i="40"/>
  <c r="G21" i="40"/>
  <c r="H21" i="40" s="1"/>
  <c r="U21" i="40" s="1"/>
  <c r="C21" i="40"/>
  <c r="B21" i="40"/>
  <c r="A21" i="40"/>
  <c r="C20" i="40"/>
  <c r="H20" i="40" s="1"/>
  <c r="U20" i="40" s="1"/>
  <c r="B20" i="40"/>
  <c r="G20" i="40" s="1"/>
  <c r="A20" i="40"/>
  <c r="G19" i="40"/>
  <c r="C19" i="40"/>
  <c r="H19" i="40" s="1"/>
  <c r="U19" i="40" s="1"/>
  <c r="B19" i="40"/>
  <c r="A19" i="40"/>
  <c r="C18" i="40"/>
  <c r="H18" i="40" s="1"/>
  <c r="U18" i="40" s="1"/>
  <c r="B18" i="40"/>
  <c r="G18" i="40" s="1"/>
  <c r="A18" i="40"/>
  <c r="G17" i="40"/>
  <c r="H17" i="40" s="1"/>
  <c r="U17" i="40" s="1"/>
  <c r="C17" i="40"/>
  <c r="B17" i="40"/>
  <c r="A17" i="40"/>
  <c r="C16" i="40"/>
  <c r="B16" i="40"/>
  <c r="G16" i="40" s="1"/>
  <c r="A16" i="40"/>
  <c r="G15" i="40"/>
  <c r="C15" i="40"/>
  <c r="H15" i="40" s="1"/>
  <c r="U15" i="40" s="1"/>
  <c r="B15" i="40"/>
  <c r="A15" i="40"/>
  <c r="C14" i="40"/>
  <c r="B14" i="40"/>
  <c r="G14" i="40" s="1"/>
  <c r="A14" i="40"/>
  <c r="G13" i="40"/>
  <c r="H13" i="40" s="1"/>
  <c r="U13" i="40" s="1"/>
  <c r="C13" i="40"/>
  <c r="B13" i="40"/>
  <c r="A13" i="40"/>
  <c r="C12" i="40"/>
  <c r="B12" i="40"/>
  <c r="G12" i="40" s="1"/>
  <c r="A12" i="40"/>
  <c r="G11" i="40"/>
  <c r="C11" i="40"/>
  <c r="H11" i="40" s="1"/>
  <c r="U11" i="40" s="1"/>
  <c r="B11" i="40"/>
  <c r="A11" i="40"/>
  <c r="C10" i="40"/>
  <c r="B10" i="40"/>
  <c r="G10" i="40" s="1"/>
  <c r="A10" i="40"/>
  <c r="G9" i="40"/>
  <c r="H9" i="40" s="1"/>
  <c r="U9" i="40" s="1"/>
  <c r="C9" i="40"/>
  <c r="B9" i="40"/>
  <c r="A9" i="40"/>
  <c r="C8" i="40"/>
  <c r="B8" i="40"/>
  <c r="G8" i="40" s="1"/>
  <c r="A8" i="40"/>
  <c r="G7" i="40"/>
  <c r="C7" i="40"/>
  <c r="H7" i="40" s="1"/>
  <c r="U7" i="40" s="1"/>
  <c r="B7" i="40"/>
  <c r="A7" i="40"/>
  <c r="B44" i="39"/>
  <c r="G44" i="39" s="1"/>
  <c r="H44" i="39" s="1"/>
  <c r="U44" i="39" s="1"/>
  <c r="A44" i="39"/>
  <c r="G43" i="39"/>
  <c r="H43" i="39" s="1"/>
  <c r="U43" i="39" s="1"/>
  <c r="B43" i="39"/>
  <c r="A43" i="39"/>
  <c r="H42" i="39"/>
  <c r="U42" i="39" s="1"/>
  <c r="G42" i="39"/>
  <c r="B42" i="39"/>
  <c r="A42" i="39"/>
  <c r="B41" i="39"/>
  <c r="G41" i="39" s="1"/>
  <c r="H41" i="39" s="1"/>
  <c r="U41" i="39" s="1"/>
  <c r="A41" i="39"/>
  <c r="B40" i="39"/>
  <c r="G40" i="39" s="1"/>
  <c r="H40" i="39" s="1"/>
  <c r="U40" i="39" s="1"/>
  <c r="A40" i="39"/>
  <c r="G39" i="39"/>
  <c r="C39" i="39"/>
  <c r="H39" i="39" s="1"/>
  <c r="U39" i="39" s="1"/>
  <c r="B39" i="39"/>
  <c r="A39" i="39"/>
  <c r="C38" i="39"/>
  <c r="B38" i="39"/>
  <c r="G38" i="39" s="1"/>
  <c r="H38" i="39" s="1"/>
  <c r="U38" i="39" s="1"/>
  <c r="A38" i="39"/>
  <c r="G37" i="39"/>
  <c r="H37" i="39" s="1"/>
  <c r="U37" i="39" s="1"/>
  <c r="C37" i="39"/>
  <c r="B37" i="39"/>
  <c r="A37" i="39"/>
  <c r="C36" i="39"/>
  <c r="B36" i="39"/>
  <c r="G36" i="39" s="1"/>
  <c r="A36" i="39"/>
  <c r="G35" i="39"/>
  <c r="C35" i="39"/>
  <c r="H35" i="39" s="1"/>
  <c r="U35" i="39" s="1"/>
  <c r="B35" i="39"/>
  <c r="A35" i="39"/>
  <c r="C34" i="39"/>
  <c r="B34" i="39"/>
  <c r="G34" i="39" s="1"/>
  <c r="H34" i="39" s="1"/>
  <c r="U34" i="39" s="1"/>
  <c r="A34" i="39"/>
  <c r="G33" i="39"/>
  <c r="H33" i="39" s="1"/>
  <c r="U33" i="39" s="1"/>
  <c r="C33" i="39"/>
  <c r="B33" i="39"/>
  <c r="A33" i="39"/>
  <c r="C32" i="39"/>
  <c r="H32" i="39" s="1"/>
  <c r="U32" i="39" s="1"/>
  <c r="B32" i="39"/>
  <c r="G32" i="39" s="1"/>
  <c r="A32" i="39"/>
  <c r="G31" i="39"/>
  <c r="C31" i="39"/>
  <c r="H31" i="39" s="1"/>
  <c r="U31" i="39" s="1"/>
  <c r="B31" i="39"/>
  <c r="A31" i="39"/>
  <c r="C30" i="39"/>
  <c r="B30" i="39"/>
  <c r="G30" i="39" s="1"/>
  <c r="H30" i="39" s="1"/>
  <c r="U30" i="39" s="1"/>
  <c r="A30" i="39"/>
  <c r="G29" i="39"/>
  <c r="H29" i="39" s="1"/>
  <c r="U29" i="39" s="1"/>
  <c r="C29" i="39"/>
  <c r="B29" i="39"/>
  <c r="A29" i="39"/>
  <c r="C28" i="39"/>
  <c r="B28" i="39"/>
  <c r="G28" i="39" s="1"/>
  <c r="A28" i="39"/>
  <c r="G27" i="39"/>
  <c r="C27" i="39"/>
  <c r="H27" i="39" s="1"/>
  <c r="U27" i="39" s="1"/>
  <c r="B27" i="39"/>
  <c r="A27" i="39"/>
  <c r="C26" i="39"/>
  <c r="B26" i="39"/>
  <c r="G26" i="39" s="1"/>
  <c r="H26" i="39" s="1"/>
  <c r="U26" i="39" s="1"/>
  <c r="A26" i="39"/>
  <c r="G25" i="39"/>
  <c r="H25" i="39" s="1"/>
  <c r="U25" i="39" s="1"/>
  <c r="C25" i="39"/>
  <c r="B25" i="39"/>
  <c r="A25" i="39"/>
  <c r="C24" i="39"/>
  <c r="B24" i="39"/>
  <c r="G24" i="39" s="1"/>
  <c r="A24" i="39"/>
  <c r="G23" i="39"/>
  <c r="C23" i="39"/>
  <c r="H23" i="39" s="1"/>
  <c r="U23" i="39" s="1"/>
  <c r="B23" i="39"/>
  <c r="A23" i="39"/>
  <c r="C22" i="39"/>
  <c r="B22" i="39"/>
  <c r="G22" i="39" s="1"/>
  <c r="H22" i="39" s="1"/>
  <c r="U22" i="39" s="1"/>
  <c r="A22" i="39"/>
  <c r="G21" i="39"/>
  <c r="H21" i="39" s="1"/>
  <c r="U21" i="39" s="1"/>
  <c r="C21" i="39"/>
  <c r="B21" i="39"/>
  <c r="A21" i="39"/>
  <c r="C20" i="39"/>
  <c r="B20" i="39"/>
  <c r="G20" i="39" s="1"/>
  <c r="A20" i="39"/>
  <c r="G19" i="39"/>
  <c r="C19" i="39"/>
  <c r="H19" i="39" s="1"/>
  <c r="U19" i="39" s="1"/>
  <c r="B19" i="39"/>
  <c r="A19" i="39"/>
  <c r="C18" i="39"/>
  <c r="B18" i="39"/>
  <c r="G18" i="39" s="1"/>
  <c r="H18" i="39" s="1"/>
  <c r="U18" i="39" s="1"/>
  <c r="A18" i="39"/>
  <c r="G17" i="39"/>
  <c r="H17" i="39" s="1"/>
  <c r="U17" i="39" s="1"/>
  <c r="C17" i="39"/>
  <c r="B17" i="39"/>
  <c r="A17" i="39"/>
  <c r="C16" i="39"/>
  <c r="H16" i="39" s="1"/>
  <c r="U16" i="39" s="1"/>
  <c r="B16" i="39"/>
  <c r="G16" i="39" s="1"/>
  <c r="A16" i="39"/>
  <c r="G15" i="39"/>
  <c r="C15" i="39"/>
  <c r="H15" i="39" s="1"/>
  <c r="U15" i="39" s="1"/>
  <c r="B15" i="39"/>
  <c r="A15" i="39"/>
  <c r="C14" i="39"/>
  <c r="B14" i="39"/>
  <c r="G14" i="39" s="1"/>
  <c r="H14" i="39" s="1"/>
  <c r="U14" i="39" s="1"/>
  <c r="A14" i="39"/>
  <c r="G13" i="39"/>
  <c r="H13" i="39" s="1"/>
  <c r="U13" i="39" s="1"/>
  <c r="C13" i="39"/>
  <c r="B13" i="39"/>
  <c r="A13" i="39"/>
  <c r="C12" i="39"/>
  <c r="B12" i="39"/>
  <c r="G12" i="39" s="1"/>
  <c r="A12" i="39"/>
  <c r="G11" i="39"/>
  <c r="C11" i="39"/>
  <c r="H11" i="39" s="1"/>
  <c r="U11" i="39" s="1"/>
  <c r="B11" i="39"/>
  <c r="A11" i="39"/>
  <c r="C10" i="39"/>
  <c r="B10" i="39"/>
  <c r="G10" i="39" s="1"/>
  <c r="H10" i="39" s="1"/>
  <c r="U10" i="39" s="1"/>
  <c r="A10" i="39"/>
  <c r="G9" i="39"/>
  <c r="H9" i="39" s="1"/>
  <c r="U9" i="39" s="1"/>
  <c r="C9" i="39"/>
  <c r="B9" i="39"/>
  <c r="A9" i="39"/>
  <c r="C8" i="39"/>
  <c r="B8" i="39"/>
  <c r="G8" i="39" s="1"/>
  <c r="A8" i="39"/>
  <c r="G7" i="39"/>
  <c r="C7" i="39"/>
  <c r="H7" i="39" s="1"/>
  <c r="U7" i="39" s="1"/>
  <c r="B7" i="39"/>
  <c r="A7" i="39"/>
  <c r="G44" i="38"/>
  <c r="H44" i="38" s="1"/>
  <c r="U44" i="38" s="1"/>
  <c r="B44" i="38"/>
  <c r="A44" i="38"/>
  <c r="B43" i="38"/>
  <c r="G43" i="38" s="1"/>
  <c r="H43" i="38" s="1"/>
  <c r="U43" i="38" s="1"/>
  <c r="A43" i="38"/>
  <c r="G42" i="38"/>
  <c r="H42" i="38" s="1"/>
  <c r="U42" i="38" s="1"/>
  <c r="B42" i="38"/>
  <c r="A42" i="38"/>
  <c r="B41" i="38"/>
  <c r="G41" i="38" s="1"/>
  <c r="H41" i="38" s="1"/>
  <c r="U41" i="38" s="1"/>
  <c r="A41" i="38"/>
  <c r="G40" i="38"/>
  <c r="H40" i="38" s="1"/>
  <c r="U40" i="38" s="1"/>
  <c r="B40" i="38"/>
  <c r="A40" i="38"/>
  <c r="C39" i="38"/>
  <c r="B39" i="38"/>
  <c r="G39" i="38" s="1"/>
  <c r="A39" i="38"/>
  <c r="C38" i="38"/>
  <c r="B38" i="38"/>
  <c r="G38" i="38" s="1"/>
  <c r="H38" i="38" s="1"/>
  <c r="U38" i="38" s="1"/>
  <c r="A38" i="38"/>
  <c r="H37" i="38"/>
  <c r="U37" i="38" s="1"/>
  <c r="G37" i="38"/>
  <c r="C37" i="38"/>
  <c r="B37" i="38"/>
  <c r="A37" i="38"/>
  <c r="G36" i="38"/>
  <c r="C36" i="38"/>
  <c r="H36" i="38" s="1"/>
  <c r="U36" i="38" s="1"/>
  <c r="B36" i="38"/>
  <c r="A36" i="38"/>
  <c r="C35" i="38"/>
  <c r="B35" i="38"/>
  <c r="G35" i="38" s="1"/>
  <c r="A35" i="38"/>
  <c r="C34" i="38"/>
  <c r="B34" i="38"/>
  <c r="G34" i="38" s="1"/>
  <c r="H34" i="38" s="1"/>
  <c r="U34" i="38" s="1"/>
  <c r="A34" i="38"/>
  <c r="H33" i="38"/>
  <c r="U33" i="38" s="1"/>
  <c r="G33" i="38"/>
  <c r="C33" i="38"/>
  <c r="B33" i="38"/>
  <c r="A33" i="38"/>
  <c r="G32" i="38"/>
  <c r="C32" i="38"/>
  <c r="H32" i="38" s="1"/>
  <c r="U32" i="38" s="1"/>
  <c r="B32" i="38"/>
  <c r="A32" i="38"/>
  <c r="C31" i="38"/>
  <c r="H31" i="38" s="1"/>
  <c r="U31" i="38" s="1"/>
  <c r="B31" i="38"/>
  <c r="G31" i="38" s="1"/>
  <c r="A31" i="38"/>
  <c r="C30" i="38"/>
  <c r="B30" i="38"/>
  <c r="G30" i="38" s="1"/>
  <c r="H30" i="38" s="1"/>
  <c r="U30" i="38" s="1"/>
  <c r="A30" i="38"/>
  <c r="H29" i="38"/>
  <c r="U29" i="38" s="1"/>
  <c r="G29" i="38"/>
  <c r="C29" i="38"/>
  <c r="B29" i="38"/>
  <c r="A29" i="38"/>
  <c r="G28" i="38"/>
  <c r="C28" i="38"/>
  <c r="H28" i="38" s="1"/>
  <c r="U28" i="38" s="1"/>
  <c r="B28" i="38"/>
  <c r="A28" i="38"/>
  <c r="C27" i="38"/>
  <c r="B27" i="38"/>
  <c r="G27" i="38" s="1"/>
  <c r="A27" i="38"/>
  <c r="C26" i="38"/>
  <c r="B26" i="38"/>
  <c r="G26" i="38" s="1"/>
  <c r="H26" i="38" s="1"/>
  <c r="U26" i="38" s="1"/>
  <c r="A26" i="38"/>
  <c r="H25" i="38"/>
  <c r="U25" i="38" s="1"/>
  <c r="G25" i="38"/>
  <c r="C25" i="38"/>
  <c r="B25" i="38"/>
  <c r="A25" i="38"/>
  <c r="G24" i="38"/>
  <c r="C24" i="38"/>
  <c r="H24" i="38" s="1"/>
  <c r="U24" i="38" s="1"/>
  <c r="B24" i="38"/>
  <c r="A24" i="38"/>
  <c r="C23" i="38"/>
  <c r="B23" i="38"/>
  <c r="G23" i="38" s="1"/>
  <c r="A23" i="38"/>
  <c r="C22" i="38"/>
  <c r="B22" i="38"/>
  <c r="G22" i="38" s="1"/>
  <c r="H22" i="38" s="1"/>
  <c r="U22" i="38" s="1"/>
  <c r="A22" i="38"/>
  <c r="H21" i="38"/>
  <c r="U21" i="38" s="1"/>
  <c r="G21" i="38"/>
  <c r="C21" i="38"/>
  <c r="B21" i="38"/>
  <c r="A21" i="38"/>
  <c r="G20" i="38"/>
  <c r="C20" i="38"/>
  <c r="H20" i="38" s="1"/>
  <c r="U20" i="38" s="1"/>
  <c r="B20" i="38"/>
  <c r="A20" i="38"/>
  <c r="C19" i="38"/>
  <c r="H19" i="38" s="1"/>
  <c r="U19" i="38" s="1"/>
  <c r="B19" i="38"/>
  <c r="G19" i="38" s="1"/>
  <c r="A19" i="38"/>
  <c r="C18" i="38"/>
  <c r="B18" i="38"/>
  <c r="G18" i="38" s="1"/>
  <c r="H18" i="38" s="1"/>
  <c r="U18" i="38" s="1"/>
  <c r="A18" i="38"/>
  <c r="H17" i="38"/>
  <c r="U17" i="38" s="1"/>
  <c r="G17" i="38"/>
  <c r="C17" i="38"/>
  <c r="B17" i="38"/>
  <c r="A17" i="38"/>
  <c r="G16" i="38"/>
  <c r="C16" i="38"/>
  <c r="H16" i="38" s="1"/>
  <c r="U16" i="38" s="1"/>
  <c r="B16" i="38"/>
  <c r="A16" i="38"/>
  <c r="C15" i="38"/>
  <c r="B15" i="38"/>
  <c r="G15" i="38" s="1"/>
  <c r="A15" i="38"/>
  <c r="C14" i="38"/>
  <c r="B14" i="38"/>
  <c r="G14" i="38" s="1"/>
  <c r="H14" i="38" s="1"/>
  <c r="U14" i="38" s="1"/>
  <c r="A14" i="38"/>
  <c r="H13" i="38"/>
  <c r="U13" i="38" s="1"/>
  <c r="G13" i="38"/>
  <c r="C13" i="38"/>
  <c r="B13" i="38"/>
  <c r="A13" i="38"/>
  <c r="G12" i="38"/>
  <c r="C12" i="38"/>
  <c r="H12" i="38" s="1"/>
  <c r="U12" i="38" s="1"/>
  <c r="B12" i="38"/>
  <c r="A12" i="38"/>
  <c r="C11" i="38"/>
  <c r="H11" i="38" s="1"/>
  <c r="U11" i="38" s="1"/>
  <c r="B11" i="38"/>
  <c r="G11" i="38" s="1"/>
  <c r="A11" i="38"/>
  <c r="C10" i="38"/>
  <c r="B10" i="38"/>
  <c r="G10" i="38" s="1"/>
  <c r="H10" i="38" s="1"/>
  <c r="U10" i="38" s="1"/>
  <c r="A10" i="38"/>
  <c r="H9" i="38"/>
  <c r="U9" i="38" s="1"/>
  <c r="G9" i="38"/>
  <c r="C9" i="38"/>
  <c r="B9" i="38"/>
  <c r="A9" i="38"/>
  <c r="G8" i="38"/>
  <c r="C8" i="38"/>
  <c r="H8" i="38" s="1"/>
  <c r="U8" i="38" s="1"/>
  <c r="B8" i="38"/>
  <c r="A8" i="38"/>
  <c r="C7" i="38"/>
  <c r="B7" i="38"/>
  <c r="G7" i="38" s="1"/>
  <c r="A7" i="38"/>
  <c r="B44" i="37"/>
  <c r="G44" i="37" s="1"/>
  <c r="H44" i="37" s="1"/>
  <c r="U44" i="37" s="1"/>
  <c r="A44" i="37"/>
  <c r="G43" i="37"/>
  <c r="H43" i="37" s="1"/>
  <c r="U43" i="37" s="1"/>
  <c r="B43" i="37"/>
  <c r="A43" i="37"/>
  <c r="G42" i="37"/>
  <c r="H42" i="37" s="1"/>
  <c r="U42" i="37" s="1"/>
  <c r="B42" i="37"/>
  <c r="A42" i="37"/>
  <c r="G41" i="37"/>
  <c r="H41" i="37" s="1"/>
  <c r="U41" i="37" s="1"/>
  <c r="B41" i="37"/>
  <c r="A41" i="37"/>
  <c r="B40" i="37"/>
  <c r="G40" i="37" s="1"/>
  <c r="H40" i="37" s="1"/>
  <c r="U40" i="37" s="1"/>
  <c r="A40" i="37"/>
  <c r="C39" i="37"/>
  <c r="B39" i="37"/>
  <c r="G39" i="37" s="1"/>
  <c r="A39" i="37"/>
  <c r="G38" i="37"/>
  <c r="H38" i="37" s="1"/>
  <c r="U38" i="37" s="1"/>
  <c r="C38" i="37"/>
  <c r="B38" i="37"/>
  <c r="A38" i="37"/>
  <c r="G37" i="37"/>
  <c r="H37" i="37" s="1"/>
  <c r="U37" i="37" s="1"/>
  <c r="C37" i="37"/>
  <c r="B37" i="37"/>
  <c r="A37" i="37"/>
  <c r="C36" i="37"/>
  <c r="B36" i="37"/>
  <c r="G36" i="37" s="1"/>
  <c r="H36" i="37" s="1"/>
  <c r="U36" i="37" s="1"/>
  <c r="A36" i="37"/>
  <c r="C35" i="37"/>
  <c r="B35" i="37"/>
  <c r="G35" i="37" s="1"/>
  <c r="A35" i="37"/>
  <c r="G34" i="37"/>
  <c r="H34" i="37" s="1"/>
  <c r="U34" i="37" s="1"/>
  <c r="C34" i="37"/>
  <c r="B34" i="37"/>
  <c r="A34" i="37"/>
  <c r="G33" i="37"/>
  <c r="H33" i="37" s="1"/>
  <c r="U33" i="37" s="1"/>
  <c r="C33" i="37"/>
  <c r="B33" i="37"/>
  <c r="A33" i="37"/>
  <c r="C32" i="37"/>
  <c r="B32" i="37"/>
  <c r="G32" i="37" s="1"/>
  <c r="H32" i="37" s="1"/>
  <c r="U32" i="37" s="1"/>
  <c r="A32" i="37"/>
  <c r="C31" i="37"/>
  <c r="B31" i="37"/>
  <c r="G31" i="37" s="1"/>
  <c r="A31" i="37"/>
  <c r="G30" i="37"/>
  <c r="H30" i="37" s="1"/>
  <c r="U30" i="37" s="1"/>
  <c r="C30" i="37"/>
  <c r="B30" i="37"/>
  <c r="A30" i="37"/>
  <c r="G29" i="37"/>
  <c r="H29" i="37" s="1"/>
  <c r="U29" i="37" s="1"/>
  <c r="C29" i="37"/>
  <c r="B29" i="37"/>
  <c r="A29" i="37"/>
  <c r="C28" i="37"/>
  <c r="B28" i="37"/>
  <c r="G28" i="37" s="1"/>
  <c r="H28" i="37" s="1"/>
  <c r="U28" i="37" s="1"/>
  <c r="A28" i="37"/>
  <c r="C27" i="37"/>
  <c r="H27" i="37" s="1"/>
  <c r="U27" i="37" s="1"/>
  <c r="B27" i="37"/>
  <c r="G27" i="37" s="1"/>
  <c r="A27" i="37"/>
  <c r="G26" i="37"/>
  <c r="H26" i="37" s="1"/>
  <c r="U26" i="37" s="1"/>
  <c r="C26" i="37"/>
  <c r="B26" i="37"/>
  <c r="A26" i="37"/>
  <c r="G25" i="37"/>
  <c r="H25" i="37" s="1"/>
  <c r="U25" i="37" s="1"/>
  <c r="C25" i="37"/>
  <c r="B25" i="37"/>
  <c r="A25" i="37"/>
  <c r="C24" i="37"/>
  <c r="B24" i="37"/>
  <c r="G24" i="37" s="1"/>
  <c r="H24" i="37" s="1"/>
  <c r="U24" i="37" s="1"/>
  <c r="A24" i="37"/>
  <c r="C23" i="37"/>
  <c r="B23" i="37"/>
  <c r="G23" i="37" s="1"/>
  <c r="A23" i="37"/>
  <c r="C22" i="37"/>
  <c r="B22" i="37"/>
  <c r="G22" i="37" s="1"/>
  <c r="H22" i="37" s="1"/>
  <c r="U22" i="37" s="1"/>
  <c r="A22" i="37"/>
  <c r="G21" i="37"/>
  <c r="H21" i="37" s="1"/>
  <c r="U21" i="37" s="1"/>
  <c r="C21" i="37"/>
  <c r="B21" i="37"/>
  <c r="A21" i="37"/>
  <c r="C20" i="37"/>
  <c r="B20" i="37"/>
  <c r="G20" i="37" s="1"/>
  <c r="H20" i="37" s="1"/>
  <c r="U20" i="37" s="1"/>
  <c r="A20" i="37"/>
  <c r="C19" i="37"/>
  <c r="B19" i="37"/>
  <c r="G19" i="37" s="1"/>
  <c r="A19" i="37"/>
  <c r="C18" i="37"/>
  <c r="B18" i="37"/>
  <c r="G18" i="37" s="1"/>
  <c r="H18" i="37" s="1"/>
  <c r="U18" i="37" s="1"/>
  <c r="A18" i="37"/>
  <c r="G17" i="37"/>
  <c r="H17" i="37" s="1"/>
  <c r="U17" i="37" s="1"/>
  <c r="C17" i="37"/>
  <c r="B17" i="37"/>
  <c r="A17" i="37"/>
  <c r="C16" i="37"/>
  <c r="B16" i="37"/>
  <c r="G16" i="37" s="1"/>
  <c r="H16" i="37" s="1"/>
  <c r="U16" i="37" s="1"/>
  <c r="A16" i="37"/>
  <c r="C15" i="37"/>
  <c r="H15" i="37" s="1"/>
  <c r="U15" i="37" s="1"/>
  <c r="B15" i="37"/>
  <c r="G15" i="37" s="1"/>
  <c r="A15" i="37"/>
  <c r="C14" i="37"/>
  <c r="B14" i="37"/>
  <c r="G14" i="37" s="1"/>
  <c r="H14" i="37" s="1"/>
  <c r="U14" i="37" s="1"/>
  <c r="A14" i="37"/>
  <c r="G13" i="37"/>
  <c r="H13" i="37" s="1"/>
  <c r="U13" i="37" s="1"/>
  <c r="C13" i="37"/>
  <c r="B13" i="37"/>
  <c r="A13" i="37"/>
  <c r="C12" i="37"/>
  <c r="B12" i="37"/>
  <c r="G12" i="37" s="1"/>
  <c r="H12" i="37" s="1"/>
  <c r="U12" i="37" s="1"/>
  <c r="A12" i="37"/>
  <c r="C11" i="37"/>
  <c r="H11" i="37" s="1"/>
  <c r="U11" i="37" s="1"/>
  <c r="B11" i="37"/>
  <c r="G11" i="37" s="1"/>
  <c r="A11" i="37"/>
  <c r="C10" i="37"/>
  <c r="B10" i="37"/>
  <c r="G10" i="37" s="1"/>
  <c r="H10" i="37" s="1"/>
  <c r="U10" i="37" s="1"/>
  <c r="A10" i="37"/>
  <c r="G9" i="37"/>
  <c r="H9" i="37" s="1"/>
  <c r="U9" i="37" s="1"/>
  <c r="C9" i="37"/>
  <c r="B9" i="37"/>
  <c r="A9" i="37"/>
  <c r="C8" i="37"/>
  <c r="B8" i="37"/>
  <c r="G8" i="37" s="1"/>
  <c r="H8" i="37" s="1"/>
  <c r="U8" i="37" s="1"/>
  <c r="A8" i="37"/>
  <c r="C7" i="37"/>
  <c r="B7" i="37"/>
  <c r="G7" i="37" s="1"/>
  <c r="A7" i="37"/>
  <c r="B44" i="36"/>
  <c r="G44" i="36" s="1"/>
  <c r="H44" i="36" s="1"/>
  <c r="U44" i="36" s="1"/>
  <c r="A44" i="36"/>
  <c r="G43" i="36"/>
  <c r="H43" i="36" s="1"/>
  <c r="U43" i="36" s="1"/>
  <c r="B43" i="36"/>
  <c r="A43" i="36"/>
  <c r="G42" i="36"/>
  <c r="H42" i="36" s="1"/>
  <c r="U42" i="36" s="1"/>
  <c r="B42" i="36"/>
  <c r="A42" i="36"/>
  <c r="B41" i="36"/>
  <c r="G41" i="36" s="1"/>
  <c r="H41" i="36" s="1"/>
  <c r="U41" i="36" s="1"/>
  <c r="A41" i="36"/>
  <c r="B40" i="36"/>
  <c r="G40" i="36" s="1"/>
  <c r="H40" i="36" s="1"/>
  <c r="U40" i="36" s="1"/>
  <c r="A40" i="36"/>
  <c r="G39" i="36"/>
  <c r="C39" i="36"/>
  <c r="H39" i="36" s="1"/>
  <c r="U39" i="36" s="1"/>
  <c r="B39" i="36"/>
  <c r="A39" i="36"/>
  <c r="C38" i="36"/>
  <c r="B38" i="36"/>
  <c r="G38" i="36" s="1"/>
  <c r="H38" i="36" s="1"/>
  <c r="U38" i="36" s="1"/>
  <c r="A38" i="36"/>
  <c r="G37" i="36"/>
  <c r="H37" i="36" s="1"/>
  <c r="U37" i="36" s="1"/>
  <c r="C37" i="36"/>
  <c r="B37" i="36"/>
  <c r="A37" i="36"/>
  <c r="C36" i="36"/>
  <c r="H36" i="36" s="1"/>
  <c r="U36" i="36" s="1"/>
  <c r="B36" i="36"/>
  <c r="G36" i="36" s="1"/>
  <c r="A36" i="36"/>
  <c r="G35" i="36"/>
  <c r="C35" i="36"/>
  <c r="H35" i="36" s="1"/>
  <c r="U35" i="36" s="1"/>
  <c r="B35" i="36"/>
  <c r="A35" i="36"/>
  <c r="C34" i="36"/>
  <c r="B34" i="36"/>
  <c r="G34" i="36" s="1"/>
  <c r="H34" i="36" s="1"/>
  <c r="U34" i="36" s="1"/>
  <c r="A34" i="36"/>
  <c r="G33" i="36"/>
  <c r="H33" i="36" s="1"/>
  <c r="U33" i="36" s="1"/>
  <c r="C33" i="36"/>
  <c r="B33" i="36"/>
  <c r="A33" i="36"/>
  <c r="C32" i="36"/>
  <c r="B32" i="36"/>
  <c r="G32" i="36" s="1"/>
  <c r="A32" i="36"/>
  <c r="G31" i="36"/>
  <c r="C31" i="36"/>
  <c r="H31" i="36" s="1"/>
  <c r="U31" i="36" s="1"/>
  <c r="B31" i="36"/>
  <c r="A31" i="36"/>
  <c r="C30" i="36"/>
  <c r="B30" i="36"/>
  <c r="G30" i="36" s="1"/>
  <c r="H30" i="36" s="1"/>
  <c r="U30" i="36" s="1"/>
  <c r="A30" i="36"/>
  <c r="G29" i="36"/>
  <c r="H29" i="36" s="1"/>
  <c r="U29" i="36" s="1"/>
  <c r="C29" i="36"/>
  <c r="B29" i="36"/>
  <c r="A29" i="36"/>
  <c r="C28" i="36"/>
  <c r="B28" i="36"/>
  <c r="G28" i="36" s="1"/>
  <c r="A28" i="36"/>
  <c r="G27" i="36"/>
  <c r="C27" i="36"/>
  <c r="H27" i="36" s="1"/>
  <c r="U27" i="36" s="1"/>
  <c r="B27" i="36"/>
  <c r="A27" i="36"/>
  <c r="C26" i="36"/>
  <c r="B26" i="36"/>
  <c r="G26" i="36" s="1"/>
  <c r="H26" i="36" s="1"/>
  <c r="U26" i="36" s="1"/>
  <c r="A26" i="36"/>
  <c r="G25" i="36"/>
  <c r="H25" i="36" s="1"/>
  <c r="U25" i="36" s="1"/>
  <c r="C25" i="36"/>
  <c r="B25" i="36"/>
  <c r="A25" i="36"/>
  <c r="C24" i="36"/>
  <c r="B24" i="36"/>
  <c r="G24" i="36" s="1"/>
  <c r="A24" i="36"/>
  <c r="G23" i="36"/>
  <c r="C23" i="36"/>
  <c r="H23" i="36" s="1"/>
  <c r="U23" i="36" s="1"/>
  <c r="B23" i="36"/>
  <c r="A23" i="36"/>
  <c r="C22" i="36"/>
  <c r="B22" i="36"/>
  <c r="G22" i="36" s="1"/>
  <c r="H22" i="36" s="1"/>
  <c r="U22" i="36" s="1"/>
  <c r="A22" i="36"/>
  <c r="G21" i="36"/>
  <c r="H21" i="36" s="1"/>
  <c r="U21" i="36" s="1"/>
  <c r="C21" i="36"/>
  <c r="B21" i="36"/>
  <c r="A21" i="36"/>
  <c r="C20" i="36"/>
  <c r="H20" i="36" s="1"/>
  <c r="U20" i="36" s="1"/>
  <c r="B20" i="36"/>
  <c r="G20" i="36" s="1"/>
  <c r="A20" i="36"/>
  <c r="G19" i="36"/>
  <c r="C19" i="36"/>
  <c r="H19" i="36" s="1"/>
  <c r="U19" i="36" s="1"/>
  <c r="B19" i="36"/>
  <c r="A19" i="36"/>
  <c r="C18" i="36"/>
  <c r="B18" i="36"/>
  <c r="G18" i="36" s="1"/>
  <c r="H18" i="36" s="1"/>
  <c r="U18" i="36" s="1"/>
  <c r="A18" i="36"/>
  <c r="G17" i="36"/>
  <c r="H17" i="36" s="1"/>
  <c r="U17" i="36" s="1"/>
  <c r="C17" i="36"/>
  <c r="B17" i="36"/>
  <c r="A17" i="36"/>
  <c r="C16" i="36"/>
  <c r="B16" i="36"/>
  <c r="G16" i="36" s="1"/>
  <c r="A16" i="36"/>
  <c r="G15" i="36"/>
  <c r="C15" i="36"/>
  <c r="H15" i="36" s="1"/>
  <c r="U15" i="36" s="1"/>
  <c r="B15" i="36"/>
  <c r="A15" i="36"/>
  <c r="C14" i="36"/>
  <c r="B14" i="36"/>
  <c r="G14" i="36" s="1"/>
  <c r="H14" i="36" s="1"/>
  <c r="U14" i="36" s="1"/>
  <c r="A14" i="36"/>
  <c r="G13" i="36"/>
  <c r="H13" i="36" s="1"/>
  <c r="U13" i="36" s="1"/>
  <c r="C13" i="36"/>
  <c r="B13" i="36"/>
  <c r="A13" i="36"/>
  <c r="C12" i="36"/>
  <c r="B12" i="36"/>
  <c r="G12" i="36" s="1"/>
  <c r="A12" i="36"/>
  <c r="G11" i="36"/>
  <c r="C11" i="36"/>
  <c r="H11" i="36" s="1"/>
  <c r="U11" i="36" s="1"/>
  <c r="B11" i="36"/>
  <c r="A11" i="36"/>
  <c r="C10" i="36"/>
  <c r="B10" i="36"/>
  <c r="G10" i="36" s="1"/>
  <c r="H10" i="36" s="1"/>
  <c r="U10" i="36" s="1"/>
  <c r="A10" i="36"/>
  <c r="G9" i="36"/>
  <c r="H9" i="36" s="1"/>
  <c r="U9" i="36" s="1"/>
  <c r="C9" i="36"/>
  <c r="B9" i="36"/>
  <c r="A9" i="36"/>
  <c r="C8" i="36"/>
  <c r="H8" i="36" s="1"/>
  <c r="U8" i="36" s="1"/>
  <c r="B8" i="36"/>
  <c r="G8" i="36" s="1"/>
  <c r="A8" i="36"/>
  <c r="G7" i="36"/>
  <c r="C7" i="36"/>
  <c r="H7" i="36" s="1"/>
  <c r="U7" i="36" s="1"/>
  <c r="B7" i="36"/>
  <c r="A7" i="36"/>
  <c r="B44" i="35"/>
  <c r="G44" i="35" s="1"/>
  <c r="H44" i="35" s="1"/>
  <c r="U44" i="35" s="1"/>
  <c r="A44" i="35"/>
  <c r="B43" i="35"/>
  <c r="G43" i="35" s="1"/>
  <c r="H43" i="35" s="1"/>
  <c r="U43" i="35" s="1"/>
  <c r="A43" i="35"/>
  <c r="B42" i="35"/>
  <c r="G42" i="35" s="1"/>
  <c r="H42" i="35" s="1"/>
  <c r="U42" i="35" s="1"/>
  <c r="A42" i="35"/>
  <c r="B41" i="35"/>
  <c r="G41" i="35" s="1"/>
  <c r="H41" i="35" s="1"/>
  <c r="U41" i="35" s="1"/>
  <c r="A41" i="35"/>
  <c r="G40" i="35"/>
  <c r="H40" i="35" s="1"/>
  <c r="U40" i="35" s="1"/>
  <c r="B40" i="35"/>
  <c r="A40" i="35"/>
  <c r="C39" i="35"/>
  <c r="B39" i="35"/>
  <c r="G39" i="35" s="1"/>
  <c r="A39" i="35"/>
  <c r="C38" i="35"/>
  <c r="B38" i="35"/>
  <c r="G38" i="35" s="1"/>
  <c r="H38" i="35" s="1"/>
  <c r="U38" i="35" s="1"/>
  <c r="A38" i="35"/>
  <c r="H37" i="35"/>
  <c r="U37" i="35" s="1"/>
  <c r="G37" i="35"/>
  <c r="C37" i="35"/>
  <c r="B37" i="35"/>
  <c r="A37" i="35"/>
  <c r="G36" i="35"/>
  <c r="C36" i="35"/>
  <c r="H36" i="35" s="1"/>
  <c r="U36" i="35" s="1"/>
  <c r="B36" i="35"/>
  <c r="A36" i="35"/>
  <c r="C35" i="35"/>
  <c r="B35" i="35"/>
  <c r="G35" i="35" s="1"/>
  <c r="A35" i="35"/>
  <c r="C34" i="35"/>
  <c r="B34" i="35"/>
  <c r="G34" i="35" s="1"/>
  <c r="H34" i="35" s="1"/>
  <c r="U34" i="35" s="1"/>
  <c r="A34" i="35"/>
  <c r="H33" i="35"/>
  <c r="U33" i="35" s="1"/>
  <c r="G33" i="35"/>
  <c r="C33" i="35"/>
  <c r="B33" i="35"/>
  <c r="A33" i="35"/>
  <c r="G32" i="35"/>
  <c r="C32" i="35"/>
  <c r="H32" i="35" s="1"/>
  <c r="U32" i="35" s="1"/>
  <c r="B32" i="35"/>
  <c r="A32" i="35"/>
  <c r="C31" i="35"/>
  <c r="B31" i="35"/>
  <c r="G31" i="35" s="1"/>
  <c r="A31" i="35"/>
  <c r="C30" i="35"/>
  <c r="B30" i="35"/>
  <c r="G30" i="35" s="1"/>
  <c r="H30" i="35" s="1"/>
  <c r="U30" i="35" s="1"/>
  <c r="A30" i="35"/>
  <c r="H29" i="35"/>
  <c r="U29" i="35" s="1"/>
  <c r="G29" i="35"/>
  <c r="C29" i="35"/>
  <c r="B29" i="35"/>
  <c r="A29" i="35"/>
  <c r="G28" i="35"/>
  <c r="C28" i="35"/>
  <c r="H28" i="35" s="1"/>
  <c r="U28" i="35" s="1"/>
  <c r="B28" i="35"/>
  <c r="A28" i="35"/>
  <c r="C27" i="35"/>
  <c r="B27" i="35"/>
  <c r="G27" i="35" s="1"/>
  <c r="A27" i="35"/>
  <c r="C26" i="35"/>
  <c r="B26" i="35"/>
  <c r="G26" i="35" s="1"/>
  <c r="H26" i="35" s="1"/>
  <c r="U26" i="35" s="1"/>
  <c r="A26" i="35"/>
  <c r="H25" i="35"/>
  <c r="U25" i="35" s="1"/>
  <c r="G25" i="35"/>
  <c r="C25" i="35"/>
  <c r="B25" i="35"/>
  <c r="A25" i="35"/>
  <c r="G24" i="35"/>
  <c r="C24" i="35"/>
  <c r="H24" i="35" s="1"/>
  <c r="U24" i="35" s="1"/>
  <c r="B24" i="35"/>
  <c r="A24" i="35"/>
  <c r="C23" i="35"/>
  <c r="H23" i="35" s="1"/>
  <c r="U23" i="35" s="1"/>
  <c r="B23" i="35"/>
  <c r="G23" i="35" s="1"/>
  <c r="A23" i="35"/>
  <c r="C22" i="35"/>
  <c r="B22" i="35"/>
  <c r="G22" i="35" s="1"/>
  <c r="H22" i="35" s="1"/>
  <c r="U22" i="35" s="1"/>
  <c r="A22" i="35"/>
  <c r="H21" i="35"/>
  <c r="U21" i="35" s="1"/>
  <c r="G21" i="35"/>
  <c r="C21" i="35"/>
  <c r="B21" i="35"/>
  <c r="A21" i="35"/>
  <c r="G20" i="35"/>
  <c r="C20" i="35"/>
  <c r="H20" i="35" s="1"/>
  <c r="U20" i="35" s="1"/>
  <c r="B20" i="35"/>
  <c r="A20" i="35"/>
  <c r="C19" i="35"/>
  <c r="B19" i="35"/>
  <c r="G19" i="35" s="1"/>
  <c r="A19" i="35"/>
  <c r="H18" i="35"/>
  <c r="U18" i="35" s="1"/>
  <c r="G18" i="35"/>
  <c r="C18" i="35"/>
  <c r="B18" i="35"/>
  <c r="A18" i="35"/>
  <c r="C17" i="35"/>
  <c r="B17" i="35"/>
  <c r="G17" i="35" s="1"/>
  <c r="H17" i="35" s="1"/>
  <c r="U17" i="35" s="1"/>
  <c r="A17" i="35"/>
  <c r="G16" i="35"/>
  <c r="C16" i="35"/>
  <c r="H16" i="35" s="1"/>
  <c r="U16" i="35" s="1"/>
  <c r="B16" i="35"/>
  <c r="A16" i="35"/>
  <c r="C15" i="35"/>
  <c r="B15" i="35"/>
  <c r="G15" i="35" s="1"/>
  <c r="A15" i="35"/>
  <c r="H14" i="35"/>
  <c r="U14" i="35" s="1"/>
  <c r="G14" i="35"/>
  <c r="C14" i="35"/>
  <c r="B14" i="35"/>
  <c r="A14" i="35"/>
  <c r="C13" i="35"/>
  <c r="B13" i="35"/>
  <c r="G13" i="35" s="1"/>
  <c r="H13" i="35" s="1"/>
  <c r="U13" i="35" s="1"/>
  <c r="A13" i="35"/>
  <c r="G12" i="35"/>
  <c r="C12" i="35"/>
  <c r="H12" i="35" s="1"/>
  <c r="U12" i="35" s="1"/>
  <c r="B12" i="35"/>
  <c r="A12" i="35"/>
  <c r="C11" i="35"/>
  <c r="H11" i="35" s="1"/>
  <c r="U11" i="35" s="1"/>
  <c r="B11" i="35"/>
  <c r="G11" i="35" s="1"/>
  <c r="A11" i="35"/>
  <c r="H10" i="35"/>
  <c r="U10" i="35" s="1"/>
  <c r="G10" i="35"/>
  <c r="C10" i="35"/>
  <c r="B10" i="35"/>
  <c r="A10" i="35"/>
  <c r="C9" i="35"/>
  <c r="B9" i="35"/>
  <c r="G9" i="35" s="1"/>
  <c r="H9" i="35" s="1"/>
  <c r="U9" i="35" s="1"/>
  <c r="A9" i="35"/>
  <c r="G8" i="35"/>
  <c r="C8" i="35"/>
  <c r="H8" i="35" s="1"/>
  <c r="U8" i="35" s="1"/>
  <c r="B8" i="35"/>
  <c r="A8" i="35"/>
  <c r="C7" i="35"/>
  <c r="B7" i="35"/>
  <c r="G7" i="35" s="1"/>
  <c r="A7" i="35"/>
  <c r="B44" i="34"/>
  <c r="G44" i="34" s="1"/>
  <c r="H44" i="34" s="1"/>
  <c r="U44" i="34" s="1"/>
  <c r="A44" i="34"/>
  <c r="G43" i="34"/>
  <c r="H43" i="34" s="1"/>
  <c r="U43" i="34" s="1"/>
  <c r="B43" i="34"/>
  <c r="A43" i="34"/>
  <c r="G42" i="34"/>
  <c r="H42" i="34" s="1"/>
  <c r="U42" i="34" s="1"/>
  <c r="B42" i="34"/>
  <c r="A42" i="34"/>
  <c r="G41" i="34"/>
  <c r="H41" i="34" s="1"/>
  <c r="U41" i="34" s="1"/>
  <c r="B41" i="34"/>
  <c r="A41" i="34"/>
  <c r="B40" i="34"/>
  <c r="G40" i="34" s="1"/>
  <c r="H40" i="34" s="1"/>
  <c r="U40" i="34" s="1"/>
  <c r="A40" i="34"/>
  <c r="G39" i="34"/>
  <c r="C39" i="34"/>
  <c r="H39" i="34" s="1"/>
  <c r="U39" i="34" s="1"/>
  <c r="B39" i="34"/>
  <c r="A39" i="34"/>
  <c r="C38" i="34"/>
  <c r="H38" i="34" s="1"/>
  <c r="U38" i="34" s="1"/>
  <c r="B38" i="34"/>
  <c r="G38" i="34" s="1"/>
  <c r="A38" i="34"/>
  <c r="G37" i="34"/>
  <c r="H37" i="34" s="1"/>
  <c r="U37" i="34" s="1"/>
  <c r="C37" i="34"/>
  <c r="B37" i="34"/>
  <c r="A37" i="34"/>
  <c r="C36" i="34"/>
  <c r="H36" i="34" s="1"/>
  <c r="U36" i="34" s="1"/>
  <c r="B36" i="34"/>
  <c r="G36" i="34" s="1"/>
  <c r="A36" i="34"/>
  <c r="H35" i="34"/>
  <c r="U35" i="34" s="1"/>
  <c r="G35" i="34"/>
  <c r="C35" i="34"/>
  <c r="B35" i="34"/>
  <c r="A35" i="34"/>
  <c r="C34" i="34"/>
  <c r="H34" i="34" s="1"/>
  <c r="U34" i="34" s="1"/>
  <c r="B34" i="34"/>
  <c r="G34" i="34" s="1"/>
  <c r="A34" i="34"/>
  <c r="G33" i="34"/>
  <c r="H33" i="34" s="1"/>
  <c r="U33" i="34" s="1"/>
  <c r="C33" i="34"/>
  <c r="B33" i="34"/>
  <c r="A33" i="34"/>
  <c r="C32" i="34"/>
  <c r="B32" i="34"/>
  <c r="G32" i="34" s="1"/>
  <c r="A32" i="34"/>
  <c r="C31" i="34"/>
  <c r="B31" i="34"/>
  <c r="G31" i="34" s="1"/>
  <c r="H31" i="34" s="1"/>
  <c r="U31" i="34" s="1"/>
  <c r="A31" i="34"/>
  <c r="C30" i="34"/>
  <c r="B30" i="34"/>
  <c r="G30" i="34" s="1"/>
  <c r="A30" i="34"/>
  <c r="G29" i="34"/>
  <c r="H29" i="34" s="1"/>
  <c r="U29" i="34" s="1"/>
  <c r="C29" i="34"/>
  <c r="B29" i="34"/>
  <c r="A29" i="34"/>
  <c r="C28" i="34"/>
  <c r="B28" i="34"/>
  <c r="G28" i="34" s="1"/>
  <c r="A28" i="34"/>
  <c r="C27" i="34"/>
  <c r="B27" i="34"/>
  <c r="G27" i="34" s="1"/>
  <c r="H27" i="34" s="1"/>
  <c r="U27" i="34" s="1"/>
  <c r="A27" i="34"/>
  <c r="C26" i="34"/>
  <c r="B26" i="34"/>
  <c r="G26" i="34" s="1"/>
  <c r="A26" i="34"/>
  <c r="G25" i="34"/>
  <c r="H25" i="34" s="1"/>
  <c r="U25" i="34" s="1"/>
  <c r="C25" i="34"/>
  <c r="B25" i="34"/>
  <c r="A25" i="34"/>
  <c r="C24" i="34"/>
  <c r="H24" i="34" s="1"/>
  <c r="U24" i="34" s="1"/>
  <c r="B24" i="34"/>
  <c r="G24" i="34" s="1"/>
  <c r="A24" i="34"/>
  <c r="C23" i="34"/>
  <c r="B23" i="34"/>
  <c r="G23" i="34" s="1"/>
  <c r="H23" i="34" s="1"/>
  <c r="U23" i="34" s="1"/>
  <c r="A23" i="34"/>
  <c r="C22" i="34"/>
  <c r="B22" i="34"/>
  <c r="G22" i="34" s="1"/>
  <c r="A22" i="34"/>
  <c r="G21" i="34"/>
  <c r="H21" i="34" s="1"/>
  <c r="U21" i="34" s="1"/>
  <c r="C21" i="34"/>
  <c r="B21" i="34"/>
  <c r="A21" i="34"/>
  <c r="C20" i="34"/>
  <c r="H20" i="34" s="1"/>
  <c r="U20" i="34" s="1"/>
  <c r="B20" i="34"/>
  <c r="G20" i="34" s="1"/>
  <c r="A20" i="34"/>
  <c r="C19" i="34"/>
  <c r="B19" i="34"/>
  <c r="G19" i="34" s="1"/>
  <c r="H19" i="34" s="1"/>
  <c r="U19" i="34" s="1"/>
  <c r="A19" i="34"/>
  <c r="C18" i="34"/>
  <c r="B18" i="34"/>
  <c r="G18" i="34" s="1"/>
  <c r="A18" i="34"/>
  <c r="G17" i="34"/>
  <c r="H17" i="34" s="1"/>
  <c r="U17" i="34" s="1"/>
  <c r="C17" i="34"/>
  <c r="B17" i="34"/>
  <c r="A17" i="34"/>
  <c r="C16" i="34"/>
  <c r="H16" i="34" s="1"/>
  <c r="U16" i="34" s="1"/>
  <c r="B16" i="34"/>
  <c r="G16" i="34" s="1"/>
  <c r="A16" i="34"/>
  <c r="C15" i="34"/>
  <c r="B15" i="34"/>
  <c r="G15" i="34" s="1"/>
  <c r="H15" i="34" s="1"/>
  <c r="U15" i="34" s="1"/>
  <c r="A15" i="34"/>
  <c r="C14" i="34"/>
  <c r="H14" i="34" s="1"/>
  <c r="U14" i="34" s="1"/>
  <c r="B14" i="34"/>
  <c r="G14" i="34" s="1"/>
  <c r="A14" i="34"/>
  <c r="G13" i="34"/>
  <c r="H13" i="34" s="1"/>
  <c r="U13" i="34" s="1"/>
  <c r="C13" i="34"/>
  <c r="B13" i="34"/>
  <c r="A13" i="34"/>
  <c r="C12" i="34"/>
  <c r="H12" i="34" s="1"/>
  <c r="U12" i="34" s="1"/>
  <c r="B12" i="34"/>
  <c r="G12" i="34" s="1"/>
  <c r="A12" i="34"/>
  <c r="C11" i="34"/>
  <c r="B11" i="34"/>
  <c r="G11" i="34" s="1"/>
  <c r="H11" i="34" s="1"/>
  <c r="U11" i="34" s="1"/>
  <c r="A11" i="34"/>
  <c r="C10" i="34"/>
  <c r="H10" i="34" s="1"/>
  <c r="U10" i="34" s="1"/>
  <c r="B10" i="34"/>
  <c r="G10" i="34" s="1"/>
  <c r="A10" i="34"/>
  <c r="G9" i="34"/>
  <c r="H9" i="34" s="1"/>
  <c r="U9" i="34" s="1"/>
  <c r="C9" i="34"/>
  <c r="B9" i="34"/>
  <c r="A9" i="34"/>
  <c r="C8" i="34"/>
  <c r="B8" i="34"/>
  <c r="G8" i="34" s="1"/>
  <c r="A8" i="34"/>
  <c r="G7" i="34"/>
  <c r="C7" i="34"/>
  <c r="H7" i="34" s="1"/>
  <c r="U7" i="34" s="1"/>
  <c r="B7" i="34"/>
  <c r="A7" i="34"/>
  <c r="B44" i="33"/>
  <c r="G44" i="33" s="1"/>
  <c r="H44" i="33" s="1"/>
  <c r="U44" i="33" s="1"/>
  <c r="A44" i="33"/>
  <c r="G43" i="33"/>
  <c r="H43" i="33" s="1"/>
  <c r="U43" i="33" s="1"/>
  <c r="B43" i="33"/>
  <c r="A43" i="33"/>
  <c r="G42" i="33"/>
  <c r="H42" i="33" s="1"/>
  <c r="U42" i="33" s="1"/>
  <c r="B42" i="33"/>
  <c r="A42" i="33"/>
  <c r="G41" i="33"/>
  <c r="H41" i="33" s="1"/>
  <c r="U41" i="33" s="1"/>
  <c r="B41" i="33"/>
  <c r="A41" i="33"/>
  <c r="B40" i="33"/>
  <c r="G40" i="33" s="1"/>
  <c r="H40" i="33" s="1"/>
  <c r="U40" i="33" s="1"/>
  <c r="A40" i="33"/>
  <c r="G39" i="33"/>
  <c r="C39" i="33"/>
  <c r="H39" i="33" s="1"/>
  <c r="U39" i="33" s="1"/>
  <c r="B39" i="33"/>
  <c r="A39" i="33"/>
  <c r="G38" i="33"/>
  <c r="H38" i="33" s="1"/>
  <c r="U38" i="33" s="1"/>
  <c r="C38" i="33"/>
  <c r="B38" i="33"/>
  <c r="A38" i="33"/>
  <c r="G37" i="33"/>
  <c r="H37" i="33" s="1"/>
  <c r="U37" i="33" s="1"/>
  <c r="C37" i="33"/>
  <c r="B37" i="33"/>
  <c r="A37" i="33"/>
  <c r="C36" i="33"/>
  <c r="B36" i="33"/>
  <c r="G36" i="33" s="1"/>
  <c r="A36" i="33"/>
  <c r="G35" i="33"/>
  <c r="C35" i="33"/>
  <c r="H35" i="33" s="1"/>
  <c r="U35" i="33" s="1"/>
  <c r="B35" i="33"/>
  <c r="A35" i="33"/>
  <c r="G34" i="33"/>
  <c r="H34" i="33" s="1"/>
  <c r="U34" i="33" s="1"/>
  <c r="C34" i="33"/>
  <c r="B34" i="33"/>
  <c r="A34" i="33"/>
  <c r="G33" i="33"/>
  <c r="H33" i="33" s="1"/>
  <c r="U33" i="33" s="1"/>
  <c r="C33" i="33"/>
  <c r="B33" i="33"/>
  <c r="A33" i="33"/>
  <c r="C32" i="33"/>
  <c r="H32" i="33" s="1"/>
  <c r="U32" i="33" s="1"/>
  <c r="B32" i="33"/>
  <c r="G32" i="33" s="1"/>
  <c r="A32" i="33"/>
  <c r="G31" i="33"/>
  <c r="C31" i="33"/>
  <c r="H31" i="33" s="1"/>
  <c r="U31" i="33" s="1"/>
  <c r="B31" i="33"/>
  <c r="A31" i="33"/>
  <c r="G30" i="33"/>
  <c r="H30" i="33" s="1"/>
  <c r="U30" i="33" s="1"/>
  <c r="C30" i="33"/>
  <c r="B30" i="33"/>
  <c r="A30" i="33"/>
  <c r="G29" i="33"/>
  <c r="H29" i="33" s="1"/>
  <c r="U29" i="33" s="1"/>
  <c r="C29" i="33"/>
  <c r="B29" i="33"/>
  <c r="A29" i="33"/>
  <c r="C28" i="33"/>
  <c r="H28" i="33" s="1"/>
  <c r="U28" i="33" s="1"/>
  <c r="B28" i="33"/>
  <c r="G28" i="33" s="1"/>
  <c r="A28" i="33"/>
  <c r="G27" i="33"/>
  <c r="C27" i="33"/>
  <c r="H27" i="33" s="1"/>
  <c r="U27" i="33" s="1"/>
  <c r="B27" i="33"/>
  <c r="A27" i="33"/>
  <c r="G26" i="33"/>
  <c r="H26" i="33" s="1"/>
  <c r="U26" i="33" s="1"/>
  <c r="C26" i="33"/>
  <c r="B26" i="33"/>
  <c r="A26" i="33"/>
  <c r="G25" i="33"/>
  <c r="H25" i="33" s="1"/>
  <c r="U25" i="33" s="1"/>
  <c r="C25" i="33"/>
  <c r="B25" i="33"/>
  <c r="A25" i="33"/>
  <c r="C24" i="33"/>
  <c r="B24" i="33"/>
  <c r="G24" i="33" s="1"/>
  <c r="A24" i="33"/>
  <c r="G23" i="33"/>
  <c r="C23" i="33"/>
  <c r="H23" i="33" s="1"/>
  <c r="U23" i="33" s="1"/>
  <c r="B23" i="33"/>
  <c r="A23" i="33"/>
  <c r="G22" i="33"/>
  <c r="H22" i="33" s="1"/>
  <c r="U22" i="33" s="1"/>
  <c r="C22" i="33"/>
  <c r="B22" i="33"/>
  <c r="A22" i="33"/>
  <c r="G21" i="33"/>
  <c r="H21" i="33" s="1"/>
  <c r="U21" i="33" s="1"/>
  <c r="C21" i="33"/>
  <c r="B21" i="33"/>
  <c r="A21" i="33"/>
  <c r="C20" i="33"/>
  <c r="B20" i="33"/>
  <c r="G20" i="33" s="1"/>
  <c r="A20" i="33"/>
  <c r="G19" i="33"/>
  <c r="C19" i="33"/>
  <c r="H19" i="33" s="1"/>
  <c r="U19" i="33" s="1"/>
  <c r="B19" i="33"/>
  <c r="A19" i="33"/>
  <c r="G18" i="33"/>
  <c r="H18" i="33" s="1"/>
  <c r="U18" i="33" s="1"/>
  <c r="C18" i="33"/>
  <c r="B18" i="33"/>
  <c r="A18" i="33"/>
  <c r="G17" i="33"/>
  <c r="H17" i="33" s="1"/>
  <c r="U17" i="33" s="1"/>
  <c r="C17" i="33"/>
  <c r="B17" i="33"/>
  <c r="A17" i="33"/>
  <c r="C16" i="33"/>
  <c r="B16" i="33"/>
  <c r="G16" i="33" s="1"/>
  <c r="A16" i="33"/>
  <c r="G15" i="33"/>
  <c r="C15" i="33"/>
  <c r="H15" i="33" s="1"/>
  <c r="U15" i="33" s="1"/>
  <c r="B15" i="33"/>
  <c r="A15" i="33"/>
  <c r="G14" i="33"/>
  <c r="H14" i="33" s="1"/>
  <c r="U14" i="33" s="1"/>
  <c r="C14" i="33"/>
  <c r="B14" i="33"/>
  <c r="A14" i="33"/>
  <c r="G13" i="33"/>
  <c r="H13" i="33" s="1"/>
  <c r="U13" i="33" s="1"/>
  <c r="C13" i="33"/>
  <c r="B13" i="33"/>
  <c r="A13" i="33"/>
  <c r="C12" i="33"/>
  <c r="H12" i="33" s="1"/>
  <c r="U12" i="33" s="1"/>
  <c r="B12" i="33"/>
  <c r="G12" i="33" s="1"/>
  <c r="A12" i="33"/>
  <c r="G11" i="33"/>
  <c r="C11" i="33"/>
  <c r="H11" i="33" s="1"/>
  <c r="U11" i="33" s="1"/>
  <c r="B11" i="33"/>
  <c r="A11" i="33"/>
  <c r="G10" i="33"/>
  <c r="H10" i="33" s="1"/>
  <c r="U10" i="33" s="1"/>
  <c r="C10" i="33"/>
  <c r="B10" i="33"/>
  <c r="A10" i="33"/>
  <c r="G9" i="33"/>
  <c r="H9" i="33" s="1"/>
  <c r="U9" i="33" s="1"/>
  <c r="C9" i="33"/>
  <c r="B9" i="33"/>
  <c r="A9" i="33"/>
  <c r="C8" i="33"/>
  <c r="B8" i="33"/>
  <c r="G8" i="33" s="1"/>
  <c r="A8" i="33"/>
  <c r="G7" i="33"/>
  <c r="C7" i="33"/>
  <c r="H7" i="33" s="1"/>
  <c r="U7" i="33" s="1"/>
  <c r="B7" i="33"/>
  <c r="A7" i="33"/>
  <c r="B44" i="32"/>
  <c r="G44" i="32" s="1"/>
  <c r="H44" i="32" s="1"/>
  <c r="U44" i="32" s="1"/>
  <c r="A44" i="32"/>
  <c r="B43" i="32"/>
  <c r="G43" i="32" s="1"/>
  <c r="H43" i="32" s="1"/>
  <c r="U43" i="32" s="1"/>
  <c r="A43" i="32"/>
  <c r="B42" i="32"/>
  <c r="G42" i="32" s="1"/>
  <c r="H42" i="32" s="1"/>
  <c r="U42" i="32" s="1"/>
  <c r="A42" i="32"/>
  <c r="H41" i="32"/>
  <c r="U41" i="32" s="1"/>
  <c r="G41" i="32"/>
  <c r="B41" i="32"/>
  <c r="A41" i="32"/>
  <c r="G40" i="32"/>
  <c r="H40" i="32" s="1"/>
  <c r="U40" i="32" s="1"/>
  <c r="B40" i="32"/>
  <c r="A40" i="32"/>
  <c r="C39" i="32"/>
  <c r="H39" i="32" s="1"/>
  <c r="U39" i="32" s="1"/>
  <c r="B39" i="32"/>
  <c r="G39" i="32" s="1"/>
  <c r="A39" i="32"/>
  <c r="H38" i="32"/>
  <c r="U38" i="32" s="1"/>
  <c r="G38" i="32"/>
  <c r="C38" i="32"/>
  <c r="B38" i="32"/>
  <c r="A38" i="32"/>
  <c r="C37" i="32"/>
  <c r="B37" i="32"/>
  <c r="G37" i="32" s="1"/>
  <c r="H37" i="32" s="1"/>
  <c r="U37" i="32" s="1"/>
  <c r="A37" i="32"/>
  <c r="G36" i="32"/>
  <c r="C36" i="32"/>
  <c r="H36" i="32" s="1"/>
  <c r="U36" i="32" s="1"/>
  <c r="B36" i="32"/>
  <c r="A36" i="32"/>
  <c r="C35" i="32"/>
  <c r="H35" i="32" s="1"/>
  <c r="U35" i="32" s="1"/>
  <c r="B35" i="32"/>
  <c r="G35" i="32" s="1"/>
  <c r="A35" i="32"/>
  <c r="H34" i="32"/>
  <c r="U34" i="32" s="1"/>
  <c r="G34" i="32"/>
  <c r="C34" i="32"/>
  <c r="B34" i="32"/>
  <c r="A34" i="32"/>
  <c r="C33" i="32"/>
  <c r="B33" i="32"/>
  <c r="G33" i="32" s="1"/>
  <c r="H33" i="32" s="1"/>
  <c r="U33" i="32" s="1"/>
  <c r="A33" i="32"/>
  <c r="G32" i="32"/>
  <c r="C32" i="32"/>
  <c r="H32" i="32" s="1"/>
  <c r="U32" i="32" s="1"/>
  <c r="B32" i="32"/>
  <c r="A32" i="32"/>
  <c r="C31" i="32"/>
  <c r="B31" i="32"/>
  <c r="G31" i="32" s="1"/>
  <c r="A31" i="32"/>
  <c r="H30" i="32"/>
  <c r="U30" i="32" s="1"/>
  <c r="G30" i="32"/>
  <c r="C30" i="32"/>
  <c r="B30" i="32"/>
  <c r="A30" i="32"/>
  <c r="C29" i="32"/>
  <c r="B29" i="32"/>
  <c r="G29" i="32" s="1"/>
  <c r="H29" i="32" s="1"/>
  <c r="U29" i="32" s="1"/>
  <c r="A29" i="32"/>
  <c r="G28" i="32"/>
  <c r="C28" i="32"/>
  <c r="H28" i="32" s="1"/>
  <c r="U28" i="32" s="1"/>
  <c r="B28" i="32"/>
  <c r="A28" i="32"/>
  <c r="C27" i="32"/>
  <c r="B27" i="32"/>
  <c r="G27" i="32" s="1"/>
  <c r="A27" i="32"/>
  <c r="H26" i="32"/>
  <c r="U26" i="32" s="1"/>
  <c r="G26" i="32"/>
  <c r="C26" i="32"/>
  <c r="B26" i="32"/>
  <c r="A26" i="32"/>
  <c r="C25" i="32"/>
  <c r="B25" i="32"/>
  <c r="G25" i="32" s="1"/>
  <c r="H25" i="32" s="1"/>
  <c r="U25" i="32" s="1"/>
  <c r="A25" i="32"/>
  <c r="G24" i="32"/>
  <c r="C24" i="32"/>
  <c r="H24" i="32" s="1"/>
  <c r="U24" i="32" s="1"/>
  <c r="B24" i="32"/>
  <c r="A24" i="32"/>
  <c r="C23" i="32"/>
  <c r="B23" i="32"/>
  <c r="G23" i="32" s="1"/>
  <c r="A23" i="32"/>
  <c r="H22" i="32"/>
  <c r="U22" i="32" s="1"/>
  <c r="G22" i="32"/>
  <c r="C22" i="32"/>
  <c r="B22" i="32"/>
  <c r="A22" i="32"/>
  <c r="C21" i="32"/>
  <c r="B21" i="32"/>
  <c r="G21" i="32" s="1"/>
  <c r="H21" i="32" s="1"/>
  <c r="U21" i="32" s="1"/>
  <c r="A21" i="32"/>
  <c r="G20" i="32"/>
  <c r="C20" i="32"/>
  <c r="H20" i="32" s="1"/>
  <c r="U20" i="32" s="1"/>
  <c r="B20" i="32"/>
  <c r="A20" i="32"/>
  <c r="C19" i="32"/>
  <c r="H19" i="32" s="1"/>
  <c r="U19" i="32" s="1"/>
  <c r="B19" i="32"/>
  <c r="G19" i="32" s="1"/>
  <c r="A19" i="32"/>
  <c r="H18" i="32"/>
  <c r="U18" i="32" s="1"/>
  <c r="G18" i="32"/>
  <c r="C18" i="32"/>
  <c r="B18" i="32"/>
  <c r="A18" i="32"/>
  <c r="C17" i="32"/>
  <c r="B17" i="32"/>
  <c r="G17" i="32" s="1"/>
  <c r="H17" i="32" s="1"/>
  <c r="U17" i="32" s="1"/>
  <c r="A17" i="32"/>
  <c r="G16" i="32"/>
  <c r="C16" i="32"/>
  <c r="H16" i="32" s="1"/>
  <c r="U16" i="32" s="1"/>
  <c r="B16" i="32"/>
  <c r="A16" i="32"/>
  <c r="C15" i="32"/>
  <c r="B15" i="32"/>
  <c r="G15" i="32" s="1"/>
  <c r="A15" i="32"/>
  <c r="H14" i="32"/>
  <c r="U14" i="32" s="1"/>
  <c r="G14" i="32"/>
  <c r="C14" i="32"/>
  <c r="B14" i="32"/>
  <c r="A14" i="32"/>
  <c r="C13" i="32"/>
  <c r="B13" i="32"/>
  <c r="G13" i="32" s="1"/>
  <c r="H13" i="32" s="1"/>
  <c r="U13" i="32" s="1"/>
  <c r="A13" i="32"/>
  <c r="G12" i="32"/>
  <c r="C12" i="32"/>
  <c r="H12" i="32" s="1"/>
  <c r="U12" i="32" s="1"/>
  <c r="B12" i="32"/>
  <c r="A12" i="32"/>
  <c r="C11" i="32"/>
  <c r="B11" i="32"/>
  <c r="G11" i="32" s="1"/>
  <c r="A11" i="32"/>
  <c r="H10" i="32"/>
  <c r="U10" i="32" s="1"/>
  <c r="G10" i="32"/>
  <c r="C10" i="32"/>
  <c r="B10" i="32"/>
  <c r="A10" i="32"/>
  <c r="C9" i="32"/>
  <c r="B9" i="32"/>
  <c r="G9" i="32" s="1"/>
  <c r="H9" i="32" s="1"/>
  <c r="U9" i="32" s="1"/>
  <c r="A9" i="32"/>
  <c r="G8" i="32"/>
  <c r="C8" i="32"/>
  <c r="H8" i="32" s="1"/>
  <c r="U8" i="32" s="1"/>
  <c r="B8" i="32"/>
  <c r="A8" i="32"/>
  <c r="C7" i="32"/>
  <c r="H7" i="32" s="1"/>
  <c r="U7" i="32" s="1"/>
  <c r="B7" i="32"/>
  <c r="G7" i="32" s="1"/>
  <c r="A7" i="32"/>
  <c r="B44" i="31"/>
  <c r="G44" i="31" s="1"/>
  <c r="H44" i="31" s="1"/>
  <c r="U44" i="31" s="1"/>
  <c r="A44" i="31"/>
  <c r="G43" i="31"/>
  <c r="H43" i="31" s="1"/>
  <c r="U43" i="31" s="1"/>
  <c r="B43" i="31"/>
  <c r="A43" i="31"/>
  <c r="G42" i="31"/>
  <c r="H42" i="31" s="1"/>
  <c r="U42" i="31" s="1"/>
  <c r="B42" i="31"/>
  <c r="A42" i="31"/>
  <c r="G41" i="31"/>
  <c r="H41" i="31" s="1"/>
  <c r="U41" i="31" s="1"/>
  <c r="B41" i="31"/>
  <c r="A41" i="31"/>
  <c r="B40" i="31"/>
  <c r="G40" i="31" s="1"/>
  <c r="H40" i="31" s="1"/>
  <c r="U40" i="31" s="1"/>
  <c r="A40" i="31"/>
  <c r="G39" i="31"/>
  <c r="C39" i="31"/>
  <c r="H39" i="31" s="1"/>
  <c r="U39" i="31" s="1"/>
  <c r="B39" i="31"/>
  <c r="A39" i="31"/>
  <c r="G38" i="31"/>
  <c r="H38" i="31" s="1"/>
  <c r="U38" i="31" s="1"/>
  <c r="C38" i="31"/>
  <c r="B38" i="31"/>
  <c r="A38" i="31"/>
  <c r="G37" i="31"/>
  <c r="H37" i="31" s="1"/>
  <c r="U37" i="31" s="1"/>
  <c r="C37" i="31"/>
  <c r="B37" i="31"/>
  <c r="A37" i="31"/>
  <c r="C36" i="31"/>
  <c r="B36" i="31"/>
  <c r="G36" i="31" s="1"/>
  <c r="A36" i="31"/>
  <c r="G35" i="31"/>
  <c r="C35" i="31"/>
  <c r="H35" i="31" s="1"/>
  <c r="U35" i="31" s="1"/>
  <c r="B35" i="31"/>
  <c r="A35" i="31"/>
  <c r="G34" i="31"/>
  <c r="H34" i="31" s="1"/>
  <c r="U34" i="31" s="1"/>
  <c r="C34" i="31"/>
  <c r="B34" i="31"/>
  <c r="A34" i="31"/>
  <c r="G33" i="31"/>
  <c r="H33" i="31" s="1"/>
  <c r="U33" i="31" s="1"/>
  <c r="C33" i="31"/>
  <c r="B33" i="31"/>
  <c r="A33" i="31"/>
  <c r="C32" i="31"/>
  <c r="H32" i="31" s="1"/>
  <c r="U32" i="31" s="1"/>
  <c r="B32" i="31"/>
  <c r="G32" i="31" s="1"/>
  <c r="A32" i="31"/>
  <c r="G31" i="31"/>
  <c r="C31" i="31"/>
  <c r="H31" i="31" s="1"/>
  <c r="U31" i="31" s="1"/>
  <c r="B31" i="31"/>
  <c r="A31" i="31"/>
  <c r="G30" i="31"/>
  <c r="H30" i="31" s="1"/>
  <c r="U30" i="31" s="1"/>
  <c r="C30" i="31"/>
  <c r="B30" i="31"/>
  <c r="A30" i="31"/>
  <c r="G29" i="31"/>
  <c r="H29" i="31" s="1"/>
  <c r="U29" i="31" s="1"/>
  <c r="C29" i="31"/>
  <c r="B29" i="31"/>
  <c r="A29" i="31"/>
  <c r="C28" i="31"/>
  <c r="H28" i="31" s="1"/>
  <c r="U28" i="31" s="1"/>
  <c r="B28" i="31"/>
  <c r="G28" i="31" s="1"/>
  <c r="A28" i="31"/>
  <c r="G27" i="31"/>
  <c r="C27" i="31"/>
  <c r="H27" i="31" s="1"/>
  <c r="U27" i="31" s="1"/>
  <c r="B27" i="31"/>
  <c r="A27" i="31"/>
  <c r="G26" i="31"/>
  <c r="H26" i="31" s="1"/>
  <c r="U26" i="31" s="1"/>
  <c r="C26" i="31"/>
  <c r="B26" i="31"/>
  <c r="A26" i="31"/>
  <c r="G25" i="31"/>
  <c r="H25" i="31" s="1"/>
  <c r="U25" i="31" s="1"/>
  <c r="C25" i="31"/>
  <c r="B25" i="31"/>
  <c r="A25" i="31"/>
  <c r="C24" i="31"/>
  <c r="B24" i="31"/>
  <c r="G24" i="31" s="1"/>
  <c r="A24" i="31"/>
  <c r="G23" i="31"/>
  <c r="C23" i="31"/>
  <c r="H23" i="31" s="1"/>
  <c r="U23" i="31" s="1"/>
  <c r="B23" i="31"/>
  <c r="A23" i="31"/>
  <c r="G22" i="31"/>
  <c r="H22" i="31" s="1"/>
  <c r="U22" i="31" s="1"/>
  <c r="C22" i="31"/>
  <c r="B22" i="31"/>
  <c r="A22" i="31"/>
  <c r="G21" i="31"/>
  <c r="H21" i="31" s="1"/>
  <c r="U21" i="31" s="1"/>
  <c r="C21" i="31"/>
  <c r="B21" i="31"/>
  <c r="A21" i="31"/>
  <c r="C20" i="31"/>
  <c r="B20" i="31"/>
  <c r="G20" i="31" s="1"/>
  <c r="A20" i="31"/>
  <c r="G19" i="31"/>
  <c r="C19" i="31"/>
  <c r="H19" i="31" s="1"/>
  <c r="U19" i="31" s="1"/>
  <c r="B19" i="31"/>
  <c r="A19" i="31"/>
  <c r="G18" i="31"/>
  <c r="H18" i="31" s="1"/>
  <c r="U18" i="31" s="1"/>
  <c r="C18" i="31"/>
  <c r="B18" i="31"/>
  <c r="A18" i="31"/>
  <c r="G17" i="31"/>
  <c r="H17" i="31" s="1"/>
  <c r="U17" i="31" s="1"/>
  <c r="C17" i="31"/>
  <c r="B17" i="31"/>
  <c r="A17" i="31"/>
  <c r="C16" i="31"/>
  <c r="B16" i="31"/>
  <c r="G16" i="31" s="1"/>
  <c r="A16" i="31"/>
  <c r="G15" i="31"/>
  <c r="C15" i="31"/>
  <c r="H15" i="31" s="1"/>
  <c r="U15" i="31" s="1"/>
  <c r="B15" i="31"/>
  <c r="A15" i="31"/>
  <c r="G14" i="31"/>
  <c r="H14" i="31" s="1"/>
  <c r="U14" i="31" s="1"/>
  <c r="C14" i="31"/>
  <c r="B14" i="31"/>
  <c r="A14" i="31"/>
  <c r="G13" i="31"/>
  <c r="H13" i="31" s="1"/>
  <c r="U13" i="31" s="1"/>
  <c r="C13" i="31"/>
  <c r="B13" i="31"/>
  <c r="A13" i="31"/>
  <c r="C12" i="31"/>
  <c r="H12" i="31" s="1"/>
  <c r="U12" i="31" s="1"/>
  <c r="B12" i="31"/>
  <c r="G12" i="31" s="1"/>
  <c r="A12" i="31"/>
  <c r="G11" i="31"/>
  <c r="C11" i="31"/>
  <c r="H11" i="31" s="1"/>
  <c r="U11" i="31" s="1"/>
  <c r="B11" i="31"/>
  <c r="A11" i="31"/>
  <c r="G10" i="31"/>
  <c r="H10" i="31" s="1"/>
  <c r="U10" i="31" s="1"/>
  <c r="C10" i="31"/>
  <c r="B10" i="31"/>
  <c r="A10" i="31"/>
  <c r="G9" i="31"/>
  <c r="H9" i="31" s="1"/>
  <c r="U9" i="31" s="1"/>
  <c r="C9" i="31"/>
  <c r="B9" i="31"/>
  <c r="A9" i="31"/>
  <c r="C8" i="31"/>
  <c r="B8" i="31"/>
  <c r="G8" i="31" s="1"/>
  <c r="A8" i="31"/>
  <c r="G7" i="31"/>
  <c r="C7" i="31"/>
  <c r="H7" i="31" s="1"/>
  <c r="U7" i="31" s="1"/>
  <c r="B7" i="31"/>
  <c r="A7" i="31"/>
  <c r="B44" i="30"/>
  <c r="G44" i="30" s="1"/>
  <c r="H44" i="30" s="1"/>
  <c r="U44" i="30" s="1"/>
  <c r="A44" i="30"/>
  <c r="G43" i="30"/>
  <c r="H43" i="30" s="1"/>
  <c r="U43" i="30" s="1"/>
  <c r="B43" i="30"/>
  <c r="A43" i="30"/>
  <c r="B42" i="30"/>
  <c r="G42" i="30" s="1"/>
  <c r="H42" i="30" s="1"/>
  <c r="U42" i="30" s="1"/>
  <c r="A42" i="30"/>
  <c r="G41" i="30"/>
  <c r="H41" i="30" s="1"/>
  <c r="U41" i="30" s="1"/>
  <c r="B41" i="30"/>
  <c r="A41" i="30"/>
  <c r="B40" i="30"/>
  <c r="G40" i="30" s="1"/>
  <c r="H40" i="30" s="1"/>
  <c r="U40" i="30" s="1"/>
  <c r="A40" i="30"/>
  <c r="C39" i="30"/>
  <c r="B39" i="30"/>
  <c r="G39" i="30" s="1"/>
  <c r="A39" i="30"/>
  <c r="G38" i="30"/>
  <c r="H38" i="30" s="1"/>
  <c r="U38" i="30" s="1"/>
  <c r="C38" i="30"/>
  <c r="B38" i="30"/>
  <c r="A38" i="30"/>
  <c r="G37" i="30"/>
  <c r="H37" i="30" s="1"/>
  <c r="U37" i="30" s="1"/>
  <c r="C37" i="30"/>
  <c r="B37" i="30"/>
  <c r="A37" i="30"/>
  <c r="C36" i="30"/>
  <c r="B36" i="30"/>
  <c r="G36" i="30" s="1"/>
  <c r="A36" i="30"/>
  <c r="C35" i="30"/>
  <c r="B35" i="30"/>
  <c r="G35" i="30" s="1"/>
  <c r="A35" i="30"/>
  <c r="G34" i="30"/>
  <c r="H34" i="30" s="1"/>
  <c r="U34" i="30" s="1"/>
  <c r="C34" i="30"/>
  <c r="B34" i="30"/>
  <c r="A34" i="30"/>
  <c r="G33" i="30"/>
  <c r="H33" i="30" s="1"/>
  <c r="U33" i="30" s="1"/>
  <c r="C33" i="30"/>
  <c r="B33" i="30"/>
  <c r="A33" i="30"/>
  <c r="C32" i="30"/>
  <c r="B32" i="30"/>
  <c r="G32" i="30" s="1"/>
  <c r="A32" i="30"/>
  <c r="C31" i="30"/>
  <c r="H31" i="30" s="1"/>
  <c r="U31" i="30" s="1"/>
  <c r="B31" i="30"/>
  <c r="G31" i="30" s="1"/>
  <c r="A31" i="30"/>
  <c r="G30" i="30"/>
  <c r="H30" i="30" s="1"/>
  <c r="U30" i="30" s="1"/>
  <c r="C30" i="30"/>
  <c r="B30" i="30"/>
  <c r="A30" i="30"/>
  <c r="G29" i="30"/>
  <c r="H29" i="30" s="1"/>
  <c r="U29" i="30" s="1"/>
  <c r="C29" i="30"/>
  <c r="B29" i="30"/>
  <c r="A29" i="30"/>
  <c r="C28" i="30"/>
  <c r="B28" i="30"/>
  <c r="G28" i="30" s="1"/>
  <c r="A28" i="30"/>
  <c r="C27" i="30"/>
  <c r="H27" i="30" s="1"/>
  <c r="U27" i="30" s="1"/>
  <c r="B27" i="30"/>
  <c r="G27" i="30" s="1"/>
  <c r="A27" i="30"/>
  <c r="G26" i="30"/>
  <c r="H26" i="30" s="1"/>
  <c r="U26" i="30" s="1"/>
  <c r="C26" i="30"/>
  <c r="B26" i="30"/>
  <c r="A26" i="30"/>
  <c r="G25" i="30"/>
  <c r="H25" i="30" s="1"/>
  <c r="U25" i="30" s="1"/>
  <c r="C25" i="30"/>
  <c r="B25" i="30"/>
  <c r="A25" i="30"/>
  <c r="C24" i="30"/>
  <c r="B24" i="30"/>
  <c r="G24" i="30" s="1"/>
  <c r="A24" i="30"/>
  <c r="C23" i="30"/>
  <c r="B23" i="30"/>
  <c r="G23" i="30" s="1"/>
  <c r="A23" i="30"/>
  <c r="G22" i="30"/>
  <c r="H22" i="30" s="1"/>
  <c r="U22" i="30" s="1"/>
  <c r="C22" i="30"/>
  <c r="B22" i="30"/>
  <c r="A22" i="30"/>
  <c r="G21" i="30"/>
  <c r="H21" i="30" s="1"/>
  <c r="U21" i="30" s="1"/>
  <c r="C21" i="30"/>
  <c r="B21" i="30"/>
  <c r="A21" i="30"/>
  <c r="C20" i="30"/>
  <c r="B20" i="30"/>
  <c r="G20" i="30" s="1"/>
  <c r="A20" i="30"/>
  <c r="C19" i="30"/>
  <c r="B19" i="30"/>
  <c r="G19" i="30" s="1"/>
  <c r="A19" i="30"/>
  <c r="G18" i="30"/>
  <c r="H18" i="30" s="1"/>
  <c r="U18" i="30" s="1"/>
  <c r="C18" i="30"/>
  <c r="B18" i="30"/>
  <c r="A18" i="30"/>
  <c r="G17" i="30"/>
  <c r="H17" i="30" s="1"/>
  <c r="U17" i="30" s="1"/>
  <c r="C17" i="30"/>
  <c r="B17" i="30"/>
  <c r="A17" i="30"/>
  <c r="C16" i="30"/>
  <c r="B16" i="30"/>
  <c r="G16" i="30" s="1"/>
  <c r="A16" i="30"/>
  <c r="C15" i="30"/>
  <c r="H15" i="30" s="1"/>
  <c r="U15" i="30" s="1"/>
  <c r="B15" i="30"/>
  <c r="G15" i="30" s="1"/>
  <c r="A15" i="30"/>
  <c r="G14" i="30"/>
  <c r="H14" i="30" s="1"/>
  <c r="U14" i="30" s="1"/>
  <c r="C14" i="30"/>
  <c r="B14" i="30"/>
  <c r="A14" i="30"/>
  <c r="G13" i="30"/>
  <c r="H13" i="30" s="1"/>
  <c r="U13" i="30" s="1"/>
  <c r="C13" i="30"/>
  <c r="B13" i="30"/>
  <c r="A13" i="30"/>
  <c r="C12" i="30"/>
  <c r="B12" i="30"/>
  <c r="G12" i="30" s="1"/>
  <c r="A12" i="30"/>
  <c r="C11" i="30"/>
  <c r="H11" i="30" s="1"/>
  <c r="U11" i="30" s="1"/>
  <c r="B11" i="30"/>
  <c r="G11" i="30" s="1"/>
  <c r="A11" i="30"/>
  <c r="G10" i="30"/>
  <c r="H10" i="30" s="1"/>
  <c r="U10" i="30" s="1"/>
  <c r="C10" i="30"/>
  <c r="B10" i="30"/>
  <c r="A10" i="30"/>
  <c r="G9" i="30"/>
  <c r="H9" i="30" s="1"/>
  <c r="U9" i="30" s="1"/>
  <c r="C9" i="30"/>
  <c r="B9" i="30"/>
  <c r="A9" i="30"/>
  <c r="C8" i="30"/>
  <c r="B8" i="30"/>
  <c r="G8" i="30" s="1"/>
  <c r="A8" i="30"/>
  <c r="C7" i="30"/>
  <c r="B7" i="30"/>
  <c r="G7" i="30" s="1"/>
  <c r="A7" i="30"/>
  <c r="B44" i="29"/>
  <c r="G44" i="29" s="1"/>
  <c r="H44" i="29" s="1"/>
  <c r="U44" i="29" s="1"/>
  <c r="A44" i="29"/>
  <c r="G43" i="29"/>
  <c r="H43" i="29" s="1"/>
  <c r="U43" i="29" s="1"/>
  <c r="B43" i="29"/>
  <c r="A43" i="29"/>
  <c r="H42" i="29"/>
  <c r="U42" i="29" s="1"/>
  <c r="G42" i="29"/>
  <c r="B42" i="29"/>
  <c r="A42" i="29"/>
  <c r="B41" i="29"/>
  <c r="G41" i="29" s="1"/>
  <c r="H41" i="29" s="1"/>
  <c r="U41" i="29" s="1"/>
  <c r="A41" i="29"/>
  <c r="B40" i="29"/>
  <c r="G40" i="29" s="1"/>
  <c r="H40" i="29" s="1"/>
  <c r="U40" i="29" s="1"/>
  <c r="A40" i="29"/>
  <c r="G39" i="29"/>
  <c r="C39" i="29"/>
  <c r="H39" i="29" s="1"/>
  <c r="U39" i="29" s="1"/>
  <c r="B39" i="29"/>
  <c r="A39" i="29"/>
  <c r="C38" i="29"/>
  <c r="B38" i="29"/>
  <c r="G38" i="29" s="1"/>
  <c r="H38" i="29" s="1"/>
  <c r="U38" i="29" s="1"/>
  <c r="A38" i="29"/>
  <c r="G37" i="29"/>
  <c r="H37" i="29" s="1"/>
  <c r="U37" i="29" s="1"/>
  <c r="C37" i="29"/>
  <c r="B37" i="29"/>
  <c r="A37" i="29"/>
  <c r="C36" i="29"/>
  <c r="H36" i="29" s="1"/>
  <c r="U36" i="29" s="1"/>
  <c r="B36" i="29"/>
  <c r="G36" i="29" s="1"/>
  <c r="A36" i="29"/>
  <c r="G35" i="29"/>
  <c r="C35" i="29"/>
  <c r="H35" i="29" s="1"/>
  <c r="U35" i="29" s="1"/>
  <c r="B35" i="29"/>
  <c r="A35" i="29"/>
  <c r="C34" i="29"/>
  <c r="B34" i="29"/>
  <c r="G34" i="29" s="1"/>
  <c r="H34" i="29" s="1"/>
  <c r="U34" i="29" s="1"/>
  <c r="A34" i="29"/>
  <c r="G33" i="29"/>
  <c r="H33" i="29" s="1"/>
  <c r="U33" i="29" s="1"/>
  <c r="C33" i="29"/>
  <c r="B33" i="29"/>
  <c r="A33" i="29"/>
  <c r="C32" i="29"/>
  <c r="H32" i="29" s="1"/>
  <c r="U32" i="29" s="1"/>
  <c r="B32" i="29"/>
  <c r="G32" i="29" s="1"/>
  <c r="A32" i="29"/>
  <c r="G31" i="29"/>
  <c r="C31" i="29"/>
  <c r="H31" i="29" s="1"/>
  <c r="U31" i="29" s="1"/>
  <c r="B31" i="29"/>
  <c r="A31" i="29"/>
  <c r="C30" i="29"/>
  <c r="B30" i="29"/>
  <c r="G30" i="29" s="1"/>
  <c r="H30" i="29" s="1"/>
  <c r="U30" i="29" s="1"/>
  <c r="A30" i="29"/>
  <c r="G29" i="29"/>
  <c r="H29" i="29" s="1"/>
  <c r="U29" i="29" s="1"/>
  <c r="C29" i="29"/>
  <c r="B29" i="29"/>
  <c r="A29" i="29"/>
  <c r="C28" i="29"/>
  <c r="B28" i="29"/>
  <c r="G28" i="29" s="1"/>
  <c r="A28" i="29"/>
  <c r="G27" i="29"/>
  <c r="C27" i="29"/>
  <c r="H27" i="29" s="1"/>
  <c r="U27" i="29" s="1"/>
  <c r="B27" i="29"/>
  <c r="A27" i="29"/>
  <c r="C26" i="29"/>
  <c r="B26" i="29"/>
  <c r="G26" i="29" s="1"/>
  <c r="H26" i="29" s="1"/>
  <c r="U26" i="29" s="1"/>
  <c r="A26" i="29"/>
  <c r="G25" i="29"/>
  <c r="H25" i="29" s="1"/>
  <c r="U25" i="29" s="1"/>
  <c r="C25" i="29"/>
  <c r="B25" i="29"/>
  <c r="A25" i="29"/>
  <c r="C24" i="29"/>
  <c r="B24" i="29"/>
  <c r="G24" i="29" s="1"/>
  <c r="A24" i="29"/>
  <c r="G23" i="29"/>
  <c r="C23" i="29"/>
  <c r="H23" i="29" s="1"/>
  <c r="U23" i="29" s="1"/>
  <c r="B23" i="29"/>
  <c r="A23" i="29"/>
  <c r="C22" i="29"/>
  <c r="B22" i="29"/>
  <c r="G22" i="29" s="1"/>
  <c r="H22" i="29" s="1"/>
  <c r="U22" i="29" s="1"/>
  <c r="A22" i="29"/>
  <c r="G21" i="29"/>
  <c r="H21" i="29" s="1"/>
  <c r="U21" i="29" s="1"/>
  <c r="C21" i="29"/>
  <c r="B21" i="29"/>
  <c r="A21" i="29"/>
  <c r="C20" i="29"/>
  <c r="H20" i="29" s="1"/>
  <c r="U20" i="29" s="1"/>
  <c r="B20" i="29"/>
  <c r="G20" i="29" s="1"/>
  <c r="A20" i="29"/>
  <c r="G19" i="29"/>
  <c r="C19" i="29"/>
  <c r="H19" i="29" s="1"/>
  <c r="U19" i="29" s="1"/>
  <c r="B19" i="29"/>
  <c r="A19" i="29"/>
  <c r="C18" i="29"/>
  <c r="B18" i="29"/>
  <c r="G18" i="29" s="1"/>
  <c r="H18" i="29" s="1"/>
  <c r="U18" i="29" s="1"/>
  <c r="A18" i="29"/>
  <c r="G17" i="29"/>
  <c r="H17" i="29" s="1"/>
  <c r="U17" i="29" s="1"/>
  <c r="C17" i="29"/>
  <c r="B17" i="29"/>
  <c r="A17" i="29"/>
  <c r="C16" i="29"/>
  <c r="H16" i="29" s="1"/>
  <c r="U16" i="29" s="1"/>
  <c r="B16" i="29"/>
  <c r="G16" i="29" s="1"/>
  <c r="A16" i="29"/>
  <c r="G15" i="29"/>
  <c r="C15" i="29"/>
  <c r="H15" i="29" s="1"/>
  <c r="U15" i="29" s="1"/>
  <c r="B15" i="29"/>
  <c r="A15" i="29"/>
  <c r="C14" i="29"/>
  <c r="B14" i="29"/>
  <c r="G14" i="29" s="1"/>
  <c r="H14" i="29" s="1"/>
  <c r="U14" i="29" s="1"/>
  <c r="A14" i="29"/>
  <c r="G13" i="29"/>
  <c r="H13" i="29" s="1"/>
  <c r="U13" i="29" s="1"/>
  <c r="C13" i="29"/>
  <c r="B13" i="29"/>
  <c r="A13" i="29"/>
  <c r="C12" i="29"/>
  <c r="B12" i="29"/>
  <c r="G12" i="29" s="1"/>
  <c r="A12" i="29"/>
  <c r="G11" i="29"/>
  <c r="C11" i="29"/>
  <c r="H11" i="29" s="1"/>
  <c r="U11" i="29" s="1"/>
  <c r="B11" i="29"/>
  <c r="A11" i="29"/>
  <c r="C10" i="29"/>
  <c r="B10" i="29"/>
  <c r="G10" i="29" s="1"/>
  <c r="H10" i="29" s="1"/>
  <c r="U10" i="29" s="1"/>
  <c r="A10" i="29"/>
  <c r="G9" i="29"/>
  <c r="H9" i="29" s="1"/>
  <c r="U9" i="29" s="1"/>
  <c r="C9" i="29"/>
  <c r="B9" i="29"/>
  <c r="A9" i="29"/>
  <c r="C8" i="29"/>
  <c r="B8" i="29"/>
  <c r="G8" i="29" s="1"/>
  <c r="A8" i="29"/>
  <c r="G7" i="29"/>
  <c r="C7" i="29"/>
  <c r="H7" i="29" s="1"/>
  <c r="U7" i="29" s="1"/>
  <c r="B7" i="29"/>
  <c r="A7" i="29"/>
  <c r="B44" i="28"/>
  <c r="G44" i="28" s="1"/>
  <c r="H44" i="28" s="1"/>
  <c r="U44" i="28" s="1"/>
  <c r="A44" i="28"/>
  <c r="G43" i="28"/>
  <c r="H43" i="28" s="1"/>
  <c r="U43" i="28" s="1"/>
  <c r="B43" i="28"/>
  <c r="A43" i="28"/>
  <c r="H42" i="28"/>
  <c r="U42" i="28" s="1"/>
  <c r="G42" i="28"/>
  <c r="B42" i="28"/>
  <c r="A42" i="28"/>
  <c r="B41" i="28"/>
  <c r="G41" i="28" s="1"/>
  <c r="H41" i="28" s="1"/>
  <c r="U41" i="28" s="1"/>
  <c r="A41" i="28"/>
  <c r="B40" i="28"/>
  <c r="G40" i="28" s="1"/>
  <c r="H40" i="28" s="1"/>
  <c r="U40" i="28" s="1"/>
  <c r="A40" i="28"/>
  <c r="G39" i="28"/>
  <c r="C39" i="28"/>
  <c r="H39" i="28" s="1"/>
  <c r="U39" i="28" s="1"/>
  <c r="B39" i="28"/>
  <c r="A39" i="28"/>
  <c r="C38" i="28"/>
  <c r="B38" i="28"/>
  <c r="G38" i="28" s="1"/>
  <c r="H38" i="28" s="1"/>
  <c r="U38" i="28" s="1"/>
  <c r="A38" i="28"/>
  <c r="G37" i="28"/>
  <c r="H37" i="28" s="1"/>
  <c r="U37" i="28" s="1"/>
  <c r="C37" i="28"/>
  <c r="B37" i="28"/>
  <c r="A37" i="28"/>
  <c r="C36" i="28"/>
  <c r="B36" i="28"/>
  <c r="G36" i="28" s="1"/>
  <c r="A36" i="28"/>
  <c r="G35" i="28"/>
  <c r="C35" i="28"/>
  <c r="H35" i="28" s="1"/>
  <c r="U35" i="28" s="1"/>
  <c r="B35" i="28"/>
  <c r="A35" i="28"/>
  <c r="C34" i="28"/>
  <c r="B34" i="28"/>
  <c r="G34" i="28" s="1"/>
  <c r="H34" i="28" s="1"/>
  <c r="U34" i="28" s="1"/>
  <c r="A34" i="28"/>
  <c r="G33" i="28"/>
  <c r="H33" i="28" s="1"/>
  <c r="U33" i="28" s="1"/>
  <c r="C33" i="28"/>
  <c r="B33" i="28"/>
  <c r="A33" i="28"/>
  <c r="C32" i="28"/>
  <c r="B32" i="28"/>
  <c r="G32" i="28" s="1"/>
  <c r="A32" i="28"/>
  <c r="G31" i="28"/>
  <c r="C31" i="28"/>
  <c r="H31" i="28" s="1"/>
  <c r="U31" i="28" s="1"/>
  <c r="B31" i="28"/>
  <c r="A31" i="28"/>
  <c r="C30" i="28"/>
  <c r="B30" i="28"/>
  <c r="G30" i="28" s="1"/>
  <c r="H30" i="28" s="1"/>
  <c r="U30" i="28" s="1"/>
  <c r="A30" i="28"/>
  <c r="G29" i="28"/>
  <c r="H29" i="28" s="1"/>
  <c r="U29" i="28" s="1"/>
  <c r="C29" i="28"/>
  <c r="B29" i="28"/>
  <c r="A29" i="28"/>
  <c r="C28" i="28"/>
  <c r="H28" i="28" s="1"/>
  <c r="U28" i="28" s="1"/>
  <c r="B28" i="28"/>
  <c r="G28" i="28" s="1"/>
  <c r="A28" i="28"/>
  <c r="G27" i="28"/>
  <c r="C27" i="28"/>
  <c r="H27" i="28" s="1"/>
  <c r="U27" i="28" s="1"/>
  <c r="B27" i="28"/>
  <c r="A27" i="28"/>
  <c r="C26" i="28"/>
  <c r="B26" i="28"/>
  <c r="G26" i="28" s="1"/>
  <c r="H26" i="28" s="1"/>
  <c r="U26" i="28" s="1"/>
  <c r="A26" i="28"/>
  <c r="G25" i="28"/>
  <c r="H25" i="28" s="1"/>
  <c r="U25" i="28" s="1"/>
  <c r="C25" i="28"/>
  <c r="B25" i="28"/>
  <c r="A25" i="28"/>
  <c r="C24" i="28"/>
  <c r="B24" i="28"/>
  <c r="G24" i="28" s="1"/>
  <c r="A24" i="28"/>
  <c r="G23" i="28"/>
  <c r="C23" i="28"/>
  <c r="H23" i="28" s="1"/>
  <c r="U23" i="28" s="1"/>
  <c r="B23" i="28"/>
  <c r="A23" i="28"/>
  <c r="C22" i="28"/>
  <c r="B22" i="28"/>
  <c r="G22" i="28" s="1"/>
  <c r="H22" i="28" s="1"/>
  <c r="U22" i="28" s="1"/>
  <c r="A22" i="28"/>
  <c r="G21" i="28"/>
  <c r="H21" i="28" s="1"/>
  <c r="U21" i="28" s="1"/>
  <c r="C21" i="28"/>
  <c r="B21" i="28"/>
  <c r="A21" i="28"/>
  <c r="C20" i="28"/>
  <c r="B20" i="28"/>
  <c r="G20" i="28" s="1"/>
  <c r="A20" i="28"/>
  <c r="G19" i="28"/>
  <c r="C19" i="28"/>
  <c r="H19" i="28" s="1"/>
  <c r="U19" i="28" s="1"/>
  <c r="B19" i="28"/>
  <c r="A19" i="28"/>
  <c r="C18" i="28"/>
  <c r="B18" i="28"/>
  <c r="G18" i="28" s="1"/>
  <c r="H18" i="28" s="1"/>
  <c r="U18" i="28" s="1"/>
  <c r="A18" i="28"/>
  <c r="G17" i="28"/>
  <c r="H17" i="28" s="1"/>
  <c r="U17" i="28" s="1"/>
  <c r="C17" i="28"/>
  <c r="B17" i="28"/>
  <c r="A17" i="28"/>
  <c r="C16" i="28"/>
  <c r="B16" i="28"/>
  <c r="G16" i="28" s="1"/>
  <c r="A16" i="28"/>
  <c r="G15" i="28"/>
  <c r="C15" i="28"/>
  <c r="H15" i="28" s="1"/>
  <c r="U15" i="28" s="1"/>
  <c r="B15" i="28"/>
  <c r="A15" i="28"/>
  <c r="C14" i="28"/>
  <c r="B14" i="28"/>
  <c r="G14" i="28" s="1"/>
  <c r="H14" i="28" s="1"/>
  <c r="U14" i="28" s="1"/>
  <c r="A14" i="28"/>
  <c r="G13" i="28"/>
  <c r="H13" i="28" s="1"/>
  <c r="U13" i="28" s="1"/>
  <c r="C13" i="28"/>
  <c r="B13" i="28"/>
  <c r="A13" i="28"/>
  <c r="C12" i="28"/>
  <c r="H12" i="28" s="1"/>
  <c r="U12" i="28" s="1"/>
  <c r="B12" i="28"/>
  <c r="G12" i="28" s="1"/>
  <c r="A12" i="28"/>
  <c r="G11" i="28"/>
  <c r="C11" i="28"/>
  <c r="H11" i="28" s="1"/>
  <c r="U11" i="28" s="1"/>
  <c r="B11" i="28"/>
  <c r="A11" i="28"/>
  <c r="C10" i="28"/>
  <c r="B10" i="28"/>
  <c r="G10" i="28" s="1"/>
  <c r="H10" i="28" s="1"/>
  <c r="U10" i="28" s="1"/>
  <c r="A10" i="28"/>
  <c r="G9" i="28"/>
  <c r="H9" i="28" s="1"/>
  <c r="U9" i="28" s="1"/>
  <c r="C9" i="28"/>
  <c r="B9" i="28"/>
  <c r="A9" i="28"/>
  <c r="C8" i="28"/>
  <c r="B8" i="28"/>
  <c r="G8" i="28" s="1"/>
  <c r="A8" i="28"/>
  <c r="G7" i="28"/>
  <c r="C7" i="28"/>
  <c r="H7" i="28" s="1"/>
  <c r="U7" i="28" s="1"/>
  <c r="B7" i="28"/>
  <c r="A7" i="28"/>
  <c r="G44" i="27"/>
  <c r="H44" i="27" s="1"/>
  <c r="U44" i="27" s="1"/>
  <c r="B44" i="27"/>
  <c r="A44" i="27"/>
  <c r="G43" i="27"/>
  <c r="H43" i="27" s="1"/>
  <c r="U43" i="27" s="1"/>
  <c r="B43" i="27"/>
  <c r="A43" i="27"/>
  <c r="G42" i="27"/>
  <c r="H42" i="27" s="1"/>
  <c r="U42" i="27" s="1"/>
  <c r="B42" i="27"/>
  <c r="A42" i="27"/>
  <c r="B41" i="27"/>
  <c r="G41" i="27" s="1"/>
  <c r="H41" i="27" s="1"/>
  <c r="U41" i="27" s="1"/>
  <c r="A41" i="27"/>
  <c r="B40" i="27"/>
  <c r="G40" i="27" s="1"/>
  <c r="H40" i="27" s="1"/>
  <c r="U40" i="27" s="1"/>
  <c r="A40" i="27"/>
  <c r="H39" i="27"/>
  <c r="U39" i="27" s="1"/>
  <c r="G39" i="27"/>
  <c r="C39" i="27"/>
  <c r="B39" i="27"/>
  <c r="A39" i="27"/>
  <c r="C38" i="27"/>
  <c r="B38" i="27"/>
  <c r="G38" i="27" s="1"/>
  <c r="H38" i="27" s="1"/>
  <c r="U38" i="27" s="1"/>
  <c r="A38" i="27"/>
  <c r="G37" i="27"/>
  <c r="H37" i="27" s="1"/>
  <c r="U37" i="27" s="1"/>
  <c r="C37" i="27"/>
  <c r="B37" i="27"/>
  <c r="A37" i="27"/>
  <c r="C36" i="27"/>
  <c r="H36" i="27" s="1"/>
  <c r="U36" i="27" s="1"/>
  <c r="B36" i="27"/>
  <c r="G36" i="27" s="1"/>
  <c r="A36" i="27"/>
  <c r="H35" i="27"/>
  <c r="U35" i="27" s="1"/>
  <c r="G35" i="27"/>
  <c r="C35" i="27"/>
  <c r="B35" i="27"/>
  <c r="A35" i="27"/>
  <c r="C34" i="27"/>
  <c r="B34" i="27"/>
  <c r="G34" i="27" s="1"/>
  <c r="H34" i="27" s="1"/>
  <c r="U34" i="27" s="1"/>
  <c r="A34" i="27"/>
  <c r="G33" i="27"/>
  <c r="H33" i="27" s="1"/>
  <c r="U33" i="27" s="1"/>
  <c r="C33" i="27"/>
  <c r="B33" i="27"/>
  <c r="A33" i="27"/>
  <c r="C32" i="27"/>
  <c r="B32" i="27"/>
  <c r="G32" i="27" s="1"/>
  <c r="A32" i="27"/>
  <c r="H31" i="27"/>
  <c r="U31" i="27" s="1"/>
  <c r="G31" i="27"/>
  <c r="C31" i="27"/>
  <c r="B31" i="27"/>
  <c r="A31" i="27"/>
  <c r="C30" i="27"/>
  <c r="B30" i="27"/>
  <c r="G30" i="27" s="1"/>
  <c r="H30" i="27" s="1"/>
  <c r="U30" i="27" s="1"/>
  <c r="A30" i="27"/>
  <c r="G29" i="27"/>
  <c r="H29" i="27" s="1"/>
  <c r="U29" i="27" s="1"/>
  <c r="C29" i="27"/>
  <c r="B29" i="27"/>
  <c r="A29" i="27"/>
  <c r="C28" i="27"/>
  <c r="H28" i="27" s="1"/>
  <c r="U28" i="27" s="1"/>
  <c r="B28" i="27"/>
  <c r="G28" i="27" s="1"/>
  <c r="A28" i="27"/>
  <c r="H27" i="27"/>
  <c r="U27" i="27" s="1"/>
  <c r="G27" i="27"/>
  <c r="C27" i="27"/>
  <c r="B27" i="27"/>
  <c r="A27" i="27"/>
  <c r="C26" i="27"/>
  <c r="H26" i="27" s="1"/>
  <c r="U26" i="27" s="1"/>
  <c r="B26" i="27"/>
  <c r="G26" i="27" s="1"/>
  <c r="A26" i="27"/>
  <c r="G25" i="27"/>
  <c r="H25" i="27" s="1"/>
  <c r="U25" i="27" s="1"/>
  <c r="C25" i="27"/>
  <c r="B25" i="27"/>
  <c r="A25" i="27"/>
  <c r="C24" i="27"/>
  <c r="B24" i="27"/>
  <c r="G24" i="27" s="1"/>
  <c r="A24" i="27"/>
  <c r="H23" i="27"/>
  <c r="U23" i="27" s="1"/>
  <c r="G23" i="27"/>
  <c r="C23" i="27"/>
  <c r="B23" i="27"/>
  <c r="A23" i="27"/>
  <c r="C22" i="27"/>
  <c r="B22" i="27"/>
  <c r="G22" i="27" s="1"/>
  <c r="A22" i="27"/>
  <c r="G21" i="27"/>
  <c r="H21" i="27" s="1"/>
  <c r="U21" i="27" s="1"/>
  <c r="C21" i="27"/>
  <c r="B21" i="27"/>
  <c r="A21" i="27"/>
  <c r="C20" i="27"/>
  <c r="B20" i="27"/>
  <c r="G20" i="27" s="1"/>
  <c r="A20" i="27"/>
  <c r="H19" i="27"/>
  <c r="U19" i="27" s="1"/>
  <c r="G19" i="27"/>
  <c r="C19" i="27"/>
  <c r="B19" i="27"/>
  <c r="A19" i="27"/>
  <c r="C18" i="27"/>
  <c r="B18" i="27"/>
  <c r="G18" i="27" s="1"/>
  <c r="A18" i="27"/>
  <c r="G17" i="27"/>
  <c r="H17" i="27" s="1"/>
  <c r="U17" i="27" s="1"/>
  <c r="C17" i="27"/>
  <c r="B17" i="27"/>
  <c r="A17" i="27"/>
  <c r="C16" i="27"/>
  <c r="B16" i="27"/>
  <c r="G16" i="27" s="1"/>
  <c r="A16" i="27"/>
  <c r="H15" i="27"/>
  <c r="U15" i="27" s="1"/>
  <c r="G15" i="27"/>
  <c r="C15" i="27"/>
  <c r="B15" i="27"/>
  <c r="A15" i="27"/>
  <c r="C14" i="27"/>
  <c r="B14" i="27"/>
  <c r="G14" i="27" s="1"/>
  <c r="A14" i="27"/>
  <c r="G13" i="27"/>
  <c r="H13" i="27" s="1"/>
  <c r="U13" i="27" s="1"/>
  <c r="C13" i="27"/>
  <c r="B13" i="27"/>
  <c r="A13" i="27"/>
  <c r="C12" i="27"/>
  <c r="B12" i="27"/>
  <c r="G12" i="27" s="1"/>
  <c r="A12" i="27"/>
  <c r="H11" i="27"/>
  <c r="U11" i="27" s="1"/>
  <c r="G11" i="27"/>
  <c r="C11" i="27"/>
  <c r="B11" i="27"/>
  <c r="A11" i="27"/>
  <c r="C10" i="27"/>
  <c r="B10" i="27"/>
  <c r="G10" i="27" s="1"/>
  <c r="A10" i="27"/>
  <c r="G9" i="27"/>
  <c r="H9" i="27" s="1"/>
  <c r="U9" i="27" s="1"/>
  <c r="C9" i="27"/>
  <c r="B9" i="27"/>
  <c r="A9" i="27"/>
  <c r="C8" i="27"/>
  <c r="H8" i="27" s="1"/>
  <c r="U8" i="27" s="1"/>
  <c r="B8" i="27"/>
  <c r="G8" i="27" s="1"/>
  <c r="A8" i="27"/>
  <c r="H7" i="27"/>
  <c r="U7" i="27" s="1"/>
  <c r="G7" i="27"/>
  <c r="C7" i="27"/>
  <c r="B7" i="27"/>
  <c r="A7" i="27"/>
  <c r="B44" i="26"/>
  <c r="G44" i="26" s="1"/>
  <c r="H44" i="26" s="1"/>
  <c r="U44" i="26" s="1"/>
  <c r="A44" i="26"/>
  <c r="B43" i="26"/>
  <c r="G43" i="26" s="1"/>
  <c r="H43" i="26" s="1"/>
  <c r="U43" i="26" s="1"/>
  <c r="A43" i="26"/>
  <c r="B42" i="26"/>
  <c r="G42" i="26" s="1"/>
  <c r="H42" i="26" s="1"/>
  <c r="U42" i="26" s="1"/>
  <c r="A42" i="26"/>
  <c r="B41" i="26"/>
  <c r="G41" i="26" s="1"/>
  <c r="H41" i="26" s="1"/>
  <c r="U41" i="26" s="1"/>
  <c r="A41" i="26"/>
  <c r="G40" i="26"/>
  <c r="H40" i="26" s="1"/>
  <c r="U40" i="26" s="1"/>
  <c r="B40" i="26"/>
  <c r="A40" i="26"/>
  <c r="C39" i="26"/>
  <c r="B39" i="26"/>
  <c r="G39" i="26" s="1"/>
  <c r="A39" i="26"/>
  <c r="C38" i="26"/>
  <c r="B38" i="26"/>
  <c r="G38" i="26" s="1"/>
  <c r="H38" i="26" s="1"/>
  <c r="U38" i="26" s="1"/>
  <c r="A38" i="26"/>
  <c r="H37" i="26"/>
  <c r="U37" i="26" s="1"/>
  <c r="G37" i="26"/>
  <c r="C37" i="26"/>
  <c r="B37" i="26"/>
  <c r="A37" i="26"/>
  <c r="G36" i="26"/>
  <c r="C36" i="26"/>
  <c r="H36" i="26" s="1"/>
  <c r="U36" i="26" s="1"/>
  <c r="B36" i="26"/>
  <c r="A36" i="26"/>
  <c r="C35" i="26"/>
  <c r="H35" i="26" s="1"/>
  <c r="U35" i="26" s="1"/>
  <c r="B35" i="26"/>
  <c r="G35" i="26" s="1"/>
  <c r="A35" i="26"/>
  <c r="C34" i="26"/>
  <c r="B34" i="26"/>
  <c r="G34" i="26" s="1"/>
  <c r="H34" i="26" s="1"/>
  <c r="U34" i="26" s="1"/>
  <c r="A34" i="26"/>
  <c r="H33" i="26"/>
  <c r="U33" i="26" s="1"/>
  <c r="G33" i="26"/>
  <c r="C33" i="26"/>
  <c r="B33" i="26"/>
  <c r="A33" i="26"/>
  <c r="G32" i="26"/>
  <c r="C32" i="26"/>
  <c r="H32" i="26" s="1"/>
  <c r="U32" i="26" s="1"/>
  <c r="B32" i="26"/>
  <c r="A32" i="26"/>
  <c r="C31" i="26"/>
  <c r="B31" i="26"/>
  <c r="G31" i="26" s="1"/>
  <c r="A31" i="26"/>
  <c r="C30" i="26"/>
  <c r="B30" i="26"/>
  <c r="G30" i="26" s="1"/>
  <c r="H30" i="26" s="1"/>
  <c r="U30" i="26" s="1"/>
  <c r="A30" i="26"/>
  <c r="H29" i="26"/>
  <c r="U29" i="26" s="1"/>
  <c r="G29" i="26"/>
  <c r="C29" i="26"/>
  <c r="B29" i="26"/>
  <c r="A29" i="26"/>
  <c r="G28" i="26"/>
  <c r="C28" i="26"/>
  <c r="H28" i="26" s="1"/>
  <c r="U28" i="26" s="1"/>
  <c r="B28" i="26"/>
  <c r="A28" i="26"/>
  <c r="C27" i="26"/>
  <c r="B27" i="26"/>
  <c r="G27" i="26" s="1"/>
  <c r="A27" i="26"/>
  <c r="C26" i="26"/>
  <c r="B26" i="26"/>
  <c r="G26" i="26" s="1"/>
  <c r="H26" i="26" s="1"/>
  <c r="U26" i="26" s="1"/>
  <c r="A26" i="26"/>
  <c r="H25" i="26"/>
  <c r="U25" i="26" s="1"/>
  <c r="G25" i="26"/>
  <c r="C25" i="26"/>
  <c r="B25" i="26"/>
  <c r="A25" i="26"/>
  <c r="G24" i="26"/>
  <c r="C24" i="26"/>
  <c r="H24" i="26" s="1"/>
  <c r="U24" i="26" s="1"/>
  <c r="B24" i="26"/>
  <c r="A24" i="26"/>
  <c r="C23" i="26"/>
  <c r="H23" i="26" s="1"/>
  <c r="U23" i="26" s="1"/>
  <c r="B23" i="26"/>
  <c r="G23" i="26" s="1"/>
  <c r="A23" i="26"/>
  <c r="C22" i="26"/>
  <c r="B22" i="26"/>
  <c r="G22" i="26" s="1"/>
  <c r="H22" i="26" s="1"/>
  <c r="U22" i="26" s="1"/>
  <c r="A22" i="26"/>
  <c r="H21" i="26"/>
  <c r="U21" i="26" s="1"/>
  <c r="G21" i="26"/>
  <c r="C21" i="26"/>
  <c r="B21" i="26"/>
  <c r="A21" i="26"/>
  <c r="G20" i="26"/>
  <c r="C20" i="26"/>
  <c r="H20" i="26" s="1"/>
  <c r="U20" i="26" s="1"/>
  <c r="B20" i="26"/>
  <c r="A20" i="26"/>
  <c r="C19" i="26"/>
  <c r="B19" i="26"/>
  <c r="G19" i="26" s="1"/>
  <c r="A19" i="26"/>
  <c r="C18" i="26"/>
  <c r="B18" i="26"/>
  <c r="G18" i="26" s="1"/>
  <c r="H18" i="26" s="1"/>
  <c r="U18" i="26" s="1"/>
  <c r="A18" i="26"/>
  <c r="H17" i="26"/>
  <c r="U17" i="26" s="1"/>
  <c r="G17" i="26"/>
  <c r="C17" i="26"/>
  <c r="B17" i="26"/>
  <c r="A17" i="26"/>
  <c r="G16" i="26"/>
  <c r="C16" i="26"/>
  <c r="H16" i="26" s="1"/>
  <c r="U16" i="26" s="1"/>
  <c r="B16" i="26"/>
  <c r="A16" i="26"/>
  <c r="C15" i="26"/>
  <c r="B15" i="26"/>
  <c r="G15" i="26" s="1"/>
  <c r="A15" i="26"/>
  <c r="C14" i="26"/>
  <c r="B14" i="26"/>
  <c r="G14" i="26" s="1"/>
  <c r="H14" i="26" s="1"/>
  <c r="U14" i="26" s="1"/>
  <c r="A14" i="26"/>
  <c r="H13" i="26"/>
  <c r="U13" i="26" s="1"/>
  <c r="G13" i="26"/>
  <c r="C13" i="26"/>
  <c r="B13" i="26"/>
  <c r="A13" i="26"/>
  <c r="G12" i="26"/>
  <c r="C12" i="26"/>
  <c r="H12" i="26" s="1"/>
  <c r="U12" i="26" s="1"/>
  <c r="B12" i="26"/>
  <c r="A12" i="26"/>
  <c r="C11" i="26"/>
  <c r="H11" i="26" s="1"/>
  <c r="U11" i="26" s="1"/>
  <c r="B11" i="26"/>
  <c r="G11" i="26" s="1"/>
  <c r="A11" i="26"/>
  <c r="C10" i="26"/>
  <c r="B10" i="26"/>
  <c r="G10" i="26" s="1"/>
  <c r="H10" i="26" s="1"/>
  <c r="U10" i="26" s="1"/>
  <c r="A10" i="26"/>
  <c r="H9" i="26"/>
  <c r="U9" i="26" s="1"/>
  <c r="G9" i="26"/>
  <c r="C9" i="26"/>
  <c r="B9" i="26"/>
  <c r="A9" i="26"/>
  <c r="G8" i="26"/>
  <c r="C8" i="26"/>
  <c r="H8" i="26" s="1"/>
  <c r="U8" i="26" s="1"/>
  <c r="B8" i="26"/>
  <c r="A8" i="26"/>
  <c r="C7" i="26"/>
  <c r="B7" i="26"/>
  <c r="G7" i="26" s="1"/>
  <c r="A7" i="26"/>
  <c r="B44" i="25"/>
  <c r="G44" i="25" s="1"/>
  <c r="H44" i="25" s="1"/>
  <c r="U44" i="25" s="1"/>
  <c r="A44" i="25"/>
  <c r="G43" i="25"/>
  <c r="H43" i="25" s="1"/>
  <c r="U43" i="25" s="1"/>
  <c r="B43" i="25"/>
  <c r="A43" i="25"/>
  <c r="G42" i="25"/>
  <c r="H42" i="25" s="1"/>
  <c r="U42" i="25" s="1"/>
  <c r="B42" i="25"/>
  <c r="A42" i="25"/>
  <c r="G41" i="25"/>
  <c r="H41" i="25" s="1"/>
  <c r="U41" i="25" s="1"/>
  <c r="B41" i="25"/>
  <c r="A41" i="25"/>
  <c r="B40" i="25"/>
  <c r="G40" i="25" s="1"/>
  <c r="H40" i="25" s="1"/>
  <c r="U40" i="25" s="1"/>
  <c r="A40" i="25"/>
  <c r="G39" i="25"/>
  <c r="C39" i="25"/>
  <c r="H39" i="25" s="1"/>
  <c r="U39" i="25" s="1"/>
  <c r="B39" i="25"/>
  <c r="A39" i="25"/>
  <c r="G38" i="25"/>
  <c r="H38" i="25" s="1"/>
  <c r="U38" i="25" s="1"/>
  <c r="C38" i="25"/>
  <c r="B38" i="25"/>
  <c r="A38" i="25"/>
  <c r="G37" i="25"/>
  <c r="H37" i="25" s="1"/>
  <c r="U37" i="25" s="1"/>
  <c r="C37" i="25"/>
  <c r="B37" i="25"/>
  <c r="A37" i="25"/>
  <c r="C36" i="25"/>
  <c r="B36" i="25"/>
  <c r="G36" i="25" s="1"/>
  <c r="A36" i="25"/>
  <c r="G35" i="25"/>
  <c r="C35" i="25"/>
  <c r="H35" i="25" s="1"/>
  <c r="U35" i="25" s="1"/>
  <c r="B35" i="25"/>
  <c r="A35" i="25"/>
  <c r="C34" i="25"/>
  <c r="B34" i="25"/>
  <c r="G34" i="25" s="1"/>
  <c r="H34" i="25" s="1"/>
  <c r="U34" i="25" s="1"/>
  <c r="A34" i="25"/>
  <c r="G33" i="25"/>
  <c r="H33" i="25" s="1"/>
  <c r="U33" i="25" s="1"/>
  <c r="C33" i="25"/>
  <c r="B33" i="25"/>
  <c r="A33" i="25"/>
  <c r="C32" i="25"/>
  <c r="B32" i="25"/>
  <c r="G32" i="25" s="1"/>
  <c r="A32" i="25"/>
  <c r="G31" i="25"/>
  <c r="C31" i="25"/>
  <c r="H31" i="25" s="1"/>
  <c r="U31" i="25" s="1"/>
  <c r="B31" i="25"/>
  <c r="A31" i="25"/>
  <c r="C30" i="25"/>
  <c r="B30" i="25"/>
  <c r="G30" i="25" s="1"/>
  <c r="H30" i="25" s="1"/>
  <c r="U30" i="25" s="1"/>
  <c r="A30" i="25"/>
  <c r="G29" i="25"/>
  <c r="H29" i="25" s="1"/>
  <c r="U29" i="25" s="1"/>
  <c r="C29" i="25"/>
  <c r="B29" i="25"/>
  <c r="A29" i="25"/>
  <c r="C28" i="25"/>
  <c r="B28" i="25"/>
  <c r="G28" i="25" s="1"/>
  <c r="A28" i="25"/>
  <c r="G27" i="25"/>
  <c r="H27" i="25" s="1"/>
  <c r="U27" i="25" s="1"/>
  <c r="C27" i="25"/>
  <c r="B27" i="25"/>
  <c r="A27" i="25"/>
  <c r="C26" i="25"/>
  <c r="B26" i="25"/>
  <c r="G26" i="25" s="1"/>
  <c r="A26" i="25"/>
  <c r="G25" i="25"/>
  <c r="H25" i="25" s="1"/>
  <c r="U25" i="25" s="1"/>
  <c r="C25" i="25"/>
  <c r="B25" i="25"/>
  <c r="A25" i="25"/>
  <c r="C24" i="25"/>
  <c r="B24" i="25"/>
  <c r="G24" i="25" s="1"/>
  <c r="A24" i="25"/>
  <c r="G23" i="25"/>
  <c r="H23" i="25" s="1"/>
  <c r="U23" i="25" s="1"/>
  <c r="C23" i="25"/>
  <c r="B23" i="25"/>
  <c r="A23" i="25"/>
  <c r="C22" i="25"/>
  <c r="H22" i="25" s="1"/>
  <c r="U22" i="25" s="1"/>
  <c r="B22" i="25"/>
  <c r="G22" i="25" s="1"/>
  <c r="A22" i="25"/>
  <c r="G21" i="25"/>
  <c r="H21" i="25" s="1"/>
  <c r="U21" i="25" s="1"/>
  <c r="C21" i="25"/>
  <c r="B21" i="25"/>
  <c r="A21" i="25"/>
  <c r="C20" i="25"/>
  <c r="B20" i="25"/>
  <c r="G20" i="25" s="1"/>
  <c r="A20" i="25"/>
  <c r="G19" i="25"/>
  <c r="H19" i="25" s="1"/>
  <c r="U19" i="25" s="1"/>
  <c r="C19" i="25"/>
  <c r="B19" i="25"/>
  <c r="A19" i="25"/>
  <c r="C18" i="25"/>
  <c r="B18" i="25"/>
  <c r="G18" i="25" s="1"/>
  <c r="H18" i="25" s="1"/>
  <c r="U18" i="25" s="1"/>
  <c r="A18" i="25"/>
  <c r="G17" i="25"/>
  <c r="H17" i="25" s="1"/>
  <c r="U17" i="25" s="1"/>
  <c r="C17" i="25"/>
  <c r="B17" i="25"/>
  <c r="A17" i="25"/>
  <c r="C16" i="25"/>
  <c r="B16" i="25"/>
  <c r="G16" i="25" s="1"/>
  <c r="A16" i="25"/>
  <c r="G15" i="25"/>
  <c r="H15" i="25" s="1"/>
  <c r="U15" i="25" s="1"/>
  <c r="C15" i="25"/>
  <c r="B15" i="25"/>
  <c r="A15" i="25"/>
  <c r="C14" i="25"/>
  <c r="B14" i="25"/>
  <c r="G14" i="25" s="1"/>
  <c r="H14" i="25" s="1"/>
  <c r="U14" i="25" s="1"/>
  <c r="A14" i="25"/>
  <c r="G13" i="25"/>
  <c r="H13" i="25" s="1"/>
  <c r="U13" i="25" s="1"/>
  <c r="C13" i="25"/>
  <c r="B13" i="25"/>
  <c r="A13" i="25"/>
  <c r="C12" i="25"/>
  <c r="B12" i="25"/>
  <c r="G12" i="25" s="1"/>
  <c r="A12" i="25"/>
  <c r="G11" i="25"/>
  <c r="C11" i="25"/>
  <c r="H11" i="25" s="1"/>
  <c r="U11" i="25" s="1"/>
  <c r="B11" i="25"/>
  <c r="A11" i="25"/>
  <c r="C10" i="25"/>
  <c r="B10" i="25"/>
  <c r="G10" i="25" s="1"/>
  <c r="A10" i="25"/>
  <c r="G9" i="25"/>
  <c r="H9" i="25" s="1"/>
  <c r="U9" i="25" s="1"/>
  <c r="C9" i="25"/>
  <c r="B9" i="25"/>
  <c r="A9" i="25"/>
  <c r="C8" i="25"/>
  <c r="B8" i="25"/>
  <c r="G8" i="25" s="1"/>
  <c r="A8" i="25"/>
  <c r="G7" i="25"/>
  <c r="C7" i="25"/>
  <c r="H7" i="25" s="1"/>
  <c r="U7" i="25" s="1"/>
  <c r="B7" i="25"/>
  <c r="A7" i="25"/>
  <c r="B44" i="24"/>
  <c r="G44" i="24" s="1"/>
  <c r="H44" i="24" s="1"/>
  <c r="U44" i="24" s="1"/>
  <c r="A44" i="24"/>
  <c r="B43" i="24"/>
  <c r="G43" i="24" s="1"/>
  <c r="H43" i="24" s="1"/>
  <c r="U43" i="24" s="1"/>
  <c r="A43" i="24"/>
  <c r="G42" i="24"/>
  <c r="H42" i="24" s="1"/>
  <c r="U42" i="24" s="1"/>
  <c r="B42" i="24"/>
  <c r="A42" i="24"/>
  <c r="B41" i="24"/>
  <c r="G41" i="24" s="1"/>
  <c r="H41" i="24" s="1"/>
  <c r="U41" i="24" s="1"/>
  <c r="A41" i="24"/>
  <c r="B40" i="24"/>
  <c r="G40" i="24" s="1"/>
  <c r="H40" i="24" s="1"/>
  <c r="U40" i="24" s="1"/>
  <c r="A40" i="24"/>
  <c r="G39" i="24"/>
  <c r="C39" i="24"/>
  <c r="H39" i="24" s="1"/>
  <c r="U39" i="24" s="1"/>
  <c r="B39" i="24"/>
  <c r="A39" i="24"/>
  <c r="C38" i="24"/>
  <c r="B38" i="24"/>
  <c r="G38" i="24" s="1"/>
  <c r="H38" i="24" s="1"/>
  <c r="U38" i="24" s="1"/>
  <c r="A38" i="24"/>
  <c r="G37" i="24"/>
  <c r="C37" i="24"/>
  <c r="H37" i="24" s="1"/>
  <c r="U37" i="24" s="1"/>
  <c r="B37" i="24"/>
  <c r="A37" i="24"/>
  <c r="C36" i="24"/>
  <c r="B36" i="24"/>
  <c r="G36" i="24" s="1"/>
  <c r="A36" i="24"/>
  <c r="G35" i="24"/>
  <c r="C35" i="24"/>
  <c r="H35" i="24" s="1"/>
  <c r="U35" i="24" s="1"/>
  <c r="B35" i="24"/>
  <c r="A35" i="24"/>
  <c r="C34" i="24"/>
  <c r="B34" i="24"/>
  <c r="G34" i="24" s="1"/>
  <c r="H34" i="24" s="1"/>
  <c r="U34" i="24" s="1"/>
  <c r="A34" i="24"/>
  <c r="G33" i="24"/>
  <c r="C33" i="24"/>
  <c r="H33" i="24" s="1"/>
  <c r="U33" i="24" s="1"/>
  <c r="B33" i="24"/>
  <c r="A33" i="24"/>
  <c r="C32" i="24"/>
  <c r="H32" i="24" s="1"/>
  <c r="U32" i="24" s="1"/>
  <c r="B32" i="24"/>
  <c r="G32" i="24" s="1"/>
  <c r="A32" i="24"/>
  <c r="G31" i="24"/>
  <c r="C31" i="24"/>
  <c r="H31" i="24" s="1"/>
  <c r="U31" i="24" s="1"/>
  <c r="B31" i="24"/>
  <c r="A31" i="24"/>
  <c r="C30" i="24"/>
  <c r="B30" i="24"/>
  <c r="G30" i="24" s="1"/>
  <c r="H30" i="24" s="1"/>
  <c r="U30" i="24" s="1"/>
  <c r="A30" i="24"/>
  <c r="G29" i="24"/>
  <c r="C29" i="24"/>
  <c r="H29" i="24" s="1"/>
  <c r="U29" i="24" s="1"/>
  <c r="B29" i="24"/>
  <c r="A29" i="24"/>
  <c r="C28" i="24"/>
  <c r="H28" i="24" s="1"/>
  <c r="U28" i="24" s="1"/>
  <c r="B28" i="24"/>
  <c r="G28" i="24" s="1"/>
  <c r="A28" i="24"/>
  <c r="G27" i="24"/>
  <c r="C27" i="24"/>
  <c r="H27" i="24" s="1"/>
  <c r="U27" i="24" s="1"/>
  <c r="B27" i="24"/>
  <c r="A27" i="24"/>
  <c r="C26" i="24"/>
  <c r="B26" i="24"/>
  <c r="G26" i="24" s="1"/>
  <c r="H26" i="24" s="1"/>
  <c r="U26" i="24" s="1"/>
  <c r="A26" i="24"/>
  <c r="G25" i="24"/>
  <c r="C25" i="24"/>
  <c r="H25" i="24" s="1"/>
  <c r="U25" i="24" s="1"/>
  <c r="B25" i="24"/>
  <c r="A25" i="24"/>
  <c r="C24" i="24"/>
  <c r="H24" i="24" s="1"/>
  <c r="U24" i="24" s="1"/>
  <c r="B24" i="24"/>
  <c r="G24" i="24" s="1"/>
  <c r="A24" i="24"/>
  <c r="G23" i="24"/>
  <c r="C23" i="24"/>
  <c r="H23" i="24" s="1"/>
  <c r="U23" i="24" s="1"/>
  <c r="B23" i="24"/>
  <c r="A23" i="24"/>
  <c r="C22" i="24"/>
  <c r="B22" i="24"/>
  <c r="G22" i="24" s="1"/>
  <c r="H22" i="24" s="1"/>
  <c r="U22" i="24" s="1"/>
  <c r="A22" i="24"/>
  <c r="G21" i="24"/>
  <c r="C21" i="24"/>
  <c r="H21" i="24" s="1"/>
  <c r="U21" i="24" s="1"/>
  <c r="B21" i="24"/>
  <c r="A21" i="24"/>
  <c r="C20" i="24"/>
  <c r="B20" i="24"/>
  <c r="G20" i="24" s="1"/>
  <c r="A20" i="24"/>
  <c r="G19" i="24"/>
  <c r="C19" i="24"/>
  <c r="H19" i="24" s="1"/>
  <c r="U19" i="24" s="1"/>
  <c r="B19" i="24"/>
  <c r="A19" i="24"/>
  <c r="C18" i="24"/>
  <c r="B18" i="24"/>
  <c r="G18" i="24" s="1"/>
  <c r="H18" i="24" s="1"/>
  <c r="U18" i="24" s="1"/>
  <c r="A18" i="24"/>
  <c r="G17" i="24"/>
  <c r="C17" i="24"/>
  <c r="H17" i="24" s="1"/>
  <c r="U17" i="24" s="1"/>
  <c r="B17" i="24"/>
  <c r="A17" i="24"/>
  <c r="C16" i="24"/>
  <c r="H16" i="24" s="1"/>
  <c r="U16" i="24" s="1"/>
  <c r="B16" i="24"/>
  <c r="G16" i="24" s="1"/>
  <c r="A16" i="24"/>
  <c r="G15" i="24"/>
  <c r="C15" i="24"/>
  <c r="H15" i="24" s="1"/>
  <c r="U15" i="24" s="1"/>
  <c r="B15" i="24"/>
  <c r="A15" i="24"/>
  <c r="C14" i="24"/>
  <c r="B14" i="24"/>
  <c r="G14" i="24" s="1"/>
  <c r="H14" i="24" s="1"/>
  <c r="U14" i="24" s="1"/>
  <c r="A14" i="24"/>
  <c r="G13" i="24"/>
  <c r="C13" i="24"/>
  <c r="H13" i="24" s="1"/>
  <c r="U13" i="24" s="1"/>
  <c r="B13" i="24"/>
  <c r="A13" i="24"/>
  <c r="C12" i="24"/>
  <c r="H12" i="24" s="1"/>
  <c r="U12" i="24" s="1"/>
  <c r="B12" i="24"/>
  <c r="G12" i="24" s="1"/>
  <c r="A12" i="24"/>
  <c r="G11" i="24"/>
  <c r="C11" i="24"/>
  <c r="H11" i="24" s="1"/>
  <c r="U11" i="24" s="1"/>
  <c r="B11" i="24"/>
  <c r="A11" i="24"/>
  <c r="C10" i="24"/>
  <c r="B10" i="24"/>
  <c r="G10" i="24" s="1"/>
  <c r="H10" i="24" s="1"/>
  <c r="U10" i="24" s="1"/>
  <c r="A10" i="24"/>
  <c r="G9" i="24"/>
  <c r="C9" i="24"/>
  <c r="H9" i="24" s="1"/>
  <c r="U9" i="24" s="1"/>
  <c r="B9" i="24"/>
  <c r="A9" i="24"/>
  <c r="C8" i="24"/>
  <c r="H8" i="24" s="1"/>
  <c r="U8" i="24" s="1"/>
  <c r="B8" i="24"/>
  <c r="G8" i="24" s="1"/>
  <c r="A8" i="24"/>
  <c r="G7" i="24"/>
  <c r="C7" i="24"/>
  <c r="H7" i="24" s="1"/>
  <c r="U7" i="24" s="1"/>
  <c r="B7" i="24"/>
  <c r="A7" i="24"/>
  <c r="G44" i="23"/>
  <c r="H44" i="23" s="1"/>
  <c r="U44" i="23" s="1"/>
  <c r="B44" i="23"/>
  <c r="A44" i="23"/>
  <c r="H43" i="23"/>
  <c r="U43" i="23" s="1"/>
  <c r="G43" i="23"/>
  <c r="B43" i="23"/>
  <c r="A43" i="23"/>
  <c r="B42" i="23"/>
  <c r="G42" i="23" s="1"/>
  <c r="H42" i="23" s="1"/>
  <c r="U42" i="23" s="1"/>
  <c r="A42" i="23"/>
  <c r="G41" i="23"/>
  <c r="H41" i="23" s="1"/>
  <c r="U41" i="23" s="1"/>
  <c r="B41" i="23"/>
  <c r="A41" i="23"/>
  <c r="G40" i="23"/>
  <c r="H40" i="23" s="1"/>
  <c r="U40" i="23" s="1"/>
  <c r="B40" i="23"/>
  <c r="A40" i="23"/>
  <c r="C39" i="23"/>
  <c r="B39" i="23"/>
  <c r="G39" i="23" s="1"/>
  <c r="H39" i="23" s="1"/>
  <c r="U39" i="23" s="1"/>
  <c r="A39" i="23"/>
  <c r="G38" i="23"/>
  <c r="C38" i="23"/>
  <c r="H38" i="23" s="1"/>
  <c r="U38" i="23" s="1"/>
  <c r="B38" i="23"/>
  <c r="A38" i="23"/>
  <c r="C37" i="23"/>
  <c r="B37" i="23"/>
  <c r="G37" i="23" s="1"/>
  <c r="H37" i="23" s="1"/>
  <c r="U37" i="23" s="1"/>
  <c r="A37" i="23"/>
  <c r="G36" i="23"/>
  <c r="C36" i="23"/>
  <c r="H36" i="23" s="1"/>
  <c r="U36" i="23" s="1"/>
  <c r="B36" i="23"/>
  <c r="A36" i="23"/>
  <c r="C35" i="23"/>
  <c r="B35" i="23"/>
  <c r="G35" i="23" s="1"/>
  <c r="H35" i="23" s="1"/>
  <c r="U35" i="23" s="1"/>
  <c r="A35" i="23"/>
  <c r="G34" i="23"/>
  <c r="C34" i="23"/>
  <c r="H34" i="23" s="1"/>
  <c r="U34" i="23" s="1"/>
  <c r="B34" i="23"/>
  <c r="A34" i="23"/>
  <c r="C33" i="23"/>
  <c r="B33" i="23"/>
  <c r="G33" i="23" s="1"/>
  <c r="H33" i="23" s="1"/>
  <c r="U33" i="23" s="1"/>
  <c r="A33" i="23"/>
  <c r="G32" i="23"/>
  <c r="C32" i="23"/>
  <c r="H32" i="23" s="1"/>
  <c r="U32" i="23" s="1"/>
  <c r="B32" i="23"/>
  <c r="A32" i="23"/>
  <c r="C31" i="23"/>
  <c r="B31" i="23"/>
  <c r="G31" i="23" s="1"/>
  <c r="H31" i="23" s="1"/>
  <c r="U31" i="23" s="1"/>
  <c r="A31" i="23"/>
  <c r="G30" i="23"/>
  <c r="C30" i="23"/>
  <c r="H30" i="23" s="1"/>
  <c r="U30" i="23" s="1"/>
  <c r="B30" i="23"/>
  <c r="A30" i="23"/>
  <c r="C29" i="23"/>
  <c r="B29" i="23"/>
  <c r="G29" i="23" s="1"/>
  <c r="H29" i="23" s="1"/>
  <c r="U29" i="23" s="1"/>
  <c r="A29" i="23"/>
  <c r="G28" i="23"/>
  <c r="C28" i="23"/>
  <c r="H28" i="23" s="1"/>
  <c r="U28" i="23" s="1"/>
  <c r="B28" i="23"/>
  <c r="A28" i="23"/>
  <c r="C27" i="23"/>
  <c r="B27" i="23"/>
  <c r="G27" i="23" s="1"/>
  <c r="H27" i="23" s="1"/>
  <c r="U27" i="23" s="1"/>
  <c r="A27" i="23"/>
  <c r="G26" i="23"/>
  <c r="C26" i="23"/>
  <c r="H26" i="23" s="1"/>
  <c r="U26" i="23" s="1"/>
  <c r="B26" i="23"/>
  <c r="A26" i="23"/>
  <c r="C25" i="23"/>
  <c r="B25" i="23"/>
  <c r="G25" i="23" s="1"/>
  <c r="H25" i="23" s="1"/>
  <c r="U25" i="23" s="1"/>
  <c r="A25" i="23"/>
  <c r="G24" i="23"/>
  <c r="C24" i="23"/>
  <c r="H24" i="23" s="1"/>
  <c r="U24" i="23" s="1"/>
  <c r="B24" i="23"/>
  <c r="A24" i="23"/>
  <c r="C23" i="23"/>
  <c r="B23" i="23"/>
  <c r="G23" i="23" s="1"/>
  <c r="H23" i="23" s="1"/>
  <c r="U23" i="23" s="1"/>
  <c r="A23" i="23"/>
  <c r="G22" i="23"/>
  <c r="C22" i="23"/>
  <c r="H22" i="23" s="1"/>
  <c r="U22" i="23" s="1"/>
  <c r="B22" i="23"/>
  <c r="A22" i="23"/>
  <c r="C21" i="23"/>
  <c r="B21" i="23"/>
  <c r="G21" i="23" s="1"/>
  <c r="H21" i="23" s="1"/>
  <c r="U21" i="23" s="1"/>
  <c r="A21" i="23"/>
  <c r="G20" i="23"/>
  <c r="C20" i="23"/>
  <c r="H20" i="23" s="1"/>
  <c r="U20" i="23" s="1"/>
  <c r="B20" i="23"/>
  <c r="A20" i="23"/>
  <c r="C19" i="23"/>
  <c r="B19" i="23"/>
  <c r="G19" i="23" s="1"/>
  <c r="H19" i="23" s="1"/>
  <c r="U19" i="23" s="1"/>
  <c r="A19" i="23"/>
  <c r="G18" i="23"/>
  <c r="C18" i="23"/>
  <c r="H18" i="23" s="1"/>
  <c r="U18" i="23" s="1"/>
  <c r="B18" i="23"/>
  <c r="A18" i="23"/>
  <c r="C17" i="23"/>
  <c r="B17" i="23"/>
  <c r="G17" i="23" s="1"/>
  <c r="H17" i="23" s="1"/>
  <c r="U17" i="23" s="1"/>
  <c r="A17" i="23"/>
  <c r="G16" i="23"/>
  <c r="C16" i="23"/>
  <c r="H16" i="23" s="1"/>
  <c r="U16" i="23" s="1"/>
  <c r="B16" i="23"/>
  <c r="A16" i="23"/>
  <c r="C15" i="23"/>
  <c r="B15" i="23"/>
  <c r="G15" i="23" s="1"/>
  <c r="H15" i="23" s="1"/>
  <c r="U15" i="23" s="1"/>
  <c r="A15" i="23"/>
  <c r="G14" i="23"/>
  <c r="C14" i="23"/>
  <c r="H14" i="23" s="1"/>
  <c r="U14" i="23" s="1"/>
  <c r="B14" i="23"/>
  <c r="A14" i="23"/>
  <c r="C13" i="23"/>
  <c r="B13" i="23"/>
  <c r="G13" i="23" s="1"/>
  <c r="H13" i="23" s="1"/>
  <c r="U13" i="23" s="1"/>
  <c r="A13" i="23"/>
  <c r="G12" i="23"/>
  <c r="C12" i="23"/>
  <c r="H12" i="23" s="1"/>
  <c r="U12" i="23" s="1"/>
  <c r="B12" i="23"/>
  <c r="A12" i="23"/>
  <c r="C11" i="23"/>
  <c r="B11" i="23"/>
  <c r="G11" i="23" s="1"/>
  <c r="H11" i="23" s="1"/>
  <c r="U11" i="23" s="1"/>
  <c r="A11" i="23"/>
  <c r="G10" i="23"/>
  <c r="C10" i="23"/>
  <c r="H10" i="23" s="1"/>
  <c r="U10" i="23" s="1"/>
  <c r="B10" i="23"/>
  <c r="A10" i="23"/>
  <c r="C9" i="23"/>
  <c r="B9" i="23"/>
  <c r="G9" i="23" s="1"/>
  <c r="H9" i="23" s="1"/>
  <c r="U9" i="23" s="1"/>
  <c r="A9" i="23"/>
  <c r="G8" i="23"/>
  <c r="C8" i="23"/>
  <c r="H8" i="23" s="1"/>
  <c r="U8" i="23" s="1"/>
  <c r="B8" i="23"/>
  <c r="A8" i="23"/>
  <c r="C7" i="23"/>
  <c r="B7" i="23"/>
  <c r="G7" i="23" s="1"/>
  <c r="H7" i="23" s="1"/>
  <c r="U7" i="23" s="1"/>
  <c r="A7" i="23"/>
  <c r="B44" i="22"/>
  <c r="G44" i="22" s="1"/>
  <c r="H44" i="22" s="1"/>
  <c r="U44" i="22" s="1"/>
  <c r="A44" i="22"/>
  <c r="G43" i="22"/>
  <c r="H43" i="22" s="1"/>
  <c r="U43" i="22" s="1"/>
  <c r="B43" i="22"/>
  <c r="A43" i="22"/>
  <c r="G42" i="22"/>
  <c r="H42" i="22" s="1"/>
  <c r="U42" i="22" s="1"/>
  <c r="B42" i="22"/>
  <c r="A42" i="22"/>
  <c r="G41" i="22"/>
  <c r="H41" i="22" s="1"/>
  <c r="U41" i="22" s="1"/>
  <c r="B41" i="22"/>
  <c r="A41" i="22"/>
  <c r="B40" i="22"/>
  <c r="G40" i="22" s="1"/>
  <c r="H40" i="22" s="1"/>
  <c r="U40" i="22" s="1"/>
  <c r="A40" i="22"/>
  <c r="C39" i="22"/>
  <c r="B39" i="22"/>
  <c r="G39" i="22" s="1"/>
  <c r="A39" i="22"/>
  <c r="C38" i="22"/>
  <c r="B38" i="22"/>
  <c r="G38" i="22" s="1"/>
  <c r="H38" i="22" s="1"/>
  <c r="U38" i="22" s="1"/>
  <c r="A38" i="22"/>
  <c r="G37" i="22"/>
  <c r="H37" i="22" s="1"/>
  <c r="U37" i="22" s="1"/>
  <c r="C37" i="22"/>
  <c r="B37" i="22"/>
  <c r="A37" i="22"/>
  <c r="C36" i="22"/>
  <c r="H36" i="22" s="1"/>
  <c r="U36" i="22" s="1"/>
  <c r="B36" i="22"/>
  <c r="G36" i="22" s="1"/>
  <c r="A36" i="22"/>
  <c r="C35" i="22"/>
  <c r="B35" i="22"/>
  <c r="G35" i="22" s="1"/>
  <c r="A35" i="22"/>
  <c r="G34" i="22"/>
  <c r="H34" i="22" s="1"/>
  <c r="U34" i="22" s="1"/>
  <c r="C34" i="22"/>
  <c r="B34" i="22"/>
  <c r="A34" i="22"/>
  <c r="G33" i="22"/>
  <c r="H33" i="22" s="1"/>
  <c r="U33" i="22" s="1"/>
  <c r="C33" i="22"/>
  <c r="B33" i="22"/>
  <c r="A33" i="22"/>
  <c r="C32" i="22"/>
  <c r="B32" i="22"/>
  <c r="G32" i="22" s="1"/>
  <c r="A32" i="22"/>
  <c r="C31" i="22"/>
  <c r="H31" i="22" s="1"/>
  <c r="U31" i="22" s="1"/>
  <c r="B31" i="22"/>
  <c r="G31" i="22" s="1"/>
  <c r="A31" i="22"/>
  <c r="G30" i="22"/>
  <c r="H30" i="22" s="1"/>
  <c r="U30" i="22" s="1"/>
  <c r="C30" i="22"/>
  <c r="B30" i="22"/>
  <c r="A30" i="22"/>
  <c r="G29" i="22"/>
  <c r="H29" i="22" s="1"/>
  <c r="U29" i="22" s="1"/>
  <c r="C29" i="22"/>
  <c r="B29" i="22"/>
  <c r="A29" i="22"/>
  <c r="C28" i="22"/>
  <c r="B28" i="22"/>
  <c r="G28" i="22" s="1"/>
  <c r="A28" i="22"/>
  <c r="C27" i="22"/>
  <c r="H27" i="22" s="1"/>
  <c r="U27" i="22" s="1"/>
  <c r="B27" i="22"/>
  <c r="G27" i="22" s="1"/>
  <c r="A27" i="22"/>
  <c r="G26" i="22"/>
  <c r="H26" i="22" s="1"/>
  <c r="U26" i="22" s="1"/>
  <c r="C26" i="22"/>
  <c r="B26" i="22"/>
  <c r="A26" i="22"/>
  <c r="G25" i="22"/>
  <c r="H25" i="22" s="1"/>
  <c r="U25" i="22" s="1"/>
  <c r="C25" i="22"/>
  <c r="B25" i="22"/>
  <c r="A25" i="22"/>
  <c r="C24" i="22"/>
  <c r="B24" i="22"/>
  <c r="G24" i="22" s="1"/>
  <c r="A24" i="22"/>
  <c r="C23" i="22"/>
  <c r="B23" i="22"/>
  <c r="G23" i="22" s="1"/>
  <c r="A23" i="22"/>
  <c r="G22" i="22"/>
  <c r="C22" i="22"/>
  <c r="H22" i="22" s="1"/>
  <c r="U22" i="22" s="1"/>
  <c r="B22" i="22"/>
  <c r="A22" i="22"/>
  <c r="G21" i="22"/>
  <c r="H21" i="22" s="1"/>
  <c r="U21" i="22" s="1"/>
  <c r="C21" i="22"/>
  <c r="B21" i="22"/>
  <c r="A21" i="22"/>
  <c r="C20" i="22"/>
  <c r="H20" i="22" s="1"/>
  <c r="U20" i="22" s="1"/>
  <c r="B20" i="22"/>
  <c r="G20" i="22" s="1"/>
  <c r="A20" i="22"/>
  <c r="C19" i="22"/>
  <c r="B19" i="22"/>
  <c r="G19" i="22" s="1"/>
  <c r="A19" i="22"/>
  <c r="G18" i="22"/>
  <c r="C18" i="22"/>
  <c r="H18" i="22" s="1"/>
  <c r="U18" i="22" s="1"/>
  <c r="B18" i="22"/>
  <c r="A18" i="22"/>
  <c r="G17" i="22"/>
  <c r="H17" i="22" s="1"/>
  <c r="U17" i="22" s="1"/>
  <c r="C17" i="22"/>
  <c r="B17" i="22"/>
  <c r="A17" i="22"/>
  <c r="C16" i="22"/>
  <c r="B16" i="22"/>
  <c r="G16" i="22" s="1"/>
  <c r="A16" i="22"/>
  <c r="C15" i="22"/>
  <c r="H15" i="22" s="1"/>
  <c r="U15" i="22" s="1"/>
  <c r="B15" i="22"/>
  <c r="G15" i="22" s="1"/>
  <c r="A15" i="22"/>
  <c r="G14" i="22"/>
  <c r="C14" i="22"/>
  <c r="H14" i="22" s="1"/>
  <c r="U14" i="22" s="1"/>
  <c r="B14" i="22"/>
  <c r="A14" i="22"/>
  <c r="G13" i="22"/>
  <c r="H13" i="22" s="1"/>
  <c r="U13" i="22" s="1"/>
  <c r="C13" i="22"/>
  <c r="B13" i="22"/>
  <c r="A13" i="22"/>
  <c r="C12" i="22"/>
  <c r="B12" i="22"/>
  <c r="G12" i="22" s="1"/>
  <c r="A12" i="22"/>
  <c r="C11" i="22"/>
  <c r="H11" i="22" s="1"/>
  <c r="U11" i="22" s="1"/>
  <c r="B11" i="22"/>
  <c r="G11" i="22" s="1"/>
  <c r="A11" i="22"/>
  <c r="G10" i="22"/>
  <c r="C10" i="22"/>
  <c r="H10" i="22" s="1"/>
  <c r="U10" i="22" s="1"/>
  <c r="B10" i="22"/>
  <c r="A10" i="22"/>
  <c r="G9" i="22"/>
  <c r="H9" i="22" s="1"/>
  <c r="U9" i="22" s="1"/>
  <c r="C9" i="22"/>
  <c r="B9" i="22"/>
  <c r="A9" i="22"/>
  <c r="C8" i="22"/>
  <c r="B8" i="22"/>
  <c r="G8" i="22" s="1"/>
  <c r="A8" i="22"/>
  <c r="C7" i="22"/>
  <c r="B7" i="22"/>
  <c r="G7" i="22" s="1"/>
  <c r="A7" i="22"/>
  <c r="A49" i="21"/>
  <c r="A48" i="21"/>
  <c r="A47" i="21"/>
  <c r="A46" i="21"/>
  <c r="A45" i="21"/>
  <c r="C44" i="21"/>
  <c r="A44" i="21"/>
  <c r="C43" i="21"/>
  <c r="A43" i="21"/>
  <c r="C42" i="21"/>
  <c r="A42" i="21"/>
  <c r="C41" i="21"/>
  <c r="A41" i="21"/>
  <c r="C40" i="21"/>
  <c r="A40" i="21"/>
  <c r="C39" i="21"/>
  <c r="A39" i="21"/>
  <c r="C38" i="21"/>
  <c r="A38" i="21"/>
  <c r="C37" i="21"/>
  <c r="A37" i="21"/>
  <c r="C36" i="21"/>
  <c r="A36" i="21"/>
  <c r="C35" i="21"/>
  <c r="A35" i="21"/>
  <c r="C34" i="21"/>
  <c r="A34" i="21"/>
  <c r="C33" i="21"/>
  <c r="A33" i="21"/>
  <c r="C32" i="21"/>
  <c r="A32" i="21"/>
  <c r="C31" i="21"/>
  <c r="A31" i="21"/>
  <c r="C30" i="21"/>
  <c r="A30" i="21"/>
  <c r="C29" i="21"/>
  <c r="A29" i="21"/>
  <c r="C28" i="21"/>
  <c r="A28" i="21"/>
  <c r="C27" i="21"/>
  <c r="A27" i="21"/>
  <c r="C26" i="21"/>
  <c r="A26" i="21"/>
  <c r="C25" i="21"/>
  <c r="A25" i="21"/>
  <c r="C24" i="21"/>
  <c r="A24" i="21"/>
  <c r="C23" i="21"/>
  <c r="A23" i="21"/>
  <c r="C22" i="21"/>
  <c r="A22" i="21"/>
  <c r="C21" i="21"/>
  <c r="A21" i="21"/>
  <c r="C20" i="21"/>
  <c r="A20" i="21"/>
  <c r="C19" i="21"/>
  <c r="A19" i="21"/>
  <c r="C18" i="21"/>
  <c r="A18" i="21"/>
  <c r="C17" i="21"/>
  <c r="A17" i="21"/>
  <c r="C16" i="21"/>
  <c r="A16" i="21"/>
  <c r="C15" i="21"/>
  <c r="A15" i="21"/>
  <c r="C14" i="21"/>
  <c r="A14" i="21"/>
  <c r="C13" i="21"/>
  <c r="A13" i="21"/>
  <c r="C12" i="21"/>
  <c r="A12" i="21"/>
  <c r="B44" i="20"/>
  <c r="G44" i="20" s="1"/>
  <c r="H44" i="20" s="1"/>
  <c r="U44" i="20" s="1"/>
  <c r="A44" i="20"/>
  <c r="G43" i="20"/>
  <c r="H43" i="20" s="1"/>
  <c r="U43" i="20" s="1"/>
  <c r="B43" i="20"/>
  <c r="A43" i="20"/>
  <c r="G42" i="20"/>
  <c r="H42" i="20" s="1"/>
  <c r="U42" i="20" s="1"/>
  <c r="B42" i="20"/>
  <c r="A42" i="20"/>
  <c r="G41" i="20"/>
  <c r="H41" i="20" s="1"/>
  <c r="U41" i="20" s="1"/>
  <c r="B41" i="20"/>
  <c r="A41" i="20"/>
  <c r="B40" i="20"/>
  <c r="G40" i="20" s="1"/>
  <c r="H40" i="20" s="1"/>
  <c r="U40" i="20" s="1"/>
  <c r="A40" i="20"/>
  <c r="G39" i="20"/>
  <c r="C39" i="20"/>
  <c r="H39" i="20" s="1"/>
  <c r="U39" i="20" s="1"/>
  <c r="B39" i="20"/>
  <c r="A39" i="20"/>
  <c r="C38" i="20"/>
  <c r="B38" i="20"/>
  <c r="G38" i="20" s="1"/>
  <c r="H38" i="20" s="1"/>
  <c r="U38" i="20" s="1"/>
  <c r="A38" i="20"/>
  <c r="G37" i="20"/>
  <c r="H37" i="20" s="1"/>
  <c r="U37" i="20" s="1"/>
  <c r="C37" i="20"/>
  <c r="B37" i="20"/>
  <c r="A37" i="20"/>
  <c r="C36" i="20"/>
  <c r="H36" i="20" s="1"/>
  <c r="U36" i="20" s="1"/>
  <c r="B36" i="20"/>
  <c r="G36" i="20" s="1"/>
  <c r="A36" i="20"/>
  <c r="G35" i="20"/>
  <c r="C35" i="20"/>
  <c r="H35" i="20" s="1"/>
  <c r="U35" i="20" s="1"/>
  <c r="B35" i="20"/>
  <c r="A35" i="20"/>
  <c r="C34" i="20"/>
  <c r="B34" i="20"/>
  <c r="G34" i="20" s="1"/>
  <c r="H34" i="20" s="1"/>
  <c r="U34" i="20" s="1"/>
  <c r="A34" i="20"/>
  <c r="G33" i="20"/>
  <c r="H33" i="20" s="1"/>
  <c r="U33" i="20" s="1"/>
  <c r="C33" i="20"/>
  <c r="B33" i="20"/>
  <c r="A33" i="20"/>
  <c r="C32" i="20"/>
  <c r="B32" i="20"/>
  <c r="G32" i="20" s="1"/>
  <c r="A32" i="20"/>
  <c r="G31" i="20"/>
  <c r="C31" i="20"/>
  <c r="H31" i="20" s="1"/>
  <c r="U31" i="20" s="1"/>
  <c r="B31" i="20"/>
  <c r="A31" i="20"/>
  <c r="C30" i="20"/>
  <c r="B30" i="20"/>
  <c r="G30" i="20" s="1"/>
  <c r="A30" i="20"/>
  <c r="G29" i="20"/>
  <c r="H29" i="20" s="1"/>
  <c r="U29" i="20" s="1"/>
  <c r="C29" i="20"/>
  <c r="B29" i="20"/>
  <c r="A29" i="20"/>
  <c r="C28" i="20"/>
  <c r="B28" i="20"/>
  <c r="G28" i="20" s="1"/>
  <c r="A28" i="20"/>
  <c r="G27" i="20"/>
  <c r="C27" i="20"/>
  <c r="H27" i="20" s="1"/>
  <c r="U27" i="20" s="1"/>
  <c r="B27" i="20"/>
  <c r="A27" i="20"/>
  <c r="C26" i="20"/>
  <c r="H26" i="20" s="1"/>
  <c r="U26" i="20" s="1"/>
  <c r="B26" i="20"/>
  <c r="G26" i="20" s="1"/>
  <c r="A26" i="20"/>
  <c r="G25" i="20"/>
  <c r="H25" i="20" s="1"/>
  <c r="U25" i="20" s="1"/>
  <c r="C25" i="20"/>
  <c r="B25" i="20"/>
  <c r="A25" i="20"/>
  <c r="C24" i="20"/>
  <c r="B24" i="20"/>
  <c r="G24" i="20" s="1"/>
  <c r="A24" i="20"/>
  <c r="G23" i="20"/>
  <c r="H23" i="20" s="1"/>
  <c r="U23" i="20" s="1"/>
  <c r="C23" i="20"/>
  <c r="B23" i="20"/>
  <c r="A23" i="20"/>
  <c r="C22" i="20"/>
  <c r="B22" i="20"/>
  <c r="G22" i="20" s="1"/>
  <c r="A22" i="20"/>
  <c r="G21" i="20"/>
  <c r="H21" i="20" s="1"/>
  <c r="U21" i="20" s="1"/>
  <c r="C21" i="20"/>
  <c r="B21" i="20"/>
  <c r="A21" i="20"/>
  <c r="C20" i="20"/>
  <c r="H20" i="20" s="1"/>
  <c r="U20" i="20" s="1"/>
  <c r="B20" i="20"/>
  <c r="G20" i="20" s="1"/>
  <c r="A20" i="20"/>
  <c r="G19" i="20"/>
  <c r="C19" i="20"/>
  <c r="H19" i="20" s="1"/>
  <c r="U19" i="20" s="1"/>
  <c r="B19" i="20"/>
  <c r="A19" i="20"/>
  <c r="C18" i="20"/>
  <c r="B18" i="20"/>
  <c r="G18" i="20" s="1"/>
  <c r="H18" i="20" s="1"/>
  <c r="U18" i="20" s="1"/>
  <c r="A18" i="20"/>
  <c r="G17" i="20"/>
  <c r="H17" i="20" s="1"/>
  <c r="U17" i="20" s="1"/>
  <c r="C17" i="20"/>
  <c r="B17" i="20"/>
  <c r="A17" i="20"/>
  <c r="C16" i="20"/>
  <c r="B16" i="20"/>
  <c r="G16" i="20" s="1"/>
  <c r="A16" i="20"/>
  <c r="G15" i="20"/>
  <c r="H15" i="20" s="1"/>
  <c r="U15" i="20" s="1"/>
  <c r="C15" i="20"/>
  <c r="B15" i="20"/>
  <c r="A15" i="20"/>
  <c r="C14" i="20"/>
  <c r="B14" i="20"/>
  <c r="G14" i="20" s="1"/>
  <c r="A14" i="20"/>
  <c r="G13" i="20"/>
  <c r="H13" i="20" s="1"/>
  <c r="U13" i="20" s="1"/>
  <c r="C13" i="20"/>
  <c r="B13" i="20"/>
  <c r="A13" i="20"/>
  <c r="C12" i="20"/>
  <c r="B12" i="20"/>
  <c r="G12" i="20" s="1"/>
  <c r="A12" i="20"/>
  <c r="G11" i="20"/>
  <c r="C11" i="20"/>
  <c r="H11" i="20" s="1"/>
  <c r="U11" i="20" s="1"/>
  <c r="B11" i="20"/>
  <c r="A11" i="20"/>
  <c r="C10" i="20"/>
  <c r="H10" i="20" s="1"/>
  <c r="U10" i="20" s="1"/>
  <c r="B10" i="20"/>
  <c r="G10" i="20" s="1"/>
  <c r="A10" i="20"/>
  <c r="G9" i="20"/>
  <c r="H9" i="20" s="1"/>
  <c r="U9" i="20" s="1"/>
  <c r="C9" i="20"/>
  <c r="B9" i="20"/>
  <c r="A9" i="20"/>
  <c r="C8" i="20"/>
  <c r="B8" i="20"/>
  <c r="G8" i="20" s="1"/>
  <c r="A8" i="20"/>
  <c r="G7" i="20"/>
  <c r="C7" i="20"/>
  <c r="H7" i="20" s="1"/>
  <c r="U7" i="20" s="1"/>
  <c r="B7" i="20"/>
  <c r="A7" i="20"/>
  <c r="B44" i="19"/>
  <c r="G44" i="19" s="1"/>
  <c r="H44" i="19" s="1"/>
  <c r="U44" i="19" s="1"/>
  <c r="A44" i="19"/>
  <c r="G43" i="19"/>
  <c r="H43" i="19" s="1"/>
  <c r="U43" i="19" s="1"/>
  <c r="B43" i="19"/>
  <c r="A43" i="19"/>
  <c r="G42" i="19"/>
  <c r="H42" i="19" s="1"/>
  <c r="U42" i="19" s="1"/>
  <c r="B42" i="19"/>
  <c r="A42" i="19"/>
  <c r="G41" i="19"/>
  <c r="H41" i="19" s="1"/>
  <c r="U41" i="19" s="1"/>
  <c r="B41" i="19"/>
  <c r="A41" i="19"/>
  <c r="B40" i="19"/>
  <c r="G40" i="19" s="1"/>
  <c r="H40" i="19" s="1"/>
  <c r="U40" i="19" s="1"/>
  <c r="A40" i="19"/>
  <c r="C39" i="19"/>
  <c r="B39" i="19"/>
  <c r="G39" i="19" s="1"/>
  <c r="A39" i="19"/>
  <c r="G38" i="19"/>
  <c r="H38" i="19" s="1"/>
  <c r="U38" i="19" s="1"/>
  <c r="C38" i="19"/>
  <c r="B38" i="19"/>
  <c r="A38" i="19"/>
  <c r="G37" i="19"/>
  <c r="H37" i="19" s="1"/>
  <c r="U37" i="19" s="1"/>
  <c r="C37" i="19"/>
  <c r="B37" i="19"/>
  <c r="A37" i="19"/>
  <c r="C36" i="19"/>
  <c r="H36" i="19" s="1"/>
  <c r="U36" i="19" s="1"/>
  <c r="B36" i="19"/>
  <c r="G36" i="19" s="1"/>
  <c r="A36" i="19"/>
  <c r="C35" i="19"/>
  <c r="H35" i="19" s="1"/>
  <c r="U35" i="19" s="1"/>
  <c r="B35" i="19"/>
  <c r="G35" i="19" s="1"/>
  <c r="A35" i="19"/>
  <c r="G34" i="19"/>
  <c r="C34" i="19"/>
  <c r="H34" i="19" s="1"/>
  <c r="U34" i="19" s="1"/>
  <c r="B34" i="19"/>
  <c r="A34" i="19"/>
  <c r="G33" i="19"/>
  <c r="H33" i="19" s="1"/>
  <c r="U33" i="19" s="1"/>
  <c r="C33" i="19"/>
  <c r="B33" i="19"/>
  <c r="A33" i="19"/>
  <c r="C32" i="19"/>
  <c r="H32" i="19" s="1"/>
  <c r="U32" i="19" s="1"/>
  <c r="B32" i="19"/>
  <c r="G32" i="19" s="1"/>
  <c r="A32" i="19"/>
  <c r="C31" i="19"/>
  <c r="B31" i="19"/>
  <c r="G31" i="19" s="1"/>
  <c r="A31" i="19"/>
  <c r="G30" i="19"/>
  <c r="C30" i="19"/>
  <c r="H30" i="19" s="1"/>
  <c r="U30" i="19" s="1"/>
  <c r="B30" i="19"/>
  <c r="A30" i="19"/>
  <c r="G29" i="19"/>
  <c r="H29" i="19" s="1"/>
  <c r="U29" i="19" s="1"/>
  <c r="C29" i="19"/>
  <c r="B29" i="19"/>
  <c r="A29" i="19"/>
  <c r="C28" i="19"/>
  <c r="B28" i="19"/>
  <c r="G28" i="19" s="1"/>
  <c r="A28" i="19"/>
  <c r="C27" i="19"/>
  <c r="H27" i="19" s="1"/>
  <c r="U27" i="19" s="1"/>
  <c r="B27" i="19"/>
  <c r="G27" i="19" s="1"/>
  <c r="A27" i="19"/>
  <c r="G26" i="19"/>
  <c r="C26" i="19"/>
  <c r="H26" i="19" s="1"/>
  <c r="U26" i="19" s="1"/>
  <c r="B26" i="19"/>
  <c r="A26" i="19"/>
  <c r="G25" i="19"/>
  <c r="H25" i="19" s="1"/>
  <c r="U25" i="19" s="1"/>
  <c r="C25" i="19"/>
  <c r="B25" i="19"/>
  <c r="A25" i="19"/>
  <c r="C24" i="19"/>
  <c r="H24" i="19" s="1"/>
  <c r="U24" i="19" s="1"/>
  <c r="B24" i="19"/>
  <c r="G24" i="19" s="1"/>
  <c r="A24" i="19"/>
  <c r="C23" i="19"/>
  <c r="B23" i="19"/>
  <c r="G23" i="19" s="1"/>
  <c r="A23" i="19"/>
  <c r="G22" i="19"/>
  <c r="C22" i="19"/>
  <c r="H22" i="19" s="1"/>
  <c r="U22" i="19" s="1"/>
  <c r="B22" i="19"/>
  <c r="A22" i="19"/>
  <c r="G21" i="19"/>
  <c r="H21" i="19" s="1"/>
  <c r="U21" i="19" s="1"/>
  <c r="C21" i="19"/>
  <c r="B21" i="19"/>
  <c r="A21" i="19"/>
  <c r="C20" i="19"/>
  <c r="H20" i="19" s="1"/>
  <c r="U20" i="19" s="1"/>
  <c r="B20" i="19"/>
  <c r="G20" i="19" s="1"/>
  <c r="A20" i="19"/>
  <c r="C19" i="19"/>
  <c r="H19" i="19" s="1"/>
  <c r="U19" i="19" s="1"/>
  <c r="B19" i="19"/>
  <c r="G19" i="19" s="1"/>
  <c r="A19" i="19"/>
  <c r="G18" i="19"/>
  <c r="C18" i="19"/>
  <c r="H18" i="19" s="1"/>
  <c r="U18" i="19" s="1"/>
  <c r="B18" i="19"/>
  <c r="A18" i="19"/>
  <c r="G17" i="19"/>
  <c r="H17" i="19" s="1"/>
  <c r="U17" i="19" s="1"/>
  <c r="C17" i="19"/>
  <c r="B17" i="19"/>
  <c r="A17" i="19"/>
  <c r="C16" i="19"/>
  <c r="H16" i="19" s="1"/>
  <c r="U16" i="19" s="1"/>
  <c r="B16" i="19"/>
  <c r="G16" i="19" s="1"/>
  <c r="A16" i="19"/>
  <c r="C15" i="19"/>
  <c r="B15" i="19"/>
  <c r="G15" i="19" s="1"/>
  <c r="A15" i="19"/>
  <c r="G14" i="19"/>
  <c r="C14" i="19"/>
  <c r="H14" i="19" s="1"/>
  <c r="U14" i="19" s="1"/>
  <c r="B14" i="19"/>
  <c r="A14" i="19"/>
  <c r="G13" i="19"/>
  <c r="H13" i="19" s="1"/>
  <c r="U13" i="19" s="1"/>
  <c r="C13" i="19"/>
  <c r="B13" i="19"/>
  <c r="A13" i="19"/>
  <c r="C12" i="19"/>
  <c r="B12" i="19"/>
  <c r="G12" i="19" s="1"/>
  <c r="A12" i="19"/>
  <c r="C11" i="19"/>
  <c r="H11" i="19" s="1"/>
  <c r="U11" i="19" s="1"/>
  <c r="B11" i="19"/>
  <c r="G11" i="19" s="1"/>
  <c r="A11" i="19"/>
  <c r="G10" i="19"/>
  <c r="C10" i="19"/>
  <c r="H10" i="19" s="1"/>
  <c r="U10" i="19" s="1"/>
  <c r="B10" i="19"/>
  <c r="A10" i="19"/>
  <c r="G9" i="19"/>
  <c r="H9" i="19" s="1"/>
  <c r="U9" i="19" s="1"/>
  <c r="C9" i="19"/>
  <c r="B9" i="19"/>
  <c r="A9" i="19"/>
  <c r="C8" i="19"/>
  <c r="H8" i="19" s="1"/>
  <c r="U8" i="19" s="1"/>
  <c r="B8" i="19"/>
  <c r="G8" i="19" s="1"/>
  <c r="A8" i="19"/>
  <c r="C7" i="19"/>
  <c r="B7" i="19"/>
  <c r="G7" i="19" s="1"/>
  <c r="A7" i="19"/>
  <c r="B44" i="18"/>
  <c r="G44" i="18" s="1"/>
  <c r="H44" i="18" s="1"/>
  <c r="U44" i="18" s="1"/>
  <c r="A44" i="18"/>
  <c r="G43" i="18"/>
  <c r="H43" i="18" s="1"/>
  <c r="U43" i="18" s="1"/>
  <c r="B43" i="18"/>
  <c r="A43" i="18"/>
  <c r="G42" i="18"/>
  <c r="H42" i="18" s="1"/>
  <c r="U42" i="18" s="1"/>
  <c r="B42" i="18"/>
  <c r="A42" i="18"/>
  <c r="G41" i="18"/>
  <c r="H41" i="18" s="1"/>
  <c r="U41" i="18" s="1"/>
  <c r="B41" i="18"/>
  <c r="A41" i="18"/>
  <c r="B40" i="18"/>
  <c r="G40" i="18" s="1"/>
  <c r="H40" i="18" s="1"/>
  <c r="U40" i="18" s="1"/>
  <c r="A40" i="18"/>
  <c r="G39" i="18"/>
  <c r="C39" i="18"/>
  <c r="H39" i="18" s="1"/>
  <c r="U39" i="18" s="1"/>
  <c r="B39" i="18"/>
  <c r="A39" i="18"/>
  <c r="C38" i="18"/>
  <c r="B38" i="18"/>
  <c r="G38" i="18" s="1"/>
  <c r="H38" i="18" s="1"/>
  <c r="U38" i="18" s="1"/>
  <c r="A38" i="18"/>
  <c r="G37" i="18"/>
  <c r="H37" i="18" s="1"/>
  <c r="U37" i="18" s="1"/>
  <c r="C37" i="18"/>
  <c r="B37" i="18"/>
  <c r="A37" i="18"/>
  <c r="C36" i="18"/>
  <c r="H36" i="18" s="1"/>
  <c r="U36" i="18" s="1"/>
  <c r="B36" i="18"/>
  <c r="G36" i="18" s="1"/>
  <c r="A36" i="18"/>
  <c r="G35" i="18"/>
  <c r="C35" i="18"/>
  <c r="H35" i="18" s="1"/>
  <c r="U35" i="18" s="1"/>
  <c r="B35" i="18"/>
  <c r="A35" i="18"/>
  <c r="C34" i="18"/>
  <c r="B34" i="18"/>
  <c r="G34" i="18" s="1"/>
  <c r="H34" i="18" s="1"/>
  <c r="U34" i="18" s="1"/>
  <c r="A34" i="18"/>
  <c r="G33" i="18"/>
  <c r="H33" i="18" s="1"/>
  <c r="U33" i="18" s="1"/>
  <c r="C33" i="18"/>
  <c r="B33" i="18"/>
  <c r="A33" i="18"/>
  <c r="C32" i="18"/>
  <c r="B32" i="18"/>
  <c r="G32" i="18" s="1"/>
  <c r="A32" i="18"/>
  <c r="G31" i="18"/>
  <c r="C31" i="18"/>
  <c r="H31" i="18" s="1"/>
  <c r="U31" i="18" s="1"/>
  <c r="B31" i="18"/>
  <c r="A31" i="18"/>
  <c r="C30" i="18"/>
  <c r="B30" i="18"/>
  <c r="G30" i="18" s="1"/>
  <c r="H30" i="18" s="1"/>
  <c r="U30" i="18" s="1"/>
  <c r="A30" i="18"/>
  <c r="G29" i="18"/>
  <c r="H29" i="18" s="1"/>
  <c r="U29" i="18" s="1"/>
  <c r="C29" i="18"/>
  <c r="B29" i="18"/>
  <c r="A29" i="18"/>
  <c r="C28" i="18"/>
  <c r="B28" i="18"/>
  <c r="G28" i="18" s="1"/>
  <c r="A28" i="18"/>
  <c r="G27" i="18"/>
  <c r="C27" i="18"/>
  <c r="H27" i="18" s="1"/>
  <c r="U27" i="18" s="1"/>
  <c r="B27" i="18"/>
  <c r="A27" i="18"/>
  <c r="C26" i="18"/>
  <c r="B26" i="18"/>
  <c r="G26" i="18" s="1"/>
  <c r="H26" i="18" s="1"/>
  <c r="U26" i="18" s="1"/>
  <c r="A26" i="18"/>
  <c r="G25" i="18"/>
  <c r="H25" i="18" s="1"/>
  <c r="U25" i="18" s="1"/>
  <c r="C25" i="18"/>
  <c r="B25" i="18"/>
  <c r="A25" i="18"/>
  <c r="C24" i="18"/>
  <c r="B24" i="18"/>
  <c r="G24" i="18" s="1"/>
  <c r="A24" i="18"/>
  <c r="G23" i="18"/>
  <c r="C23" i="18"/>
  <c r="H23" i="18" s="1"/>
  <c r="U23" i="18" s="1"/>
  <c r="B23" i="18"/>
  <c r="A23" i="18"/>
  <c r="C22" i="18"/>
  <c r="B22" i="18"/>
  <c r="G22" i="18" s="1"/>
  <c r="H22" i="18" s="1"/>
  <c r="U22" i="18" s="1"/>
  <c r="A22" i="18"/>
  <c r="G21" i="18"/>
  <c r="H21" i="18" s="1"/>
  <c r="U21" i="18" s="1"/>
  <c r="C21" i="18"/>
  <c r="B21" i="18"/>
  <c r="A21" i="18"/>
  <c r="C20" i="18"/>
  <c r="H20" i="18" s="1"/>
  <c r="U20" i="18" s="1"/>
  <c r="B20" i="18"/>
  <c r="G20" i="18" s="1"/>
  <c r="A20" i="18"/>
  <c r="G19" i="18"/>
  <c r="C19" i="18"/>
  <c r="H19" i="18" s="1"/>
  <c r="U19" i="18" s="1"/>
  <c r="B19" i="18"/>
  <c r="A19" i="18"/>
  <c r="C18" i="18"/>
  <c r="B18" i="18"/>
  <c r="G18" i="18" s="1"/>
  <c r="H18" i="18" s="1"/>
  <c r="U18" i="18" s="1"/>
  <c r="A18" i="18"/>
  <c r="G17" i="18"/>
  <c r="H17" i="18" s="1"/>
  <c r="U17" i="18" s="1"/>
  <c r="C17" i="18"/>
  <c r="B17" i="18"/>
  <c r="A17" i="18"/>
  <c r="C16" i="18"/>
  <c r="B16" i="18"/>
  <c r="G16" i="18" s="1"/>
  <c r="A16" i="18"/>
  <c r="G15" i="18"/>
  <c r="C15" i="18"/>
  <c r="H15" i="18" s="1"/>
  <c r="U15" i="18" s="1"/>
  <c r="B15" i="18"/>
  <c r="A15" i="18"/>
  <c r="C14" i="18"/>
  <c r="B14" i="18"/>
  <c r="G14" i="18" s="1"/>
  <c r="H14" i="18" s="1"/>
  <c r="U14" i="18" s="1"/>
  <c r="A14" i="18"/>
  <c r="G13" i="18"/>
  <c r="H13" i="18" s="1"/>
  <c r="U13" i="18" s="1"/>
  <c r="C13" i="18"/>
  <c r="B13" i="18"/>
  <c r="A13" i="18"/>
  <c r="C12" i="18"/>
  <c r="B12" i="18"/>
  <c r="G12" i="18" s="1"/>
  <c r="A12" i="18"/>
  <c r="G11" i="18"/>
  <c r="C11" i="18"/>
  <c r="H11" i="18" s="1"/>
  <c r="U11" i="18" s="1"/>
  <c r="B11" i="18"/>
  <c r="A11" i="18"/>
  <c r="C10" i="18"/>
  <c r="B10" i="18"/>
  <c r="G10" i="18" s="1"/>
  <c r="H10" i="18" s="1"/>
  <c r="U10" i="18" s="1"/>
  <c r="A10" i="18"/>
  <c r="G9" i="18"/>
  <c r="H9" i="18" s="1"/>
  <c r="U9" i="18" s="1"/>
  <c r="C9" i="18"/>
  <c r="B9" i="18"/>
  <c r="A9" i="18"/>
  <c r="C8" i="18"/>
  <c r="B8" i="18"/>
  <c r="G8" i="18" s="1"/>
  <c r="A8" i="18"/>
  <c r="G7" i="18"/>
  <c r="C7" i="18"/>
  <c r="H7" i="18" s="1"/>
  <c r="U7" i="18" s="1"/>
  <c r="B7" i="18"/>
  <c r="A7" i="18"/>
  <c r="B44" i="17"/>
  <c r="G44" i="17" s="1"/>
  <c r="H44" i="17" s="1"/>
  <c r="U44" i="17" s="1"/>
  <c r="A44" i="17"/>
  <c r="H43" i="17"/>
  <c r="U43" i="17" s="1"/>
  <c r="G43" i="17"/>
  <c r="B43" i="17"/>
  <c r="A43" i="17"/>
  <c r="G42" i="17"/>
  <c r="H42" i="17" s="1"/>
  <c r="U42" i="17" s="1"/>
  <c r="B42" i="17"/>
  <c r="A42" i="17"/>
  <c r="G41" i="17"/>
  <c r="H41" i="17" s="1"/>
  <c r="U41" i="17" s="1"/>
  <c r="B41" i="17"/>
  <c r="A41" i="17"/>
  <c r="G40" i="17"/>
  <c r="H40" i="17" s="1"/>
  <c r="U40" i="17" s="1"/>
  <c r="B40" i="17"/>
  <c r="A40" i="17"/>
  <c r="G39" i="17"/>
  <c r="C39" i="17"/>
  <c r="H39" i="17" s="1"/>
  <c r="U39" i="17" s="1"/>
  <c r="B39" i="17"/>
  <c r="A39" i="17"/>
  <c r="G38" i="17"/>
  <c r="H38" i="17" s="1"/>
  <c r="U38" i="17" s="1"/>
  <c r="C38" i="17"/>
  <c r="B38" i="17"/>
  <c r="A38" i="17"/>
  <c r="C37" i="17"/>
  <c r="B37" i="17"/>
  <c r="G37" i="17" s="1"/>
  <c r="H37" i="17" s="1"/>
  <c r="U37" i="17" s="1"/>
  <c r="A37" i="17"/>
  <c r="C36" i="17"/>
  <c r="H36" i="17" s="1"/>
  <c r="U36" i="17" s="1"/>
  <c r="B36" i="17"/>
  <c r="G36" i="17" s="1"/>
  <c r="A36" i="17"/>
  <c r="G35" i="17"/>
  <c r="C35" i="17"/>
  <c r="H35" i="17" s="1"/>
  <c r="U35" i="17" s="1"/>
  <c r="B35" i="17"/>
  <c r="A35" i="17"/>
  <c r="G34" i="17"/>
  <c r="H34" i="17" s="1"/>
  <c r="U34" i="17" s="1"/>
  <c r="C34" i="17"/>
  <c r="B34" i="17"/>
  <c r="A34" i="17"/>
  <c r="C33" i="17"/>
  <c r="B33" i="17"/>
  <c r="G33" i="17" s="1"/>
  <c r="H33" i="17" s="1"/>
  <c r="U33" i="17" s="1"/>
  <c r="A33" i="17"/>
  <c r="C32" i="17"/>
  <c r="H32" i="17" s="1"/>
  <c r="U32" i="17" s="1"/>
  <c r="B32" i="17"/>
  <c r="G32" i="17" s="1"/>
  <c r="A32" i="17"/>
  <c r="G31" i="17"/>
  <c r="C31" i="17"/>
  <c r="H31" i="17" s="1"/>
  <c r="U31" i="17" s="1"/>
  <c r="B31" i="17"/>
  <c r="A31" i="17"/>
  <c r="G30" i="17"/>
  <c r="C30" i="17"/>
  <c r="H30" i="17" s="1"/>
  <c r="U30" i="17" s="1"/>
  <c r="B30" i="17"/>
  <c r="A30" i="17"/>
  <c r="C29" i="17"/>
  <c r="B29" i="17"/>
  <c r="G29" i="17" s="1"/>
  <c r="H29" i="17" s="1"/>
  <c r="U29" i="17" s="1"/>
  <c r="A29" i="17"/>
  <c r="C28" i="17"/>
  <c r="B28" i="17"/>
  <c r="G28" i="17" s="1"/>
  <c r="A28" i="17"/>
  <c r="G27" i="17"/>
  <c r="C27" i="17"/>
  <c r="H27" i="17" s="1"/>
  <c r="U27" i="17" s="1"/>
  <c r="B27" i="17"/>
  <c r="A27" i="17"/>
  <c r="G26" i="17"/>
  <c r="C26" i="17"/>
  <c r="H26" i="17" s="1"/>
  <c r="U26" i="17" s="1"/>
  <c r="B26" i="17"/>
  <c r="A26" i="17"/>
  <c r="C25" i="17"/>
  <c r="B25" i="17"/>
  <c r="G25" i="17" s="1"/>
  <c r="H25" i="17" s="1"/>
  <c r="U25" i="17" s="1"/>
  <c r="A25" i="17"/>
  <c r="C24" i="17"/>
  <c r="B24" i="17"/>
  <c r="G24" i="17" s="1"/>
  <c r="A24" i="17"/>
  <c r="G23" i="17"/>
  <c r="C23" i="17"/>
  <c r="H23" i="17" s="1"/>
  <c r="U23" i="17" s="1"/>
  <c r="B23" i="17"/>
  <c r="A23" i="17"/>
  <c r="G22" i="17"/>
  <c r="C22" i="17"/>
  <c r="H22" i="17" s="1"/>
  <c r="U22" i="17" s="1"/>
  <c r="B22" i="17"/>
  <c r="A22" i="17"/>
  <c r="C21" i="17"/>
  <c r="B21" i="17"/>
  <c r="G21" i="17" s="1"/>
  <c r="H21" i="17" s="1"/>
  <c r="U21" i="17" s="1"/>
  <c r="A21" i="17"/>
  <c r="C20" i="17"/>
  <c r="H20" i="17" s="1"/>
  <c r="U20" i="17" s="1"/>
  <c r="B20" i="17"/>
  <c r="G20" i="17" s="1"/>
  <c r="A20" i="17"/>
  <c r="G19" i="17"/>
  <c r="C19" i="17"/>
  <c r="H19" i="17" s="1"/>
  <c r="U19" i="17" s="1"/>
  <c r="B19" i="17"/>
  <c r="A19" i="17"/>
  <c r="G18" i="17"/>
  <c r="H18" i="17" s="1"/>
  <c r="U18" i="17" s="1"/>
  <c r="C18" i="17"/>
  <c r="B18" i="17"/>
  <c r="A18" i="17"/>
  <c r="C17" i="17"/>
  <c r="B17" i="17"/>
  <c r="G17" i="17" s="1"/>
  <c r="H17" i="17" s="1"/>
  <c r="U17" i="17" s="1"/>
  <c r="A17" i="17"/>
  <c r="C16" i="17"/>
  <c r="H16" i="17" s="1"/>
  <c r="U16" i="17" s="1"/>
  <c r="B16" i="17"/>
  <c r="G16" i="17" s="1"/>
  <c r="A16" i="17"/>
  <c r="G15" i="17"/>
  <c r="C15" i="17"/>
  <c r="H15" i="17" s="1"/>
  <c r="U15" i="17" s="1"/>
  <c r="B15" i="17"/>
  <c r="A15" i="17"/>
  <c r="G14" i="17"/>
  <c r="H14" i="17" s="1"/>
  <c r="U14" i="17" s="1"/>
  <c r="C14" i="17"/>
  <c r="B14" i="17"/>
  <c r="A14" i="17"/>
  <c r="C13" i="17"/>
  <c r="B13" i="17"/>
  <c r="G13" i="17" s="1"/>
  <c r="H13" i="17" s="1"/>
  <c r="U13" i="17" s="1"/>
  <c r="A13" i="17"/>
  <c r="C12" i="17"/>
  <c r="B12" i="17"/>
  <c r="G12" i="17" s="1"/>
  <c r="A12" i="17"/>
  <c r="G11" i="17"/>
  <c r="H11" i="17" s="1"/>
  <c r="U11" i="17" s="1"/>
  <c r="C11" i="17"/>
  <c r="B11" i="17"/>
  <c r="A11" i="17"/>
  <c r="G10" i="17"/>
  <c r="C10" i="17"/>
  <c r="H10" i="17" s="1"/>
  <c r="U10" i="17" s="1"/>
  <c r="B10" i="17"/>
  <c r="A10" i="17"/>
  <c r="C9" i="17"/>
  <c r="B9" i="17"/>
  <c r="G9" i="17" s="1"/>
  <c r="H9" i="17" s="1"/>
  <c r="U9" i="17" s="1"/>
  <c r="A9" i="17"/>
  <c r="C8" i="17"/>
  <c r="H8" i="17" s="1"/>
  <c r="U8" i="17" s="1"/>
  <c r="B8" i="17"/>
  <c r="G8" i="17" s="1"/>
  <c r="A8" i="17"/>
  <c r="G7" i="17"/>
  <c r="H7" i="17" s="1"/>
  <c r="U7" i="17" s="1"/>
  <c r="C7" i="17"/>
  <c r="B7" i="17"/>
  <c r="A7" i="17"/>
  <c r="G44" i="16"/>
  <c r="H44" i="16" s="1"/>
  <c r="U44" i="16" s="1"/>
  <c r="B44" i="16"/>
  <c r="A44" i="16"/>
  <c r="G43" i="16"/>
  <c r="H43" i="16" s="1"/>
  <c r="U43" i="16" s="1"/>
  <c r="B43" i="16"/>
  <c r="A43" i="16"/>
  <c r="B42" i="16"/>
  <c r="G42" i="16" s="1"/>
  <c r="H42" i="16" s="1"/>
  <c r="U42" i="16" s="1"/>
  <c r="A42" i="16"/>
  <c r="B41" i="16"/>
  <c r="G41" i="16" s="1"/>
  <c r="H41" i="16" s="1"/>
  <c r="U41" i="16" s="1"/>
  <c r="A41" i="16"/>
  <c r="B40" i="16"/>
  <c r="G40" i="16" s="1"/>
  <c r="H40" i="16" s="1"/>
  <c r="U40" i="16" s="1"/>
  <c r="A40" i="16"/>
  <c r="C39" i="16"/>
  <c r="B39" i="16"/>
  <c r="G39" i="16" s="1"/>
  <c r="H39" i="16" s="1"/>
  <c r="U39" i="16" s="1"/>
  <c r="A39" i="16"/>
  <c r="C38" i="16"/>
  <c r="B38" i="16"/>
  <c r="G38" i="16" s="1"/>
  <c r="H38" i="16" s="1"/>
  <c r="U38" i="16" s="1"/>
  <c r="A38" i="16"/>
  <c r="G37" i="16"/>
  <c r="H37" i="16" s="1"/>
  <c r="U37" i="16" s="1"/>
  <c r="C37" i="16"/>
  <c r="B37" i="16"/>
  <c r="A37" i="16"/>
  <c r="C36" i="16"/>
  <c r="B36" i="16"/>
  <c r="G36" i="16" s="1"/>
  <c r="A36" i="16"/>
  <c r="C35" i="16"/>
  <c r="B35" i="16"/>
  <c r="G35" i="16" s="1"/>
  <c r="H35" i="16" s="1"/>
  <c r="U35" i="16" s="1"/>
  <c r="A35" i="16"/>
  <c r="C34" i="16"/>
  <c r="B34" i="16"/>
  <c r="G34" i="16" s="1"/>
  <c r="H34" i="16" s="1"/>
  <c r="U34" i="16" s="1"/>
  <c r="A34" i="16"/>
  <c r="G33" i="16"/>
  <c r="H33" i="16" s="1"/>
  <c r="U33" i="16" s="1"/>
  <c r="C33" i="16"/>
  <c r="B33" i="16"/>
  <c r="A33" i="16"/>
  <c r="C32" i="16"/>
  <c r="H32" i="16" s="1"/>
  <c r="U32" i="16" s="1"/>
  <c r="B32" i="16"/>
  <c r="G32" i="16" s="1"/>
  <c r="A32" i="16"/>
  <c r="C31" i="16"/>
  <c r="B31" i="16"/>
  <c r="G31" i="16" s="1"/>
  <c r="H31" i="16" s="1"/>
  <c r="U31" i="16" s="1"/>
  <c r="A31" i="16"/>
  <c r="C30" i="16"/>
  <c r="B30" i="16"/>
  <c r="G30" i="16" s="1"/>
  <c r="H30" i="16" s="1"/>
  <c r="U30" i="16" s="1"/>
  <c r="A30" i="16"/>
  <c r="G29" i="16"/>
  <c r="H29" i="16" s="1"/>
  <c r="U29" i="16" s="1"/>
  <c r="C29" i="16"/>
  <c r="B29" i="16"/>
  <c r="A29" i="16"/>
  <c r="C28" i="16"/>
  <c r="B28" i="16"/>
  <c r="G28" i="16" s="1"/>
  <c r="A28" i="16"/>
  <c r="C27" i="16"/>
  <c r="B27" i="16"/>
  <c r="G27" i="16" s="1"/>
  <c r="H27" i="16" s="1"/>
  <c r="U27" i="16" s="1"/>
  <c r="A27" i="16"/>
  <c r="C26" i="16"/>
  <c r="B26" i="16"/>
  <c r="G26" i="16" s="1"/>
  <c r="H26" i="16" s="1"/>
  <c r="U26" i="16" s="1"/>
  <c r="A26" i="16"/>
  <c r="G25" i="16"/>
  <c r="H25" i="16" s="1"/>
  <c r="U25" i="16" s="1"/>
  <c r="C25" i="16"/>
  <c r="B25" i="16"/>
  <c r="A25" i="16"/>
  <c r="C24" i="16"/>
  <c r="B24" i="16"/>
  <c r="G24" i="16" s="1"/>
  <c r="A24" i="16"/>
  <c r="C23" i="16"/>
  <c r="B23" i="16"/>
  <c r="G23" i="16" s="1"/>
  <c r="H23" i="16" s="1"/>
  <c r="U23" i="16" s="1"/>
  <c r="A23" i="16"/>
  <c r="C22" i="16"/>
  <c r="B22" i="16"/>
  <c r="G22" i="16" s="1"/>
  <c r="H22" i="16" s="1"/>
  <c r="U22" i="16" s="1"/>
  <c r="A22" i="16"/>
  <c r="G21" i="16"/>
  <c r="H21" i="16" s="1"/>
  <c r="U21" i="16" s="1"/>
  <c r="C21" i="16"/>
  <c r="B21" i="16"/>
  <c r="A21" i="16"/>
  <c r="C20" i="16"/>
  <c r="H20" i="16" s="1"/>
  <c r="U20" i="16" s="1"/>
  <c r="B20" i="16"/>
  <c r="G20" i="16" s="1"/>
  <c r="A20" i="16"/>
  <c r="C19" i="16"/>
  <c r="B19" i="16"/>
  <c r="G19" i="16" s="1"/>
  <c r="H19" i="16" s="1"/>
  <c r="U19" i="16" s="1"/>
  <c r="A19" i="16"/>
  <c r="C18" i="16"/>
  <c r="B18" i="16"/>
  <c r="G18" i="16" s="1"/>
  <c r="H18" i="16" s="1"/>
  <c r="U18" i="16" s="1"/>
  <c r="A18" i="16"/>
  <c r="G17" i="16"/>
  <c r="H17" i="16" s="1"/>
  <c r="U17" i="16" s="1"/>
  <c r="C17" i="16"/>
  <c r="B17" i="16"/>
  <c r="A17" i="16"/>
  <c r="C16" i="16"/>
  <c r="H16" i="16" s="1"/>
  <c r="U16" i="16" s="1"/>
  <c r="B16" i="16"/>
  <c r="G16" i="16" s="1"/>
  <c r="A16" i="16"/>
  <c r="C15" i="16"/>
  <c r="B15" i="16"/>
  <c r="G15" i="16" s="1"/>
  <c r="H15" i="16" s="1"/>
  <c r="U15" i="16" s="1"/>
  <c r="A15" i="16"/>
  <c r="C14" i="16"/>
  <c r="B14" i="16"/>
  <c r="G14" i="16" s="1"/>
  <c r="H14" i="16" s="1"/>
  <c r="U14" i="16" s="1"/>
  <c r="A14" i="16"/>
  <c r="G13" i="16"/>
  <c r="H13" i="16" s="1"/>
  <c r="U13" i="16" s="1"/>
  <c r="C13" i="16"/>
  <c r="B13" i="16"/>
  <c r="A13" i="16"/>
  <c r="C12" i="16"/>
  <c r="H12" i="16" s="1"/>
  <c r="U12" i="16" s="1"/>
  <c r="B12" i="16"/>
  <c r="G12" i="16" s="1"/>
  <c r="A12" i="16"/>
  <c r="C11" i="16"/>
  <c r="B11" i="16"/>
  <c r="G11" i="16" s="1"/>
  <c r="H11" i="16" s="1"/>
  <c r="U11" i="16" s="1"/>
  <c r="A11" i="16"/>
  <c r="C10" i="16"/>
  <c r="B10" i="16"/>
  <c r="G10" i="16" s="1"/>
  <c r="H10" i="16" s="1"/>
  <c r="U10" i="16" s="1"/>
  <c r="A10" i="16"/>
  <c r="G9" i="16"/>
  <c r="H9" i="16" s="1"/>
  <c r="U9" i="16" s="1"/>
  <c r="C9" i="16"/>
  <c r="B9" i="16"/>
  <c r="A9" i="16"/>
  <c r="C8" i="16"/>
  <c r="B8" i="16"/>
  <c r="G8" i="16" s="1"/>
  <c r="A8" i="16"/>
  <c r="C7" i="16"/>
  <c r="B7" i="16"/>
  <c r="G7" i="16" s="1"/>
  <c r="H7" i="16" s="1"/>
  <c r="U7" i="16" s="1"/>
  <c r="A7" i="16"/>
  <c r="B44" i="14"/>
  <c r="G44" i="14" s="1"/>
  <c r="H44" i="14" s="1"/>
  <c r="U44" i="14" s="1"/>
  <c r="A44" i="14"/>
  <c r="B43" i="14"/>
  <c r="G43" i="14" s="1"/>
  <c r="H43" i="14" s="1"/>
  <c r="U43" i="14" s="1"/>
  <c r="A43" i="14"/>
  <c r="B42" i="14"/>
  <c r="G42" i="14" s="1"/>
  <c r="H42" i="14" s="1"/>
  <c r="U42" i="14" s="1"/>
  <c r="A42" i="14"/>
  <c r="B41" i="14"/>
  <c r="G41" i="14" s="1"/>
  <c r="H41" i="14" s="1"/>
  <c r="U41" i="14" s="1"/>
  <c r="A41" i="14"/>
  <c r="G40" i="14"/>
  <c r="H40" i="14" s="1"/>
  <c r="U40" i="14" s="1"/>
  <c r="B40" i="14"/>
  <c r="A40" i="14"/>
  <c r="C39" i="14"/>
  <c r="B39" i="14"/>
  <c r="G39" i="14" s="1"/>
  <c r="A39" i="14"/>
  <c r="C38" i="14"/>
  <c r="B38" i="14"/>
  <c r="G38" i="14" s="1"/>
  <c r="H38" i="14" s="1"/>
  <c r="U38" i="14" s="1"/>
  <c r="A38" i="14"/>
  <c r="H37" i="14"/>
  <c r="U37" i="14" s="1"/>
  <c r="G37" i="14"/>
  <c r="C37" i="14"/>
  <c r="B37" i="14"/>
  <c r="A37" i="14"/>
  <c r="G36" i="14"/>
  <c r="C36" i="14"/>
  <c r="H36" i="14" s="1"/>
  <c r="U36" i="14" s="1"/>
  <c r="B36" i="14"/>
  <c r="A36" i="14"/>
  <c r="C35" i="14"/>
  <c r="B35" i="14"/>
  <c r="G35" i="14" s="1"/>
  <c r="A35" i="14"/>
  <c r="C34" i="14"/>
  <c r="B34" i="14"/>
  <c r="G34" i="14" s="1"/>
  <c r="H34" i="14" s="1"/>
  <c r="U34" i="14" s="1"/>
  <c r="A34" i="14"/>
  <c r="H33" i="14"/>
  <c r="U33" i="14" s="1"/>
  <c r="G33" i="14"/>
  <c r="C33" i="14"/>
  <c r="B33" i="14"/>
  <c r="A33" i="14"/>
  <c r="G32" i="14"/>
  <c r="C32" i="14"/>
  <c r="H32" i="14" s="1"/>
  <c r="U32" i="14" s="1"/>
  <c r="B32" i="14"/>
  <c r="A32" i="14"/>
  <c r="C31" i="14"/>
  <c r="B31" i="14"/>
  <c r="G31" i="14" s="1"/>
  <c r="A31" i="14"/>
  <c r="C30" i="14"/>
  <c r="B30" i="14"/>
  <c r="G30" i="14" s="1"/>
  <c r="H30" i="14" s="1"/>
  <c r="U30" i="14" s="1"/>
  <c r="A30" i="14"/>
  <c r="H29" i="14"/>
  <c r="U29" i="14" s="1"/>
  <c r="G29" i="14"/>
  <c r="C29" i="14"/>
  <c r="B29" i="14"/>
  <c r="A29" i="14"/>
  <c r="G28" i="14"/>
  <c r="C28" i="14"/>
  <c r="H28" i="14" s="1"/>
  <c r="U28" i="14" s="1"/>
  <c r="B28" i="14"/>
  <c r="A28" i="14"/>
  <c r="C27" i="14"/>
  <c r="H27" i="14" s="1"/>
  <c r="U27" i="14" s="1"/>
  <c r="B27" i="14"/>
  <c r="G27" i="14" s="1"/>
  <c r="A27" i="14"/>
  <c r="C26" i="14"/>
  <c r="B26" i="14"/>
  <c r="G26" i="14" s="1"/>
  <c r="H26" i="14" s="1"/>
  <c r="U26" i="14" s="1"/>
  <c r="A26" i="14"/>
  <c r="H25" i="14"/>
  <c r="U25" i="14" s="1"/>
  <c r="G25" i="14"/>
  <c r="C25" i="14"/>
  <c r="B25" i="14"/>
  <c r="A25" i="14"/>
  <c r="G24" i="14"/>
  <c r="C24" i="14"/>
  <c r="H24" i="14" s="1"/>
  <c r="U24" i="14" s="1"/>
  <c r="B24" i="14"/>
  <c r="A24" i="14"/>
  <c r="C23" i="14"/>
  <c r="B23" i="14"/>
  <c r="G23" i="14" s="1"/>
  <c r="A23" i="14"/>
  <c r="C22" i="14"/>
  <c r="B22" i="14"/>
  <c r="G22" i="14" s="1"/>
  <c r="H22" i="14" s="1"/>
  <c r="U22" i="14" s="1"/>
  <c r="A22" i="14"/>
  <c r="H21" i="14"/>
  <c r="U21" i="14" s="1"/>
  <c r="G21" i="14"/>
  <c r="C21" i="14"/>
  <c r="B21" i="14"/>
  <c r="A21" i="14"/>
  <c r="G20" i="14"/>
  <c r="C20" i="14"/>
  <c r="H20" i="14" s="1"/>
  <c r="U20" i="14" s="1"/>
  <c r="B20" i="14"/>
  <c r="A20" i="14"/>
  <c r="C19" i="14"/>
  <c r="H19" i="14" s="1"/>
  <c r="U19" i="14" s="1"/>
  <c r="B19" i="14"/>
  <c r="G19" i="14" s="1"/>
  <c r="A19" i="14"/>
  <c r="C18" i="14"/>
  <c r="B18" i="14"/>
  <c r="G18" i="14" s="1"/>
  <c r="H18" i="14" s="1"/>
  <c r="U18" i="14" s="1"/>
  <c r="A18" i="14"/>
  <c r="H17" i="14"/>
  <c r="U17" i="14" s="1"/>
  <c r="G17" i="14"/>
  <c r="C17" i="14"/>
  <c r="B17" i="14"/>
  <c r="A17" i="14"/>
  <c r="G16" i="14"/>
  <c r="C16" i="14"/>
  <c r="H16" i="14" s="1"/>
  <c r="U16" i="14" s="1"/>
  <c r="B16" i="14"/>
  <c r="A16" i="14"/>
  <c r="C15" i="14"/>
  <c r="B15" i="14"/>
  <c r="G15" i="14" s="1"/>
  <c r="A15" i="14"/>
  <c r="C14" i="14"/>
  <c r="B14" i="14"/>
  <c r="G14" i="14" s="1"/>
  <c r="H14" i="14" s="1"/>
  <c r="U14" i="14" s="1"/>
  <c r="A14" i="14"/>
  <c r="H13" i="14"/>
  <c r="U13" i="14" s="1"/>
  <c r="G13" i="14"/>
  <c r="C13" i="14"/>
  <c r="B13" i="14"/>
  <c r="A13" i="14"/>
  <c r="G12" i="14"/>
  <c r="C12" i="14"/>
  <c r="H12" i="14" s="1"/>
  <c r="U12" i="14" s="1"/>
  <c r="B12" i="14"/>
  <c r="A12" i="14"/>
  <c r="C11" i="14"/>
  <c r="B11" i="14"/>
  <c r="G11" i="14" s="1"/>
  <c r="A11" i="14"/>
  <c r="C10" i="14"/>
  <c r="B10" i="14"/>
  <c r="G10" i="14" s="1"/>
  <c r="H10" i="14" s="1"/>
  <c r="U10" i="14" s="1"/>
  <c r="A10" i="14"/>
  <c r="H9" i="14"/>
  <c r="U9" i="14" s="1"/>
  <c r="G9" i="14"/>
  <c r="C9" i="14"/>
  <c r="B9" i="14"/>
  <c r="A9" i="14"/>
  <c r="G8" i="14"/>
  <c r="C8" i="14"/>
  <c r="H8" i="14" s="1"/>
  <c r="U8" i="14" s="1"/>
  <c r="B8" i="14"/>
  <c r="A8" i="14"/>
  <c r="C7" i="14"/>
  <c r="B7" i="14"/>
  <c r="G7" i="14" s="1"/>
  <c r="A7" i="14"/>
  <c r="G44" i="15"/>
  <c r="H44" i="15" s="1"/>
  <c r="U44" i="15" s="1"/>
  <c r="B44" i="15"/>
  <c r="A44" i="15"/>
  <c r="G43" i="15"/>
  <c r="H43" i="15" s="1"/>
  <c r="U43" i="15" s="1"/>
  <c r="B43" i="15"/>
  <c r="A43" i="15"/>
  <c r="B42" i="15"/>
  <c r="G42" i="15" s="1"/>
  <c r="H42" i="15" s="1"/>
  <c r="U42" i="15" s="1"/>
  <c r="A42" i="15"/>
  <c r="B41" i="15"/>
  <c r="G41" i="15" s="1"/>
  <c r="H41" i="15" s="1"/>
  <c r="U41" i="15" s="1"/>
  <c r="A41" i="15"/>
  <c r="B40" i="15"/>
  <c r="G40" i="15" s="1"/>
  <c r="H40" i="15" s="1"/>
  <c r="U40" i="15" s="1"/>
  <c r="A40" i="15"/>
  <c r="C39" i="15"/>
  <c r="B39" i="15"/>
  <c r="G39" i="15" s="1"/>
  <c r="H39" i="15" s="1"/>
  <c r="U39" i="15" s="1"/>
  <c r="A39" i="15"/>
  <c r="C38" i="15"/>
  <c r="H38" i="15" s="1"/>
  <c r="U38" i="15" s="1"/>
  <c r="B38" i="15"/>
  <c r="G38" i="15" s="1"/>
  <c r="A38" i="15"/>
  <c r="G37" i="15"/>
  <c r="H37" i="15" s="1"/>
  <c r="U37" i="15" s="1"/>
  <c r="C37" i="15"/>
  <c r="B37" i="15"/>
  <c r="A37" i="15"/>
  <c r="C36" i="15"/>
  <c r="B36" i="15"/>
  <c r="G36" i="15" s="1"/>
  <c r="A36" i="15"/>
  <c r="C35" i="15"/>
  <c r="B35" i="15"/>
  <c r="G35" i="15" s="1"/>
  <c r="H35" i="15" s="1"/>
  <c r="U35" i="15" s="1"/>
  <c r="A35" i="15"/>
  <c r="C34" i="15"/>
  <c r="H34" i="15" s="1"/>
  <c r="U34" i="15" s="1"/>
  <c r="B34" i="15"/>
  <c r="G34" i="15" s="1"/>
  <c r="A34" i="15"/>
  <c r="G33" i="15"/>
  <c r="H33" i="15" s="1"/>
  <c r="U33" i="15" s="1"/>
  <c r="C33" i="15"/>
  <c r="B33" i="15"/>
  <c r="A33" i="15"/>
  <c r="C32" i="15"/>
  <c r="B32" i="15"/>
  <c r="G32" i="15" s="1"/>
  <c r="A32" i="15"/>
  <c r="C31" i="15"/>
  <c r="B31" i="15"/>
  <c r="G31" i="15" s="1"/>
  <c r="H31" i="15" s="1"/>
  <c r="U31" i="15" s="1"/>
  <c r="A31" i="15"/>
  <c r="C30" i="15"/>
  <c r="B30" i="15"/>
  <c r="G30" i="15" s="1"/>
  <c r="A30" i="15"/>
  <c r="G29" i="15"/>
  <c r="H29" i="15" s="1"/>
  <c r="U29" i="15" s="1"/>
  <c r="C29" i="15"/>
  <c r="B29" i="15"/>
  <c r="A29" i="15"/>
  <c r="C28" i="15"/>
  <c r="H28" i="15" s="1"/>
  <c r="U28" i="15" s="1"/>
  <c r="B28" i="15"/>
  <c r="G28" i="15" s="1"/>
  <c r="A28" i="15"/>
  <c r="C27" i="15"/>
  <c r="B27" i="15"/>
  <c r="G27" i="15" s="1"/>
  <c r="H27" i="15" s="1"/>
  <c r="U27" i="15" s="1"/>
  <c r="A27" i="15"/>
  <c r="C26" i="15"/>
  <c r="B26" i="15"/>
  <c r="G26" i="15" s="1"/>
  <c r="A26" i="15"/>
  <c r="G25" i="15"/>
  <c r="H25" i="15" s="1"/>
  <c r="U25" i="15" s="1"/>
  <c r="C25" i="15"/>
  <c r="B25" i="15"/>
  <c r="A25" i="15"/>
  <c r="C24" i="15"/>
  <c r="B24" i="15"/>
  <c r="G24" i="15" s="1"/>
  <c r="A24" i="15"/>
  <c r="C23" i="15"/>
  <c r="B23" i="15"/>
  <c r="G23" i="15" s="1"/>
  <c r="H23" i="15" s="1"/>
  <c r="U23" i="15" s="1"/>
  <c r="A23" i="15"/>
  <c r="C22" i="15"/>
  <c r="B22" i="15"/>
  <c r="G22" i="15" s="1"/>
  <c r="A22" i="15"/>
  <c r="G21" i="15"/>
  <c r="H21" i="15" s="1"/>
  <c r="U21" i="15" s="1"/>
  <c r="C21" i="15"/>
  <c r="B21" i="15"/>
  <c r="A21" i="15"/>
  <c r="C20" i="15"/>
  <c r="B20" i="15"/>
  <c r="G20" i="15" s="1"/>
  <c r="A20" i="15"/>
  <c r="C19" i="15"/>
  <c r="B19" i="15"/>
  <c r="G19" i="15" s="1"/>
  <c r="H19" i="15" s="1"/>
  <c r="U19" i="15" s="1"/>
  <c r="A19" i="15"/>
  <c r="C18" i="15"/>
  <c r="H18" i="15" s="1"/>
  <c r="U18" i="15" s="1"/>
  <c r="B18" i="15"/>
  <c r="G18" i="15" s="1"/>
  <c r="A18" i="15"/>
  <c r="G17" i="15"/>
  <c r="H17" i="15" s="1"/>
  <c r="U17" i="15" s="1"/>
  <c r="C17" i="15"/>
  <c r="B17" i="15"/>
  <c r="A17" i="15"/>
  <c r="C16" i="15"/>
  <c r="H16" i="15" s="1"/>
  <c r="U16" i="15" s="1"/>
  <c r="B16" i="15"/>
  <c r="G16" i="15" s="1"/>
  <c r="A16" i="15"/>
  <c r="C15" i="15"/>
  <c r="B15" i="15"/>
  <c r="G15" i="15" s="1"/>
  <c r="H15" i="15" s="1"/>
  <c r="U15" i="15" s="1"/>
  <c r="A15" i="15"/>
  <c r="C14" i="15"/>
  <c r="B14" i="15"/>
  <c r="G14" i="15" s="1"/>
  <c r="A14" i="15"/>
  <c r="G13" i="15"/>
  <c r="H13" i="15" s="1"/>
  <c r="U13" i="15" s="1"/>
  <c r="C13" i="15"/>
  <c r="B13" i="15"/>
  <c r="A13" i="15"/>
  <c r="C12" i="15"/>
  <c r="H12" i="15" s="1"/>
  <c r="U12" i="15" s="1"/>
  <c r="B12" i="15"/>
  <c r="G12" i="15" s="1"/>
  <c r="A12" i="15"/>
  <c r="C11" i="15"/>
  <c r="B11" i="15"/>
  <c r="G11" i="15" s="1"/>
  <c r="H11" i="15" s="1"/>
  <c r="U11" i="15" s="1"/>
  <c r="A11" i="15"/>
  <c r="C10" i="15"/>
  <c r="B10" i="15"/>
  <c r="G10" i="15" s="1"/>
  <c r="A10" i="15"/>
  <c r="G9" i="15"/>
  <c r="H9" i="15" s="1"/>
  <c r="U9" i="15" s="1"/>
  <c r="C9" i="15"/>
  <c r="B9" i="15"/>
  <c r="A9" i="15"/>
  <c r="C8" i="15"/>
  <c r="B8" i="15"/>
  <c r="G8" i="15" s="1"/>
  <c r="A8" i="15"/>
  <c r="C7" i="15"/>
  <c r="B7" i="15"/>
  <c r="G7" i="15" s="1"/>
  <c r="H7" i="15" s="1"/>
  <c r="U7" i="15" s="1"/>
  <c r="A7" i="15"/>
  <c r="B44" i="10"/>
  <c r="G44" i="10" s="1"/>
  <c r="H44" i="10" s="1"/>
  <c r="U44" i="10" s="1"/>
  <c r="A44" i="10"/>
  <c r="G43" i="10"/>
  <c r="H43" i="10" s="1"/>
  <c r="U43" i="10" s="1"/>
  <c r="B43" i="10"/>
  <c r="A43" i="10"/>
  <c r="B42" i="10"/>
  <c r="G42" i="10" s="1"/>
  <c r="H42" i="10" s="1"/>
  <c r="U42" i="10" s="1"/>
  <c r="A42" i="10"/>
  <c r="G41" i="10"/>
  <c r="H41" i="10" s="1"/>
  <c r="U41" i="10" s="1"/>
  <c r="B41" i="10"/>
  <c r="A41" i="10"/>
  <c r="B40" i="10"/>
  <c r="G40" i="10" s="1"/>
  <c r="H40" i="10" s="1"/>
  <c r="U40" i="10" s="1"/>
  <c r="A40" i="10"/>
  <c r="C39" i="10"/>
  <c r="B39" i="10"/>
  <c r="G39" i="10" s="1"/>
  <c r="A39" i="10"/>
  <c r="G38" i="10"/>
  <c r="H38" i="10" s="1"/>
  <c r="U38" i="10" s="1"/>
  <c r="C38" i="10"/>
  <c r="B38" i="10"/>
  <c r="A38" i="10"/>
  <c r="G37" i="10"/>
  <c r="H37" i="10" s="1"/>
  <c r="U37" i="10" s="1"/>
  <c r="C37" i="10"/>
  <c r="B37" i="10"/>
  <c r="A37" i="10"/>
  <c r="C36" i="10"/>
  <c r="H36" i="10" s="1"/>
  <c r="U36" i="10" s="1"/>
  <c r="B36" i="10"/>
  <c r="G36" i="10" s="1"/>
  <c r="A36" i="10"/>
  <c r="C35" i="10"/>
  <c r="H35" i="10" s="1"/>
  <c r="U35" i="10" s="1"/>
  <c r="B35" i="10"/>
  <c r="G35" i="10" s="1"/>
  <c r="A35" i="10"/>
  <c r="G34" i="10"/>
  <c r="H34" i="10" s="1"/>
  <c r="U34" i="10" s="1"/>
  <c r="C34" i="10"/>
  <c r="B34" i="10"/>
  <c r="A34" i="10"/>
  <c r="G33" i="10"/>
  <c r="H33" i="10" s="1"/>
  <c r="U33" i="10" s="1"/>
  <c r="C33" i="10"/>
  <c r="B33" i="10"/>
  <c r="A33" i="10"/>
  <c r="C32" i="10"/>
  <c r="B32" i="10"/>
  <c r="G32" i="10" s="1"/>
  <c r="A32" i="10"/>
  <c r="C31" i="10"/>
  <c r="H31" i="10" s="1"/>
  <c r="U31" i="10" s="1"/>
  <c r="B31" i="10"/>
  <c r="G31" i="10" s="1"/>
  <c r="A31" i="10"/>
  <c r="G30" i="10"/>
  <c r="H30" i="10" s="1"/>
  <c r="U30" i="10" s="1"/>
  <c r="C30" i="10"/>
  <c r="B30" i="10"/>
  <c r="A30" i="10"/>
  <c r="G29" i="10"/>
  <c r="H29" i="10" s="1"/>
  <c r="U29" i="10" s="1"/>
  <c r="C29" i="10"/>
  <c r="B29" i="10"/>
  <c r="A29" i="10"/>
  <c r="C28" i="10"/>
  <c r="B28" i="10"/>
  <c r="G28" i="10" s="1"/>
  <c r="A28" i="10"/>
  <c r="C27" i="10"/>
  <c r="B27" i="10"/>
  <c r="G27" i="10" s="1"/>
  <c r="A27" i="10"/>
  <c r="G26" i="10"/>
  <c r="H26" i="10" s="1"/>
  <c r="U26" i="10" s="1"/>
  <c r="C26" i="10"/>
  <c r="B26" i="10"/>
  <c r="A26" i="10"/>
  <c r="G25" i="10"/>
  <c r="H25" i="10" s="1"/>
  <c r="U25" i="10" s="1"/>
  <c r="C25" i="10"/>
  <c r="B25" i="10"/>
  <c r="A25" i="10"/>
  <c r="C24" i="10"/>
  <c r="B24" i="10"/>
  <c r="G24" i="10" s="1"/>
  <c r="A24" i="10"/>
  <c r="C23" i="10"/>
  <c r="B23" i="10"/>
  <c r="G23" i="10" s="1"/>
  <c r="A23" i="10"/>
  <c r="G22" i="10"/>
  <c r="H22" i="10" s="1"/>
  <c r="U22" i="10" s="1"/>
  <c r="C22" i="10"/>
  <c r="B22" i="10"/>
  <c r="A22" i="10"/>
  <c r="G21" i="10"/>
  <c r="H21" i="10" s="1"/>
  <c r="U21" i="10" s="1"/>
  <c r="C21" i="10"/>
  <c r="B21" i="10"/>
  <c r="A21" i="10"/>
  <c r="C20" i="10"/>
  <c r="H20" i="10" s="1"/>
  <c r="U20" i="10" s="1"/>
  <c r="B20" i="10"/>
  <c r="G20" i="10" s="1"/>
  <c r="A20" i="10"/>
  <c r="C19" i="10"/>
  <c r="H19" i="10" s="1"/>
  <c r="U19" i="10" s="1"/>
  <c r="B19" i="10"/>
  <c r="G19" i="10" s="1"/>
  <c r="A19" i="10"/>
  <c r="G18" i="10"/>
  <c r="H18" i="10" s="1"/>
  <c r="U18" i="10" s="1"/>
  <c r="C18" i="10"/>
  <c r="B18" i="10"/>
  <c r="A18" i="10"/>
  <c r="G17" i="10"/>
  <c r="H17" i="10" s="1"/>
  <c r="U17" i="10" s="1"/>
  <c r="C17" i="10"/>
  <c r="B17" i="10"/>
  <c r="A17" i="10"/>
  <c r="C16" i="10"/>
  <c r="H16" i="10" s="1"/>
  <c r="U16" i="10" s="1"/>
  <c r="B16" i="10"/>
  <c r="G16" i="10" s="1"/>
  <c r="A16" i="10"/>
  <c r="C15" i="10"/>
  <c r="B15" i="10"/>
  <c r="G15" i="10" s="1"/>
  <c r="A15" i="10"/>
  <c r="G14" i="10"/>
  <c r="H14" i="10" s="1"/>
  <c r="U14" i="10" s="1"/>
  <c r="C14" i="10"/>
  <c r="B14" i="10"/>
  <c r="A14" i="10"/>
  <c r="G13" i="10"/>
  <c r="H13" i="10" s="1"/>
  <c r="U13" i="10" s="1"/>
  <c r="C13" i="10"/>
  <c r="B13" i="10"/>
  <c r="A13" i="10"/>
  <c r="C12" i="10"/>
  <c r="H12" i="10" s="1"/>
  <c r="U12" i="10" s="1"/>
  <c r="B12" i="10"/>
  <c r="G12" i="10" s="1"/>
  <c r="A12" i="10"/>
  <c r="C11" i="10"/>
  <c r="B11" i="10"/>
  <c r="G11" i="10" s="1"/>
  <c r="A11" i="10"/>
  <c r="G10" i="10"/>
  <c r="H10" i="10" s="1"/>
  <c r="U10" i="10" s="1"/>
  <c r="C10" i="10"/>
  <c r="B10" i="10"/>
  <c r="A10" i="10"/>
  <c r="G9" i="10"/>
  <c r="H9" i="10" s="1"/>
  <c r="U9" i="10" s="1"/>
  <c r="C9" i="10"/>
  <c r="B9" i="10"/>
  <c r="A9" i="10"/>
  <c r="C8" i="10"/>
  <c r="H8" i="10" s="1"/>
  <c r="U8" i="10" s="1"/>
  <c r="B8" i="10"/>
  <c r="G8" i="10" s="1"/>
  <c r="A8" i="10"/>
  <c r="C7" i="10"/>
  <c r="B7" i="10"/>
  <c r="G7" i="10" s="1"/>
  <c r="A7" i="10"/>
  <c r="B44" i="8"/>
  <c r="G44" i="8" s="1"/>
  <c r="H44" i="8" s="1"/>
  <c r="U44" i="8" s="1"/>
  <c r="A44" i="8"/>
  <c r="H43" i="8"/>
  <c r="U43" i="8" s="1"/>
  <c r="G43" i="8"/>
  <c r="B43" i="8"/>
  <c r="A43" i="8"/>
  <c r="B42" i="8"/>
  <c r="G42" i="8" s="1"/>
  <c r="H42" i="8" s="1"/>
  <c r="U42" i="8" s="1"/>
  <c r="A42" i="8"/>
  <c r="B41" i="8"/>
  <c r="G41" i="8" s="1"/>
  <c r="H41" i="8" s="1"/>
  <c r="U41" i="8" s="1"/>
  <c r="A41" i="8"/>
  <c r="G40" i="8"/>
  <c r="H40" i="8" s="1"/>
  <c r="U40" i="8" s="1"/>
  <c r="B40" i="8"/>
  <c r="A40" i="8"/>
  <c r="C39" i="8"/>
  <c r="B39" i="8"/>
  <c r="G39" i="8" s="1"/>
  <c r="A39" i="8"/>
  <c r="C38" i="8"/>
  <c r="H38" i="8" s="1"/>
  <c r="U38" i="8" s="1"/>
  <c r="B38" i="8"/>
  <c r="G38" i="8" s="1"/>
  <c r="A38" i="8"/>
  <c r="H37" i="8"/>
  <c r="U37" i="8" s="1"/>
  <c r="G37" i="8"/>
  <c r="C37" i="8"/>
  <c r="B37" i="8"/>
  <c r="A37" i="8"/>
  <c r="G36" i="8"/>
  <c r="C36" i="8"/>
  <c r="H36" i="8" s="1"/>
  <c r="U36" i="8" s="1"/>
  <c r="B36" i="8"/>
  <c r="A36" i="8"/>
  <c r="C35" i="8"/>
  <c r="B35" i="8"/>
  <c r="G35" i="8" s="1"/>
  <c r="H35" i="8" s="1"/>
  <c r="U35" i="8" s="1"/>
  <c r="A35" i="8"/>
  <c r="C34" i="8"/>
  <c r="B34" i="8"/>
  <c r="G34" i="8" s="1"/>
  <c r="A34" i="8"/>
  <c r="U33" i="8"/>
  <c r="H33" i="8"/>
  <c r="G33" i="8"/>
  <c r="C33" i="8"/>
  <c r="B33" i="8"/>
  <c r="A33" i="8"/>
  <c r="G32" i="8"/>
  <c r="C32" i="8"/>
  <c r="H32" i="8" s="1"/>
  <c r="U32" i="8" s="1"/>
  <c r="B32" i="8"/>
  <c r="A32" i="8"/>
  <c r="C31" i="8"/>
  <c r="B31" i="8"/>
  <c r="G31" i="8" s="1"/>
  <c r="H31" i="8" s="1"/>
  <c r="U31" i="8" s="1"/>
  <c r="A31" i="8"/>
  <c r="C30" i="8"/>
  <c r="B30" i="8"/>
  <c r="G30" i="8" s="1"/>
  <c r="A30" i="8"/>
  <c r="H29" i="8"/>
  <c r="U29" i="8" s="1"/>
  <c r="G29" i="8"/>
  <c r="C29" i="8"/>
  <c r="B29" i="8"/>
  <c r="A29" i="8"/>
  <c r="G28" i="8"/>
  <c r="C28" i="8"/>
  <c r="H28" i="8" s="1"/>
  <c r="U28" i="8" s="1"/>
  <c r="B28" i="8"/>
  <c r="A28" i="8"/>
  <c r="C27" i="8"/>
  <c r="B27" i="8"/>
  <c r="G27" i="8" s="1"/>
  <c r="H27" i="8" s="1"/>
  <c r="U27" i="8" s="1"/>
  <c r="A27" i="8"/>
  <c r="C26" i="8"/>
  <c r="H26" i="8" s="1"/>
  <c r="U26" i="8" s="1"/>
  <c r="B26" i="8"/>
  <c r="G26" i="8" s="1"/>
  <c r="A26" i="8"/>
  <c r="H25" i="8"/>
  <c r="U25" i="8" s="1"/>
  <c r="G25" i="8"/>
  <c r="C25" i="8"/>
  <c r="B25" i="8"/>
  <c r="A25" i="8"/>
  <c r="G24" i="8"/>
  <c r="C24" i="8"/>
  <c r="H24" i="8" s="1"/>
  <c r="U24" i="8" s="1"/>
  <c r="B24" i="8"/>
  <c r="A24" i="8"/>
  <c r="C23" i="8"/>
  <c r="B23" i="8"/>
  <c r="G23" i="8" s="1"/>
  <c r="H23" i="8" s="1"/>
  <c r="U23" i="8" s="1"/>
  <c r="A23" i="8"/>
  <c r="C22" i="8"/>
  <c r="B22" i="8"/>
  <c r="G22" i="8" s="1"/>
  <c r="A22" i="8"/>
  <c r="H21" i="8"/>
  <c r="U21" i="8" s="1"/>
  <c r="G21" i="8"/>
  <c r="C21" i="8"/>
  <c r="B21" i="8"/>
  <c r="A21" i="8"/>
  <c r="G20" i="8"/>
  <c r="C20" i="8"/>
  <c r="H20" i="8" s="1"/>
  <c r="U20" i="8" s="1"/>
  <c r="B20" i="8"/>
  <c r="A20" i="8"/>
  <c r="C19" i="8"/>
  <c r="B19" i="8"/>
  <c r="G19" i="8" s="1"/>
  <c r="H19" i="8" s="1"/>
  <c r="U19" i="8" s="1"/>
  <c r="A19" i="8"/>
  <c r="C18" i="8"/>
  <c r="B18" i="8"/>
  <c r="G18" i="8" s="1"/>
  <c r="H18" i="8" s="1"/>
  <c r="U18" i="8" s="1"/>
  <c r="A18" i="8"/>
  <c r="H17" i="8"/>
  <c r="U17" i="8" s="1"/>
  <c r="G17" i="8"/>
  <c r="C17" i="8"/>
  <c r="B17" i="8"/>
  <c r="A17" i="8"/>
  <c r="G16" i="8"/>
  <c r="C16" i="8"/>
  <c r="H16" i="8" s="1"/>
  <c r="U16" i="8" s="1"/>
  <c r="B16" i="8"/>
  <c r="A16" i="8"/>
  <c r="C15" i="8"/>
  <c r="B15" i="8"/>
  <c r="G15" i="8" s="1"/>
  <c r="H15" i="8" s="1"/>
  <c r="U15" i="8" s="1"/>
  <c r="A15" i="8"/>
  <c r="C14" i="8"/>
  <c r="B14" i="8"/>
  <c r="G14" i="8" s="1"/>
  <c r="H14" i="8" s="1"/>
  <c r="U14" i="8" s="1"/>
  <c r="A14" i="8"/>
  <c r="H13" i="8"/>
  <c r="U13" i="8" s="1"/>
  <c r="G13" i="8"/>
  <c r="C13" i="8"/>
  <c r="B13" i="8"/>
  <c r="A13" i="8"/>
  <c r="G12" i="8"/>
  <c r="C12" i="8"/>
  <c r="H12" i="8" s="1"/>
  <c r="U12" i="8" s="1"/>
  <c r="B12" i="8"/>
  <c r="A12" i="8"/>
  <c r="C11" i="8"/>
  <c r="B11" i="8"/>
  <c r="G11" i="8" s="1"/>
  <c r="H11" i="8" s="1"/>
  <c r="U11" i="8" s="1"/>
  <c r="A11" i="8"/>
  <c r="C10" i="8"/>
  <c r="B10" i="8"/>
  <c r="G10" i="8" s="1"/>
  <c r="A10" i="8"/>
  <c r="H9" i="8"/>
  <c r="U9" i="8" s="1"/>
  <c r="G9" i="8"/>
  <c r="C9" i="8"/>
  <c r="B9" i="8"/>
  <c r="A9" i="8"/>
  <c r="G8" i="8"/>
  <c r="C8" i="8"/>
  <c r="H8" i="8" s="1"/>
  <c r="U8" i="8" s="1"/>
  <c r="B8" i="8"/>
  <c r="A8" i="8"/>
  <c r="C7" i="8"/>
  <c r="B7" i="8"/>
  <c r="G7" i="8" s="1"/>
  <c r="H7" i="8" s="1"/>
  <c r="U7" i="8" s="1"/>
  <c r="A7" i="8"/>
  <c r="B44" i="9"/>
  <c r="G44" i="9" s="1"/>
  <c r="H44" i="9" s="1"/>
  <c r="U44" i="9" s="1"/>
  <c r="A44" i="9"/>
  <c r="B43" i="9"/>
  <c r="G43" i="9" s="1"/>
  <c r="H43" i="9" s="1"/>
  <c r="U43" i="9" s="1"/>
  <c r="A43" i="9"/>
  <c r="H42" i="9"/>
  <c r="U42" i="9" s="1"/>
  <c r="G42" i="9"/>
  <c r="B42" i="9"/>
  <c r="A42" i="9"/>
  <c r="B41" i="9"/>
  <c r="G41" i="9" s="1"/>
  <c r="H41" i="9" s="1"/>
  <c r="U41" i="9" s="1"/>
  <c r="A41" i="9"/>
  <c r="G40" i="9"/>
  <c r="H40" i="9" s="1"/>
  <c r="U40" i="9" s="1"/>
  <c r="B40" i="9"/>
  <c r="A40" i="9"/>
  <c r="G39" i="9"/>
  <c r="C39" i="9"/>
  <c r="H39" i="9" s="1"/>
  <c r="U39" i="9" s="1"/>
  <c r="B39" i="9"/>
  <c r="A39" i="9"/>
  <c r="C38" i="9"/>
  <c r="B38" i="9"/>
  <c r="G38" i="9" s="1"/>
  <c r="H38" i="9" s="1"/>
  <c r="U38" i="9" s="1"/>
  <c r="A38" i="9"/>
  <c r="H37" i="9"/>
  <c r="U37" i="9" s="1"/>
  <c r="G37" i="9"/>
  <c r="C37" i="9"/>
  <c r="B37" i="9"/>
  <c r="A37" i="9"/>
  <c r="C36" i="9"/>
  <c r="B36" i="9"/>
  <c r="G36" i="9" s="1"/>
  <c r="A36" i="9"/>
  <c r="G35" i="9"/>
  <c r="C35" i="9"/>
  <c r="H35" i="9" s="1"/>
  <c r="U35" i="9" s="1"/>
  <c r="B35" i="9"/>
  <c r="A35" i="9"/>
  <c r="C34" i="9"/>
  <c r="B34" i="9"/>
  <c r="G34" i="9" s="1"/>
  <c r="H34" i="9" s="1"/>
  <c r="U34" i="9" s="1"/>
  <c r="A34" i="9"/>
  <c r="G33" i="9"/>
  <c r="C33" i="9"/>
  <c r="H33" i="9" s="1"/>
  <c r="U33" i="9" s="1"/>
  <c r="B33" i="9"/>
  <c r="A33" i="9"/>
  <c r="C32" i="9"/>
  <c r="H32" i="9" s="1"/>
  <c r="U32" i="9" s="1"/>
  <c r="B32" i="9"/>
  <c r="G32" i="9" s="1"/>
  <c r="A32" i="9"/>
  <c r="G31" i="9"/>
  <c r="C31" i="9"/>
  <c r="H31" i="9" s="1"/>
  <c r="U31" i="9" s="1"/>
  <c r="B31" i="9"/>
  <c r="A31" i="9"/>
  <c r="C30" i="9"/>
  <c r="B30" i="9"/>
  <c r="G30" i="9" s="1"/>
  <c r="H30" i="9" s="1"/>
  <c r="U30" i="9" s="1"/>
  <c r="A30" i="9"/>
  <c r="G29" i="9"/>
  <c r="C29" i="9"/>
  <c r="H29" i="9" s="1"/>
  <c r="U29" i="9" s="1"/>
  <c r="B29" i="9"/>
  <c r="A29" i="9"/>
  <c r="C28" i="9"/>
  <c r="B28" i="9"/>
  <c r="G28" i="9" s="1"/>
  <c r="A28" i="9"/>
  <c r="G27" i="9"/>
  <c r="C27" i="9"/>
  <c r="H27" i="9" s="1"/>
  <c r="U27" i="9" s="1"/>
  <c r="B27" i="9"/>
  <c r="A27" i="9"/>
  <c r="C26" i="9"/>
  <c r="B26" i="9"/>
  <c r="G26" i="9" s="1"/>
  <c r="H26" i="9" s="1"/>
  <c r="U26" i="9" s="1"/>
  <c r="A26" i="9"/>
  <c r="G25" i="9"/>
  <c r="C25" i="9"/>
  <c r="H25" i="9" s="1"/>
  <c r="U25" i="9" s="1"/>
  <c r="B25" i="9"/>
  <c r="A25" i="9"/>
  <c r="C24" i="9"/>
  <c r="B24" i="9"/>
  <c r="G24" i="9" s="1"/>
  <c r="A24" i="9"/>
  <c r="G23" i="9"/>
  <c r="C23" i="9"/>
  <c r="H23" i="9" s="1"/>
  <c r="U23" i="9" s="1"/>
  <c r="B23" i="9"/>
  <c r="A23" i="9"/>
  <c r="C22" i="9"/>
  <c r="B22" i="9"/>
  <c r="G22" i="9" s="1"/>
  <c r="H22" i="9" s="1"/>
  <c r="U22" i="9" s="1"/>
  <c r="A22" i="9"/>
  <c r="G21" i="9"/>
  <c r="C21" i="9"/>
  <c r="H21" i="9" s="1"/>
  <c r="U21" i="9" s="1"/>
  <c r="B21" i="9"/>
  <c r="A21" i="9"/>
  <c r="C20" i="9"/>
  <c r="B20" i="9"/>
  <c r="G20" i="9" s="1"/>
  <c r="A20" i="9"/>
  <c r="G19" i="9"/>
  <c r="C19" i="9"/>
  <c r="H19" i="9" s="1"/>
  <c r="U19" i="9" s="1"/>
  <c r="B19" i="9"/>
  <c r="A19" i="9"/>
  <c r="C18" i="9"/>
  <c r="B18" i="9"/>
  <c r="G18" i="9" s="1"/>
  <c r="H18" i="9" s="1"/>
  <c r="U18" i="9" s="1"/>
  <c r="A18" i="9"/>
  <c r="G17" i="9"/>
  <c r="C17" i="9"/>
  <c r="H17" i="9" s="1"/>
  <c r="U17" i="9" s="1"/>
  <c r="B17" i="9"/>
  <c r="A17" i="9"/>
  <c r="C16" i="9"/>
  <c r="H16" i="9" s="1"/>
  <c r="U16" i="9" s="1"/>
  <c r="B16" i="9"/>
  <c r="G16" i="9" s="1"/>
  <c r="A16" i="9"/>
  <c r="G15" i="9"/>
  <c r="C15" i="9"/>
  <c r="H15" i="9" s="1"/>
  <c r="U15" i="9" s="1"/>
  <c r="B15" i="9"/>
  <c r="A15" i="9"/>
  <c r="C14" i="9"/>
  <c r="B14" i="9"/>
  <c r="G14" i="9" s="1"/>
  <c r="H14" i="9" s="1"/>
  <c r="U14" i="9" s="1"/>
  <c r="A14" i="9"/>
  <c r="G13" i="9"/>
  <c r="C13" i="9"/>
  <c r="H13" i="9" s="1"/>
  <c r="U13" i="9" s="1"/>
  <c r="B13" i="9"/>
  <c r="A13" i="9"/>
  <c r="C12" i="9"/>
  <c r="B12" i="9"/>
  <c r="G12" i="9" s="1"/>
  <c r="A12" i="9"/>
  <c r="G11" i="9"/>
  <c r="C11" i="9"/>
  <c r="H11" i="9" s="1"/>
  <c r="U11" i="9" s="1"/>
  <c r="B11" i="9"/>
  <c r="A11" i="9"/>
  <c r="C10" i="9"/>
  <c r="B10" i="9"/>
  <c r="G10" i="9" s="1"/>
  <c r="H10" i="9" s="1"/>
  <c r="U10" i="9" s="1"/>
  <c r="A10" i="9"/>
  <c r="G9" i="9"/>
  <c r="C9" i="9"/>
  <c r="H9" i="9" s="1"/>
  <c r="U9" i="9" s="1"/>
  <c r="B9" i="9"/>
  <c r="A9" i="9"/>
  <c r="C8" i="9"/>
  <c r="B8" i="9"/>
  <c r="G8" i="9" s="1"/>
  <c r="A8" i="9"/>
  <c r="G7" i="9"/>
  <c r="C7" i="9"/>
  <c r="H7" i="9" s="1"/>
  <c r="U7" i="9" s="1"/>
  <c r="B7" i="9"/>
  <c r="A7" i="9"/>
  <c r="B44" i="11"/>
  <c r="G44" i="11" s="1"/>
  <c r="H44" i="11" s="1"/>
  <c r="U44" i="11" s="1"/>
  <c r="A44" i="11"/>
  <c r="G43" i="11"/>
  <c r="H43" i="11" s="1"/>
  <c r="U43" i="11" s="1"/>
  <c r="B43" i="11"/>
  <c r="A43" i="11"/>
  <c r="G42" i="11"/>
  <c r="H42" i="11" s="1"/>
  <c r="U42" i="11" s="1"/>
  <c r="B42" i="11"/>
  <c r="A42" i="11"/>
  <c r="G41" i="11"/>
  <c r="H41" i="11" s="1"/>
  <c r="U41" i="11" s="1"/>
  <c r="B41" i="11"/>
  <c r="A41" i="11"/>
  <c r="B40" i="11"/>
  <c r="G40" i="11" s="1"/>
  <c r="H40" i="11" s="1"/>
  <c r="U40" i="11" s="1"/>
  <c r="A40" i="11"/>
  <c r="C39" i="11"/>
  <c r="B39" i="11"/>
  <c r="G39" i="11" s="1"/>
  <c r="A39" i="11"/>
  <c r="G38" i="11"/>
  <c r="H38" i="11" s="1"/>
  <c r="U38" i="11" s="1"/>
  <c r="C38" i="11"/>
  <c r="B38" i="11"/>
  <c r="A38" i="11"/>
  <c r="G37" i="11"/>
  <c r="H37" i="11" s="1"/>
  <c r="U37" i="11" s="1"/>
  <c r="C37" i="11"/>
  <c r="B37" i="11"/>
  <c r="A37" i="11"/>
  <c r="C36" i="11"/>
  <c r="H36" i="11" s="1"/>
  <c r="U36" i="11" s="1"/>
  <c r="B36" i="11"/>
  <c r="G36" i="11" s="1"/>
  <c r="A36" i="11"/>
  <c r="C35" i="11"/>
  <c r="B35" i="11"/>
  <c r="G35" i="11" s="1"/>
  <c r="A35" i="11"/>
  <c r="G34" i="11"/>
  <c r="C34" i="11"/>
  <c r="H34" i="11" s="1"/>
  <c r="U34" i="11" s="1"/>
  <c r="B34" i="11"/>
  <c r="A34" i="11"/>
  <c r="G33" i="11"/>
  <c r="H33" i="11" s="1"/>
  <c r="U33" i="11" s="1"/>
  <c r="C33" i="11"/>
  <c r="B33" i="11"/>
  <c r="A33" i="11"/>
  <c r="C32" i="11"/>
  <c r="B32" i="11"/>
  <c r="G32" i="11" s="1"/>
  <c r="A32" i="11"/>
  <c r="C31" i="11"/>
  <c r="B31" i="11"/>
  <c r="G31" i="11" s="1"/>
  <c r="A31" i="11"/>
  <c r="G30" i="11"/>
  <c r="C30" i="11"/>
  <c r="H30" i="11" s="1"/>
  <c r="U30" i="11" s="1"/>
  <c r="B30" i="11"/>
  <c r="A30" i="11"/>
  <c r="G29" i="11"/>
  <c r="H29" i="11" s="1"/>
  <c r="U29" i="11" s="1"/>
  <c r="C29" i="11"/>
  <c r="B29" i="11"/>
  <c r="A29" i="11"/>
  <c r="C28" i="11"/>
  <c r="B28" i="11"/>
  <c r="G28" i="11" s="1"/>
  <c r="A28" i="11"/>
  <c r="C27" i="11"/>
  <c r="H27" i="11" s="1"/>
  <c r="U27" i="11" s="1"/>
  <c r="B27" i="11"/>
  <c r="G27" i="11" s="1"/>
  <c r="A27" i="11"/>
  <c r="G26" i="11"/>
  <c r="C26" i="11"/>
  <c r="H26" i="11" s="1"/>
  <c r="U26" i="11" s="1"/>
  <c r="B26" i="11"/>
  <c r="A26" i="11"/>
  <c r="G25" i="11"/>
  <c r="H25" i="11" s="1"/>
  <c r="U25" i="11" s="1"/>
  <c r="C25" i="11"/>
  <c r="B25" i="11"/>
  <c r="A25" i="11"/>
  <c r="C24" i="11"/>
  <c r="B24" i="11"/>
  <c r="G24" i="11" s="1"/>
  <c r="A24" i="11"/>
  <c r="C23" i="11"/>
  <c r="B23" i="11"/>
  <c r="G23" i="11" s="1"/>
  <c r="A23" i="11"/>
  <c r="G22" i="11"/>
  <c r="C22" i="11"/>
  <c r="H22" i="11" s="1"/>
  <c r="U22" i="11" s="1"/>
  <c r="B22" i="11"/>
  <c r="A22" i="11"/>
  <c r="G21" i="11"/>
  <c r="H21" i="11" s="1"/>
  <c r="U21" i="11" s="1"/>
  <c r="C21" i="11"/>
  <c r="B21" i="11"/>
  <c r="A21" i="11"/>
  <c r="C20" i="11"/>
  <c r="H20" i="11" s="1"/>
  <c r="U20" i="11" s="1"/>
  <c r="B20" i="11"/>
  <c r="G20" i="11" s="1"/>
  <c r="A20" i="11"/>
  <c r="C19" i="11"/>
  <c r="H19" i="11" s="1"/>
  <c r="U19" i="11" s="1"/>
  <c r="B19" i="11"/>
  <c r="G19" i="11" s="1"/>
  <c r="A19" i="11"/>
  <c r="G18" i="11"/>
  <c r="C18" i="11"/>
  <c r="H18" i="11" s="1"/>
  <c r="U18" i="11" s="1"/>
  <c r="B18" i="11"/>
  <c r="A18" i="11"/>
  <c r="G17" i="11"/>
  <c r="H17" i="11" s="1"/>
  <c r="U17" i="11" s="1"/>
  <c r="C17" i="11"/>
  <c r="B17" i="11"/>
  <c r="A17" i="11"/>
  <c r="C16" i="11"/>
  <c r="B16" i="11"/>
  <c r="G16" i="11" s="1"/>
  <c r="A16" i="11"/>
  <c r="C15" i="11"/>
  <c r="B15" i="11"/>
  <c r="G15" i="11" s="1"/>
  <c r="A15" i="11"/>
  <c r="G14" i="11"/>
  <c r="C14" i="11"/>
  <c r="H14" i="11" s="1"/>
  <c r="U14" i="11" s="1"/>
  <c r="B14" i="11"/>
  <c r="A14" i="11"/>
  <c r="G13" i="11"/>
  <c r="H13" i="11" s="1"/>
  <c r="U13" i="11" s="1"/>
  <c r="C13" i="11"/>
  <c r="B13" i="11"/>
  <c r="A13" i="11"/>
  <c r="C12" i="11"/>
  <c r="B12" i="11"/>
  <c r="G12" i="11" s="1"/>
  <c r="A12" i="11"/>
  <c r="C11" i="11"/>
  <c r="H11" i="11" s="1"/>
  <c r="U11" i="11" s="1"/>
  <c r="B11" i="11"/>
  <c r="G11" i="11" s="1"/>
  <c r="A11" i="11"/>
  <c r="G10" i="11"/>
  <c r="C10" i="11"/>
  <c r="H10" i="11" s="1"/>
  <c r="U10" i="11" s="1"/>
  <c r="B10" i="11"/>
  <c r="A10" i="11"/>
  <c r="G9" i="11"/>
  <c r="H9" i="11" s="1"/>
  <c r="U9" i="11" s="1"/>
  <c r="C9" i="11"/>
  <c r="B9" i="11"/>
  <c r="A9" i="11"/>
  <c r="C8" i="11"/>
  <c r="B8" i="11"/>
  <c r="G8" i="11" s="1"/>
  <c r="A8" i="11"/>
  <c r="C7" i="11"/>
  <c r="B7" i="11"/>
  <c r="G7" i="11" s="1"/>
  <c r="A7" i="11"/>
  <c r="B7" i="12"/>
  <c r="G44" i="12"/>
  <c r="H44" i="12" s="1"/>
  <c r="U44" i="12" s="1"/>
  <c r="B44" i="12"/>
  <c r="A44" i="12"/>
  <c r="G43" i="12"/>
  <c r="H43" i="12" s="1"/>
  <c r="U43" i="12" s="1"/>
  <c r="B43" i="12"/>
  <c r="A43" i="12"/>
  <c r="G42" i="12"/>
  <c r="H42" i="12" s="1"/>
  <c r="U42" i="12" s="1"/>
  <c r="B42" i="12"/>
  <c r="A42" i="12"/>
  <c r="B41" i="12"/>
  <c r="G41" i="12" s="1"/>
  <c r="H41" i="12" s="1"/>
  <c r="U41" i="12" s="1"/>
  <c r="A41" i="12"/>
  <c r="B40" i="12"/>
  <c r="G40" i="12" s="1"/>
  <c r="H40" i="12" s="1"/>
  <c r="U40" i="12" s="1"/>
  <c r="A40" i="12"/>
  <c r="C39" i="12"/>
  <c r="B39" i="12"/>
  <c r="G39" i="12" s="1"/>
  <c r="H39" i="12" s="1"/>
  <c r="U39" i="12" s="1"/>
  <c r="A39" i="12"/>
  <c r="G38" i="12"/>
  <c r="C38" i="12"/>
  <c r="H38" i="12" s="1"/>
  <c r="U38" i="12" s="1"/>
  <c r="B38" i="12"/>
  <c r="A38" i="12"/>
  <c r="G37" i="12"/>
  <c r="H37" i="12" s="1"/>
  <c r="U37" i="12" s="1"/>
  <c r="C37" i="12"/>
  <c r="B37" i="12"/>
  <c r="A37" i="12"/>
  <c r="C36" i="12"/>
  <c r="B36" i="12"/>
  <c r="G36" i="12" s="1"/>
  <c r="A36" i="12"/>
  <c r="C35" i="12"/>
  <c r="B35" i="12"/>
  <c r="G35" i="12" s="1"/>
  <c r="H35" i="12" s="1"/>
  <c r="U35" i="12" s="1"/>
  <c r="A35" i="12"/>
  <c r="G34" i="12"/>
  <c r="C34" i="12"/>
  <c r="H34" i="12" s="1"/>
  <c r="U34" i="12" s="1"/>
  <c r="B34" i="12"/>
  <c r="A34" i="12"/>
  <c r="G33" i="12"/>
  <c r="H33" i="12" s="1"/>
  <c r="U33" i="12" s="1"/>
  <c r="C33" i="12"/>
  <c r="B33" i="12"/>
  <c r="A33" i="12"/>
  <c r="C32" i="12"/>
  <c r="B32" i="12"/>
  <c r="G32" i="12" s="1"/>
  <c r="A32" i="12"/>
  <c r="C31" i="12"/>
  <c r="B31" i="12"/>
  <c r="G31" i="12" s="1"/>
  <c r="H31" i="12" s="1"/>
  <c r="U31" i="12" s="1"/>
  <c r="A31" i="12"/>
  <c r="G30" i="12"/>
  <c r="C30" i="12"/>
  <c r="H30" i="12" s="1"/>
  <c r="U30" i="12" s="1"/>
  <c r="B30" i="12"/>
  <c r="A30" i="12"/>
  <c r="G29" i="12"/>
  <c r="H29" i="12" s="1"/>
  <c r="U29" i="12" s="1"/>
  <c r="C29" i="12"/>
  <c r="B29" i="12"/>
  <c r="A29" i="12"/>
  <c r="C28" i="12"/>
  <c r="B28" i="12"/>
  <c r="G28" i="12" s="1"/>
  <c r="A28" i="12"/>
  <c r="C27" i="12"/>
  <c r="B27" i="12"/>
  <c r="G27" i="12" s="1"/>
  <c r="H27" i="12" s="1"/>
  <c r="U27" i="12" s="1"/>
  <c r="A27" i="12"/>
  <c r="G26" i="12"/>
  <c r="C26" i="12"/>
  <c r="H26" i="12" s="1"/>
  <c r="U26" i="12" s="1"/>
  <c r="B26" i="12"/>
  <c r="A26" i="12"/>
  <c r="G25" i="12"/>
  <c r="H25" i="12" s="1"/>
  <c r="U25" i="12" s="1"/>
  <c r="C25" i="12"/>
  <c r="B25" i="12"/>
  <c r="A25" i="12"/>
  <c r="C24" i="12"/>
  <c r="B24" i="12"/>
  <c r="G24" i="12" s="1"/>
  <c r="A24" i="12"/>
  <c r="C23" i="12"/>
  <c r="B23" i="12"/>
  <c r="G23" i="12" s="1"/>
  <c r="H23" i="12" s="1"/>
  <c r="U23" i="12" s="1"/>
  <c r="A23" i="12"/>
  <c r="G22" i="12"/>
  <c r="C22" i="12"/>
  <c r="H22" i="12" s="1"/>
  <c r="U22" i="12" s="1"/>
  <c r="B22" i="12"/>
  <c r="A22" i="12"/>
  <c r="G21" i="12"/>
  <c r="H21" i="12" s="1"/>
  <c r="U21" i="12" s="1"/>
  <c r="C21" i="12"/>
  <c r="B21" i="12"/>
  <c r="A21" i="12"/>
  <c r="C20" i="12"/>
  <c r="H20" i="12" s="1"/>
  <c r="U20" i="12" s="1"/>
  <c r="B20" i="12"/>
  <c r="G20" i="12" s="1"/>
  <c r="A20" i="12"/>
  <c r="C19" i="12"/>
  <c r="B19" i="12"/>
  <c r="G19" i="12" s="1"/>
  <c r="H19" i="12" s="1"/>
  <c r="U19" i="12" s="1"/>
  <c r="A19" i="12"/>
  <c r="G18" i="12"/>
  <c r="C18" i="12"/>
  <c r="H18" i="12" s="1"/>
  <c r="U18" i="12" s="1"/>
  <c r="B18" i="12"/>
  <c r="A18" i="12"/>
  <c r="G17" i="12"/>
  <c r="H17" i="12" s="1"/>
  <c r="U17" i="12" s="1"/>
  <c r="C17" i="12"/>
  <c r="B17" i="12"/>
  <c r="A17" i="12"/>
  <c r="C16" i="12"/>
  <c r="B16" i="12"/>
  <c r="G16" i="12" s="1"/>
  <c r="A16" i="12"/>
  <c r="C15" i="12"/>
  <c r="B15" i="12"/>
  <c r="G15" i="12" s="1"/>
  <c r="H15" i="12" s="1"/>
  <c r="U15" i="12" s="1"/>
  <c r="A15" i="12"/>
  <c r="G14" i="12"/>
  <c r="C14" i="12"/>
  <c r="H14" i="12" s="1"/>
  <c r="U14" i="12" s="1"/>
  <c r="B14" i="12"/>
  <c r="A14" i="12"/>
  <c r="G13" i="12"/>
  <c r="H13" i="12" s="1"/>
  <c r="U13" i="12" s="1"/>
  <c r="C13" i="12"/>
  <c r="B13" i="12"/>
  <c r="A13" i="12"/>
  <c r="C12" i="12"/>
  <c r="B12" i="12"/>
  <c r="G12" i="12" s="1"/>
  <c r="A12" i="12"/>
  <c r="C11" i="12"/>
  <c r="B11" i="12"/>
  <c r="G11" i="12" s="1"/>
  <c r="H11" i="12" s="1"/>
  <c r="U11" i="12" s="1"/>
  <c r="A11" i="12"/>
  <c r="G10" i="12"/>
  <c r="C10" i="12"/>
  <c r="H10" i="12" s="1"/>
  <c r="U10" i="12" s="1"/>
  <c r="B10" i="12"/>
  <c r="A10" i="12"/>
  <c r="G9" i="12"/>
  <c r="H9" i="12" s="1"/>
  <c r="U9" i="12" s="1"/>
  <c r="C9" i="12"/>
  <c r="B9" i="12"/>
  <c r="A9" i="12"/>
  <c r="C8" i="12"/>
  <c r="B8" i="12"/>
  <c r="G8" i="12" s="1"/>
  <c r="A8" i="12"/>
  <c r="C7" i="12"/>
  <c r="G7" i="12"/>
  <c r="H7" i="12" s="1"/>
  <c r="U7" i="12" s="1"/>
  <c r="A7" i="12"/>
  <c r="B44" i="13"/>
  <c r="G44" i="13" s="1"/>
  <c r="H44" i="13" s="1"/>
  <c r="U44" i="13" s="1"/>
  <c r="A44" i="13"/>
  <c r="H43" i="13"/>
  <c r="U43" i="13" s="1"/>
  <c r="G43" i="13"/>
  <c r="B43" i="13"/>
  <c r="A43" i="13"/>
  <c r="B42" i="13"/>
  <c r="G42" i="13" s="1"/>
  <c r="H42" i="13" s="1"/>
  <c r="U42" i="13" s="1"/>
  <c r="A42" i="13"/>
  <c r="B41" i="13"/>
  <c r="G41" i="13" s="1"/>
  <c r="H41" i="13" s="1"/>
  <c r="U41" i="13" s="1"/>
  <c r="A41" i="13"/>
  <c r="G40" i="13"/>
  <c r="H40" i="13" s="1"/>
  <c r="U40" i="13" s="1"/>
  <c r="B40" i="13"/>
  <c r="A40" i="13"/>
  <c r="C39" i="13"/>
  <c r="B39" i="13"/>
  <c r="G39" i="13" s="1"/>
  <c r="A39" i="13"/>
  <c r="C38" i="13"/>
  <c r="B38" i="13"/>
  <c r="G38" i="13" s="1"/>
  <c r="A38" i="13"/>
  <c r="G37" i="13"/>
  <c r="H37" i="13" s="1"/>
  <c r="U37" i="13" s="1"/>
  <c r="C37" i="13"/>
  <c r="B37" i="13"/>
  <c r="A37" i="13"/>
  <c r="C36" i="13"/>
  <c r="H36" i="13" s="1"/>
  <c r="U36" i="13" s="1"/>
  <c r="B36" i="13"/>
  <c r="G36" i="13" s="1"/>
  <c r="A36" i="13"/>
  <c r="C35" i="13"/>
  <c r="H35" i="13" s="1"/>
  <c r="U35" i="13" s="1"/>
  <c r="B35" i="13"/>
  <c r="G35" i="13" s="1"/>
  <c r="A35" i="13"/>
  <c r="C34" i="13"/>
  <c r="B34" i="13"/>
  <c r="G34" i="13" s="1"/>
  <c r="A34" i="13"/>
  <c r="G33" i="13"/>
  <c r="H33" i="13" s="1"/>
  <c r="U33" i="13" s="1"/>
  <c r="C33" i="13"/>
  <c r="B33" i="13"/>
  <c r="A33" i="13"/>
  <c r="C32" i="13"/>
  <c r="B32" i="13"/>
  <c r="G32" i="13" s="1"/>
  <c r="A32" i="13"/>
  <c r="C31" i="13"/>
  <c r="H31" i="13" s="1"/>
  <c r="U31" i="13" s="1"/>
  <c r="B31" i="13"/>
  <c r="G31" i="13" s="1"/>
  <c r="A31" i="13"/>
  <c r="C30" i="13"/>
  <c r="H30" i="13" s="1"/>
  <c r="U30" i="13" s="1"/>
  <c r="B30" i="13"/>
  <c r="G30" i="13" s="1"/>
  <c r="A30" i="13"/>
  <c r="G29" i="13"/>
  <c r="H29" i="13" s="1"/>
  <c r="U29" i="13" s="1"/>
  <c r="C29" i="13"/>
  <c r="B29" i="13"/>
  <c r="A29" i="13"/>
  <c r="C28" i="13"/>
  <c r="B28" i="13"/>
  <c r="G28" i="13" s="1"/>
  <c r="A28" i="13"/>
  <c r="C27" i="13"/>
  <c r="B27" i="13"/>
  <c r="G27" i="13" s="1"/>
  <c r="A27" i="13"/>
  <c r="C26" i="13"/>
  <c r="H26" i="13" s="1"/>
  <c r="U26" i="13" s="1"/>
  <c r="B26" i="13"/>
  <c r="G26" i="13" s="1"/>
  <c r="A26" i="13"/>
  <c r="G25" i="13"/>
  <c r="H25" i="13" s="1"/>
  <c r="U25" i="13" s="1"/>
  <c r="C25" i="13"/>
  <c r="B25" i="13"/>
  <c r="A25" i="13"/>
  <c r="C24" i="13"/>
  <c r="B24" i="13"/>
  <c r="G24" i="13" s="1"/>
  <c r="A24" i="13"/>
  <c r="C23" i="13"/>
  <c r="B23" i="13"/>
  <c r="G23" i="13" s="1"/>
  <c r="A23" i="13"/>
  <c r="C22" i="13"/>
  <c r="B22" i="13"/>
  <c r="G22" i="13" s="1"/>
  <c r="A22" i="13"/>
  <c r="G21" i="13"/>
  <c r="H21" i="13" s="1"/>
  <c r="U21" i="13" s="1"/>
  <c r="C21" i="13"/>
  <c r="B21" i="13"/>
  <c r="A21" i="13"/>
  <c r="C20" i="13"/>
  <c r="B20" i="13"/>
  <c r="G20" i="13" s="1"/>
  <c r="A20" i="13"/>
  <c r="C19" i="13"/>
  <c r="B19" i="13"/>
  <c r="G19" i="13" s="1"/>
  <c r="A19" i="13"/>
  <c r="C18" i="13"/>
  <c r="B18" i="13"/>
  <c r="G18" i="13" s="1"/>
  <c r="A18" i="13"/>
  <c r="G17" i="13"/>
  <c r="H17" i="13" s="1"/>
  <c r="U17" i="13" s="1"/>
  <c r="C17" i="13"/>
  <c r="B17" i="13"/>
  <c r="A17" i="13"/>
  <c r="C16" i="13"/>
  <c r="B16" i="13"/>
  <c r="G16" i="13" s="1"/>
  <c r="A16" i="13"/>
  <c r="C15" i="13"/>
  <c r="B15" i="13"/>
  <c r="G15" i="13" s="1"/>
  <c r="A15" i="13"/>
  <c r="C14" i="13"/>
  <c r="B14" i="13"/>
  <c r="G14" i="13" s="1"/>
  <c r="A14" i="13"/>
  <c r="G13" i="13"/>
  <c r="H13" i="13" s="1"/>
  <c r="U13" i="13" s="1"/>
  <c r="C13" i="13"/>
  <c r="B13" i="13"/>
  <c r="A13" i="13"/>
  <c r="C12" i="13"/>
  <c r="B12" i="13"/>
  <c r="G12" i="13" s="1"/>
  <c r="A12" i="13"/>
  <c r="C11" i="13"/>
  <c r="B11" i="13"/>
  <c r="G11" i="13" s="1"/>
  <c r="A11" i="13"/>
  <c r="C10" i="13"/>
  <c r="B10" i="13"/>
  <c r="G10" i="13" s="1"/>
  <c r="A10" i="13"/>
  <c r="G9" i="13"/>
  <c r="H9" i="13" s="1"/>
  <c r="U9" i="13" s="1"/>
  <c r="C9" i="13"/>
  <c r="B9" i="13"/>
  <c r="A9" i="13"/>
  <c r="C8" i="13"/>
  <c r="H8" i="13" s="1"/>
  <c r="U8" i="13" s="1"/>
  <c r="B8" i="13"/>
  <c r="G8" i="13" s="1"/>
  <c r="A8" i="13"/>
  <c r="C7" i="13"/>
  <c r="B7" i="13"/>
  <c r="G7" i="13" s="1"/>
  <c r="A7" i="13"/>
  <c r="B44" i="7"/>
  <c r="G44" i="7" s="1"/>
  <c r="H44" i="7" s="1"/>
  <c r="U44" i="7" s="1"/>
  <c r="A44" i="7"/>
  <c r="G43" i="7"/>
  <c r="H43" i="7" s="1"/>
  <c r="U43" i="7" s="1"/>
  <c r="B43" i="7"/>
  <c r="A43" i="7"/>
  <c r="G42" i="7"/>
  <c r="H42" i="7" s="1"/>
  <c r="U42" i="7" s="1"/>
  <c r="B42" i="7"/>
  <c r="A42" i="7"/>
  <c r="B41" i="7"/>
  <c r="G41" i="7" s="1"/>
  <c r="H41" i="7" s="1"/>
  <c r="U41" i="7" s="1"/>
  <c r="A41" i="7"/>
  <c r="B40" i="7"/>
  <c r="G40" i="7" s="1"/>
  <c r="H40" i="7" s="1"/>
  <c r="U40" i="7" s="1"/>
  <c r="A40" i="7"/>
  <c r="G39" i="7"/>
  <c r="C39" i="7"/>
  <c r="H39" i="7" s="1"/>
  <c r="U39" i="7" s="1"/>
  <c r="B39" i="7"/>
  <c r="A39" i="7"/>
  <c r="C38" i="7"/>
  <c r="H38" i="7" s="1"/>
  <c r="U38" i="7" s="1"/>
  <c r="B38" i="7"/>
  <c r="G38" i="7" s="1"/>
  <c r="A38" i="7"/>
  <c r="G37" i="7"/>
  <c r="H37" i="7" s="1"/>
  <c r="U37" i="7" s="1"/>
  <c r="C37" i="7"/>
  <c r="B37" i="7"/>
  <c r="A37" i="7"/>
  <c r="C36" i="7"/>
  <c r="B36" i="7"/>
  <c r="G36" i="7" s="1"/>
  <c r="H36" i="7" s="1"/>
  <c r="U36" i="7" s="1"/>
  <c r="A36" i="7"/>
  <c r="G35" i="7"/>
  <c r="C35" i="7"/>
  <c r="H35" i="7" s="1"/>
  <c r="U35" i="7" s="1"/>
  <c r="B35" i="7"/>
  <c r="A35" i="7"/>
  <c r="C34" i="7"/>
  <c r="B34" i="7"/>
  <c r="G34" i="7" s="1"/>
  <c r="A34" i="7"/>
  <c r="G33" i="7"/>
  <c r="H33" i="7" s="1"/>
  <c r="U33" i="7" s="1"/>
  <c r="C33" i="7"/>
  <c r="B33" i="7"/>
  <c r="A33" i="7"/>
  <c r="C32" i="7"/>
  <c r="B32" i="7"/>
  <c r="G32" i="7" s="1"/>
  <c r="A32" i="7"/>
  <c r="G31" i="7"/>
  <c r="C31" i="7"/>
  <c r="H31" i="7" s="1"/>
  <c r="U31" i="7" s="1"/>
  <c r="B31" i="7"/>
  <c r="A31" i="7"/>
  <c r="C30" i="7"/>
  <c r="B30" i="7"/>
  <c r="G30" i="7" s="1"/>
  <c r="A30" i="7"/>
  <c r="G29" i="7"/>
  <c r="H29" i="7" s="1"/>
  <c r="U29" i="7" s="1"/>
  <c r="C29" i="7"/>
  <c r="B29" i="7"/>
  <c r="A29" i="7"/>
  <c r="C28" i="7"/>
  <c r="B28" i="7"/>
  <c r="G28" i="7" s="1"/>
  <c r="A28" i="7"/>
  <c r="G27" i="7"/>
  <c r="C27" i="7"/>
  <c r="H27" i="7" s="1"/>
  <c r="U27" i="7" s="1"/>
  <c r="B27" i="7"/>
  <c r="A27" i="7"/>
  <c r="C26" i="7"/>
  <c r="B26" i="7"/>
  <c r="G26" i="7" s="1"/>
  <c r="A26" i="7"/>
  <c r="G25" i="7"/>
  <c r="H25" i="7" s="1"/>
  <c r="U25" i="7" s="1"/>
  <c r="C25" i="7"/>
  <c r="B25" i="7"/>
  <c r="A25" i="7"/>
  <c r="C24" i="7"/>
  <c r="B24" i="7"/>
  <c r="G24" i="7" s="1"/>
  <c r="A24" i="7"/>
  <c r="G23" i="7"/>
  <c r="C23" i="7"/>
  <c r="H23" i="7" s="1"/>
  <c r="U23" i="7" s="1"/>
  <c r="B23" i="7"/>
  <c r="A23" i="7"/>
  <c r="C22" i="7"/>
  <c r="H22" i="7" s="1"/>
  <c r="U22" i="7" s="1"/>
  <c r="B22" i="7"/>
  <c r="G22" i="7" s="1"/>
  <c r="A22" i="7"/>
  <c r="G21" i="7"/>
  <c r="H21" i="7" s="1"/>
  <c r="U21" i="7" s="1"/>
  <c r="C21" i="7"/>
  <c r="B21" i="7"/>
  <c r="A21" i="7"/>
  <c r="C20" i="7"/>
  <c r="H20" i="7" s="1"/>
  <c r="U20" i="7" s="1"/>
  <c r="B20" i="7"/>
  <c r="G20" i="7" s="1"/>
  <c r="A20" i="7"/>
  <c r="G19" i="7"/>
  <c r="C19" i="7"/>
  <c r="H19" i="7" s="1"/>
  <c r="U19" i="7" s="1"/>
  <c r="B19" i="7"/>
  <c r="A19" i="7"/>
  <c r="C18" i="7"/>
  <c r="B18" i="7"/>
  <c r="G18" i="7" s="1"/>
  <c r="A18" i="7"/>
  <c r="G17" i="7"/>
  <c r="H17" i="7" s="1"/>
  <c r="U17" i="7" s="1"/>
  <c r="C17" i="7"/>
  <c r="B17" i="7"/>
  <c r="A17" i="7"/>
  <c r="C16" i="7"/>
  <c r="B16" i="7"/>
  <c r="G16" i="7" s="1"/>
  <c r="A16" i="7"/>
  <c r="G15" i="7"/>
  <c r="C15" i="7"/>
  <c r="H15" i="7" s="1"/>
  <c r="U15" i="7" s="1"/>
  <c r="B15" i="7"/>
  <c r="A15" i="7"/>
  <c r="C14" i="7"/>
  <c r="B14" i="7"/>
  <c r="G14" i="7" s="1"/>
  <c r="A14" i="7"/>
  <c r="G13" i="7"/>
  <c r="H13" i="7" s="1"/>
  <c r="U13" i="7" s="1"/>
  <c r="C13" i="7"/>
  <c r="B13" i="7"/>
  <c r="A13" i="7"/>
  <c r="C12" i="7"/>
  <c r="B12" i="7"/>
  <c r="G12" i="7" s="1"/>
  <c r="A12" i="7"/>
  <c r="G11" i="7"/>
  <c r="C11" i="7"/>
  <c r="H11" i="7" s="1"/>
  <c r="U11" i="7" s="1"/>
  <c r="B11" i="7"/>
  <c r="A11" i="7"/>
  <c r="C10" i="7"/>
  <c r="B10" i="7"/>
  <c r="G10" i="7" s="1"/>
  <c r="A10" i="7"/>
  <c r="G9" i="7"/>
  <c r="H9" i="7" s="1"/>
  <c r="U9" i="7" s="1"/>
  <c r="C9" i="7"/>
  <c r="B9" i="7"/>
  <c r="A9" i="7"/>
  <c r="C8" i="7"/>
  <c r="H8" i="7" s="1"/>
  <c r="U8" i="7" s="1"/>
  <c r="B8" i="7"/>
  <c r="G8" i="7" s="1"/>
  <c r="A8" i="7"/>
  <c r="G7" i="7"/>
  <c r="C7" i="7"/>
  <c r="H7" i="7" s="1"/>
  <c r="U7" i="7" s="1"/>
  <c r="B7" i="7"/>
  <c r="A7" i="7"/>
  <c r="B7" i="6"/>
  <c r="G7" i="6" s="1"/>
  <c r="H7" i="6" s="1"/>
  <c r="U7" i="6" s="1"/>
  <c r="G44" i="6"/>
  <c r="H44" i="6" s="1"/>
  <c r="U44" i="6" s="1"/>
  <c r="B44" i="6"/>
  <c r="A44" i="6"/>
  <c r="B43" i="6"/>
  <c r="G43" i="6" s="1"/>
  <c r="H43" i="6" s="1"/>
  <c r="U43" i="6" s="1"/>
  <c r="A43" i="6"/>
  <c r="B42" i="6"/>
  <c r="G42" i="6" s="1"/>
  <c r="H42" i="6" s="1"/>
  <c r="U42" i="6" s="1"/>
  <c r="A42" i="6"/>
  <c r="B41" i="6"/>
  <c r="G41" i="6" s="1"/>
  <c r="H41" i="6" s="1"/>
  <c r="U41" i="6" s="1"/>
  <c r="A41" i="6"/>
  <c r="G40" i="6"/>
  <c r="H40" i="6" s="1"/>
  <c r="U40" i="6" s="1"/>
  <c r="B40" i="6"/>
  <c r="A40" i="6"/>
  <c r="C39" i="6"/>
  <c r="B39" i="6"/>
  <c r="G39" i="6" s="1"/>
  <c r="H39" i="6" s="1"/>
  <c r="U39" i="6" s="1"/>
  <c r="A39" i="6"/>
  <c r="H38" i="6"/>
  <c r="U38" i="6" s="1"/>
  <c r="G38" i="6"/>
  <c r="C38" i="6"/>
  <c r="B38" i="6"/>
  <c r="A38" i="6"/>
  <c r="C37" i="6"/>
  <c r="B37" i="6"/>
  <c r="G37" i="6" s="1"/>
  <c r="H37" i="6" s="1"/>
  <c r="U37" i="6" s="1"/>
  <c r="A37" i="6"/>
  <c r="G36" i="6"/>
  <c r="C36" i="6"/>
  <c r="H36" i="6" s="1"/>
  <c r="U36" i="6" s="1"/>
  <c r="B36" i="6"/>
  <c r="A36" i="6"/>
  <c r="C35" i="6"/>
  <c r="B35" i="6"/>
  <c r="G35" i="6" s="1"/>
  <c r="H35" i="6" s="1"/>
  <c r="U35" i="6" s="1"/>
  <c r="A35" i="6"/>
  <c r="H34" i="6"/>
  <c r="U34" i="6" s="1"/>
  <c r="G34" i="6"/>
  <c r="C34" i="6"/>
  <c r="B34" i="6"/>
  <c r="A34" i="6"/>
  <c r="C33" i="6"/>
  <c r="B33" i="6"/>
  <c r="G33" i="6" s="1"/>
  <c r="H33" i="6" s="1"/>
  <c r="U33" i="6" s="1"/>
  <c r="A33" i="6"/>
  <c r="G32" i="6"/>
  <c r="C32" i="6"/>
  <c r="H32" i="6" s="1"/>
  <c r="U32" i="6" s="1"/>
  <c r="B32" i="6"/>
  <c r="A32" i="6"/>
  <c r="C31" i="6"/>
  <c r="B31" i="6"/>
  <c r="G31" i="6" s="1"/>
  <c r="H31" i="6" s="1"/>
  <c r="U31" i="6" s="1"/>
  <c r="A31" i="6"/>
  <c r="H30" i="6"/>
  <c r="U30" i="6" s="1"/>
  <c r="G30" i="6"/>
  <c r="C30" i="6"/>
  <c r="B30" i="6"/>
  <c r="A30" i="6"/>
  <c r="C29" i="6"/>
  <c r="B29" i="6"/>
  <c r="G29" i="6" s="1"/>
  <c r="H29" i="6" s="1"/>
  <c r="U29" i="6" s="1"/>
  <c r="A29" i="6"/>
  <c r="G28" i="6"/>
  <c r="C28" i="6"/>
  <c r="H28" i="6" s="1"/>
  <c r="U28" i="6" s="1"/>
  <c r="B28" i="6"/>
  <c r="A28" i="6"/>
  <c r="C27" i="6"/>
  <c r="B27" i="6"/>
  <c r="G27" i="6" s="1"/>
  <c r="H27" i="6" s="1"/>
  <c r="U27" i="6" s="1"/>
  <c r="A27" i="6"/>
  <c r="H26" i="6"/>
  <c r="U26" i="6" s="1"/>
  <c r="G26" i="6"/>
  <c r="C26" i="6"/>
  <c r="B26" i="6"/>
  <c r="A26" i="6"/>
  <c r="C25" i="6"/>
  <c r="B25" i="6"/>
  <c r="G25" i="6" s="1"/>
  <c r="H25" i="6" s="1"/>
  <c r="U25" i="6" s="1"/>
  <c r="A25" i="6"/>
  <c r="G24" i="6"/>
  <c r="C24" i="6"/>
  <c r="H24" i="6" s="1"/>
  <c r="U24" i="6" s="1"/>
  <c r="B24" i="6"/>
  <c r="A24" i="6"/>
  <c r="C23" i="6"/>
  <c r="B23" i="6"/>
  <c r="G23" i="6" s="1"/>
  <c r="H23" i="6" s="1"/>
  <c r="U23" i="6" s="1"/>
  <c r="A23" i="6"/>
  <c r="H22" i="6"/>
  <c r="U22" i="6" s="1"/>
  <c r="G22" i="6"/>
  <c r="C22" i="6"/>
  <c r="B22" i="6"/>
  <c r="A22" i="6"/>
  <c r="C21" i="6"/>
  <c r="B21" i="6"/>
  <c r="G21" i="6" s="1"/>
  <c r="H21" i="6" s="1"/>
  <c r="U21" i="6" s="1"/>
  <c r="A21" i="6"/>
  <c r="G20" i="6"/>
  <c r="C20" i="6"/>
  <c r="H20" i="6" s="1"/>
  <c r="U20" i="6" s="1"/>
  <c r="B20" i="6"/>
  <c r="A20" i="6"/>
  <c r="C19" i="6"/>
  <c r="B19" i="6"/>
  <c r="G19" i="6" s="1"/>
  <c r="H19" i="6" s="1"/>
  <c r="U19" i="6" s="1"/>
  <c r="A19" i="6"/>
  <c r="G18" i="6"/>
  <c r="H18" i="6" s="1"/>
  <c r="U18" i="6" s="1"/>
  <c r="C18" i="6"/>
  <c r="B18" i="6"/>
  <c r="A18" i="6"/>
  <c r="C17" i="6"/>
  <c r="B17" i="6"/>
  <c r="G17" i="6" s="1"/>
  <c r="H17" i="6" s="1"/>
  <c r="U17" i="6" s="1"/>
  <c r="A17" i="6"/>
  <c r="G16" i="6"/>
  <c r="C16" i="6"/>
  <c r="H16" i="6" s="1"/>
  <c r="U16" i="6" s="1"/>
  <c r="B16" i="6"/>
  <c r="A16" i="6"/>
  <c r="C15" i="6"/>
  <c r="B15" i="6"/>
  <c r="G15" i="6" s="1"/>
  <c r="H15" i="6" s="1"/>
  <c r="U15" i="6" s="1"/>
  <c r="A15" i="6"/>
  <c r="G14" i="6"/>
  <c r="H14" i="6" s="1"/>
  <c r="U14" i="6" s="1"/>
  <c r="C14" i="6"/>
  <c r="B14" i="6"/>
  <c r="A14" i="6"/>
  <c r="C13" i="6"/>
  <c r="B13" i="6"/>
  <c r="G13" i="6" s="1"/>
  <c r="H13" i="6" s="1"/>
  <c r="U13" i="6" s="1"/>
  <c r="A13" i="6"/>
  <c r="G12" i="6"/>
  <c r="C12" i="6"/>
  <c r="H12" i="6" s="1"/>
  <c r="U12" i="6" s="1"/>
  <c r="B12" i="6"/>
  <c r="A12" i="6"/>
  <c r="C11" i="6"/>
  <c r="B11" i="6"/>
  <c r="G11" i="6" s="1"/>
  <c r="H11" i="6" s="1"/>
  <c r="U11" i="6" s="1"/>
  <c r="A11" i="6"/>
  <c r="G10" i="6"/>
  <c r="H10" i="6" s="1"/>
  <c r="U10" i="6" s="1"/>
  <c r="C10" i="6"/>
  <c r="B10" i="6"/>
  <c r="A10" i="6"/>
  <c r="C9" i="6"/>
  <c r="B9" i="6"/>
  <c r="G9" i="6" s="1"/>
  <c r="H9" i="6" s="1"/>
  <c r="U9" i="6" s="1"/>
  <c r="A9" i="6"/>
  <c r="G8" i="6"/>
  <c r="C8" i="6"/>
  <c r="H8" i="6" s="1"/>
  <c r="U8" i="6" s="1"/>
  <c r="B8" i="6"/>
  <c r="A8" i="6"/>
  <c r="C7" i="6"/>
  <c r="A7" i="6"/>
  <c r="B44" i="5"/>
  <c r="G44" i="5" s="1"/>
  <c r="H44" i="5" s="1"/>
  <c r="A44" i="5"/>
  <c r="B43" i="5"/>
  <c r="G43" i="5" s="1"/>
  <c r="H43" i="5" s="1"/>
  <c r="A43" i="5"/>
  <c r="B42" i="5"/>
  <c r="G42" i="5" s="1"/>
  <c r="H42" i="5" s="1"/>
  <c r="A42" i="5"/>
  <c r="B41" i="5"/>
  <c r="G41" i="5" s="1"/>
  <c r="H41" i="5" s="1"/>
  <c r="A41" i="5"/>
  <c r="B40" i="5"/>
  <c r="G40" i="5" s="1"/>
  <c r="H40" i="5" s="1"/>
  <c r="A40" i="5"/>
  <c r="G39" i="5"/>
  <c r="C39" i="5"/>
  <c r="H39" i="5" s="1"/>
  <c r="B39" i="5"/>
  <c r="A39" i="5"/>
  <c r="C38" i="5"/>
  <c r="B38" i="5"/>
  <c r="G38" i="5" s="1"/>
  <c r="A38" i="5"/>
  <c r="C37" i="5"/>
  <c r="B37" i="5"/>
  <c r="G37" i="5" s="1"/>
  <c r="H37" i="5" s="1"/>
  <c r="A37" i="5"/>
  <c r="C36" i="5"/>
  <c r="B36" i="5"/>
  <c r="G36" i="5" s="1"/>
  <c r="A36" i="5"/>
  <c r="C35" i="5"/>
  <c r="B35" i="5"/>
  <c r="G35" i="5" s="1"/>
  <c r="A35" i="5"/>
  <c r="G34" i="5"/>
  <c r="H34" i="5" s="1"/>
  <c r="C34" i="5"/>
  <c r="B34" i="5"/>
  <c r="A34" i="5"/>
  <c r="C33" i="5"/>
  <c r="B33" i="5"/>
  <c r="G33" i="5" s="1"/>
  <c r="A33" i="5"/>
  <c r="C32" i="5"/>
  <c r="B32" i="5"/>
  <c r="G32" i="5" s="1"/>
  <c r="A32" i="5"/>
  <c r="G31" i="5"/>
  <c r="C31" i="5"/>
  <c r="H31" i="5" s="1"/>
  <c r="B31" i="5"/>
  <c r="A31" i="5"/>
  <c r="C30" i="5"/>
  <c r="H30" i="5" s="1"/>
  <c r="B30" i="5"/>
  <c r="G30" i="5" s="1"/>
  <c r="A30" i="5"/>
  <c r="C29" i="5"/>
  <c r="B29" i="5"/>
  <c r="G29" i="5" s="1"/>
  <c r="H29" i="5" s="1"/>
  <c r="A29" i="5"/>
  <c r="C28" i="5"/>
  <c r="B28" i="5"/>
  <c r="G28" i="5" s="1"/>
  <c r="A28" i="5"/>
  <c r="C27" i="5"/>
  <c r="B27" i="5"/>
  <c r="G27" i="5" s="1"/>
  <c r="A27" i="5"/>
  <c r="G26" i="5"/>
  <c r="H26" i="5" s="1"/>
  <c r="C26" i="5"/>
  <c r="B26" i="5"/>
  <c r="A26" i="5"/>
  <c r="C25" i="5"/>
  <c r="H25" i="5" s="1"/>
  <c r="B25" i="5"/>
  <c r="G25" i="5" s="1"/>
  <c r="A25" i="5"/>
  <c r="C24" i="5"/>
  <c r="B24" i="5"/>
  <c r="G24" i="5" s="1"/>
  <c r="A24" i="5"/>
  <c r="G23" i="5"/>
  <c r="C23" i="5"/>
  <c r="H23" i="5" s="1"/>
  <c r="B23" i="5"/>
  <c r="A23" i="5"/>
  <c r="C22" i="5"/>
  <c r="B22" i="5"/>
  <c r="G22" i="5" s="1"/>
  <c r="A22" i="5"/>
  <c r="C21" i="5"/>
  <c r="B21" i="5"/>
  <c r="G21" i="5" s="1"/>
  <c r="H21" i="5" s="1"/>
  <c r="A21" i="5"/>
  <c r="C20" i="5"/>
  <c r="H20" i="5" s="1"/>
  <c r="B20" i="5"/>
  <c r="G20" i="5" s="1"/>
  <c r="A20" i="5"/>
  <c r="C19" i="5"/>
  <c r="B19" i="5"/>
  <c r="G19" i="5" s="1"/>
  <c r="A19" i="5"/>
  <c r="G18" i="5"/>
  <c r="H18" i="5" s="1"/>
  <c r="C18" i="5"/>
  <c r="B18" i="5"/>
  <c r="A18" i="5"/>
  <c r="C17" i="5"/>
  <c r="B17" i="5"/>
  <c r="G17" i="5" s="1"/>
  <c r="A17" i="5"/>
  <c r="C16" i="5"/>
  <c r="B16" i="5"/>
  <c r="G16" i="5" s="1"/>
  <c r="A16" i="5"/>
  <c r="G15" i="5"/>
  <c r="C15" i="5"/>
  <c r="H15" i="5" s="1"/>
  <c r="B15" i="5"/>
  <c r="A15" i="5"/>
  <c r="C14" i="5"/>
  <c r="B14" i="5"/>
  <c r="G14" i="5" s="1"/>
  <c r="A14" i="5"/>
  <c r="C13" i="5"/>
  <c r="B13" i="5"/>
  <c r="G13" i="5" s="1"/>
  <c r="H13" i="5" s="1"/>
  <c r="A13" i="5"/>
  <c r="C12" i="5"/>
  <c r="B12" i="5"/>
  <c r="G12" i="5" s="1"/>
  <c r="A12" i="5"/>
  <c r="C11" i="5"/>
  <c r="B11" i="5"/>
  <c r="G11" i="5" s="1"/>
  <c r="A11" i="5"/>
  <c r="G10" i="5"/>
  <c r="H10" i="5" s="1"/>
  <c r="C10" i="5"/>
  <c r="B10" i="5"/>
  <c r="A10" i="5"/>
  <c r="C9" i="5"/>
  <c r="B9" i="5"/>
  <c r="G9" i="5" s="1"/>
  <c r="A9" i="5"/>
  <c r="C8" i="5"/>
  <c r="B8" i="5"/>
  <c r="G8" i="5" s="1"/>
  <c r="H8" i="5" s="1"/>
  <c r="A8" i="5"/>
  <c r="G7" i="5"/>
  <c r="C7" i="5"/>
  <c r="H7" i="5" s="1"/>
  <c r="B7" i="5"/>
  <c r="A7" i="5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A42" i="4"/>
  <c r="B42" i="4"/>
  <c r="G42" i="4" s="1"/>
  <c r="H42" i="4" s="1"/>
  <c r="U42" i="4" s="1"/>
  <c r="H13" i="43" l="1"/>
  <c r="U13" i="43" s="1"/>
  <c r="H15" i="43"/>
  <c r="U15" i="43" s="1"/>
  <c r="H19" i="43"/>
  <c r="U19" i="43" s="1"/>
  <c r="H21" i="43"/>
  <c r="U21" i="43" s="1"/>
  <c r="H23" i="43"/>
  <c r="U23" i="43" s="1"/>
  <c r="H25" i="43"/>
  <c r="U25" i="43" s="1"/>
  <c r="H27" i="43"/>
  <c r="U27" i="43" s="1"/>
  <c r="H29" i="43"/>
  <c r="U29" i="43" s="1"/>
  <c r="H31" i="43"/>
  <c r="U31" i="43" s="1"/>
  <c r="H33" i="43"/>
  <c r="U33" i="43" s="1"/>
  <c r="H35" i="43"/>
  <c r="U35" i="43" s="1"/>
  <c r="H37" i="43"/>
  <c r="U37" i="43" s="1"/>
  <c r="H39" i="43"/>
  <c r="U39" i="43" s="1"/>
  <c r="H41" i="43"/>
  <c r="U41" i="43" s="1"/>
  <c r="H43" i="43"/>
  <c r="U43" i="43" s="1"/>
  <c r="H17" i="43"/>
  <c r="U17" i="43" s="1"/>
  <c r="H14" i="40"/>
  <c r="U14" i="40" s="1"/>
  <c r="H30" i="40"/>
  <c r="U30" i="40" s="1"/>
  <c r="H16" i="40"/>
  <c r="U16" i="40" s="1"/>
  <c r="H32" i="40"/>
  <c r="U32" i="40" s="1"/>
  <c r="H12" i="40"/>
  <c r="U12" i="40" s="1"/>
  <c r="H28" i="40"/>
  <c r="U28" i="40" s="1"/>
  <c r="H10" i="40"/>
  <c r="U10" i="40" s="1"/>
  <c r="H26" i="40"/>
  <c r="U26" i="40" s="1"/>
  <c r="H8" i="40"/>
  <c r="U8" i="40" s="1"/>
  <c r="H24" i="40"/>
  <c r="U24" i="40" s="1"/>
  <c r="H22" i="40"/>
  <c r="U22" i="40" s="1"/>
  <c r="H38" i="40"/>
  <c r="U38" i="40" s="1"/>
  <c r="H12" i="39"/>
  <c r="U12" i="39" s="1"/>
  <c r="H28" i="39"/>
  <c r="U28" i="39" s="1"/>
  <c r="H8" i="39"/>
  <c r="U8" i="39" s="1"/>
  <c r="H24" i="39"/>
  <c r="U24" i="39" s="1"/>
  <c r="H20" i="39"/>
  <c r="U20" i="39" s="1"/>
  <c r="H36" i="39"/>
  <c r="U36" i="39" s="1"/>
  <c r="H15" i="38"/>
  <c r="U15" i="38" s="1"/>
  <c r="H7" i="38"/>
  <c r="U7" i="38" s="1"/>
  <c r="H39" i="38"/>
  <c r="U39" i="38" s="1"/>
  <c r="H35" i="38"/>
  <c r="U35" i="38" s="1"/>
  <c r="H27" i="38"/>
  <c r="U27" i="38" s="1"/>
  <c r="H23" i="38"/>
  <c r="U23" i="38" s="1"/>
  <c r="H23" i="37"/>
  <c r="U23" i="37" s="1"/>
  <c r="H39" i="37"/>
  <c r="U39" i="37" s="1"/>
  <c r="H35" i="37"/>
  <c r="U35" i="37" s="1"/>
  <c r="H19" i="37"/>
  <c r="U19" i="37" s="1"/>
  <c r="H7" i="37"/>
  <c r="U7" i="37" s="1"/>
  <c r="H31" i="37"/>
  <c r="U31" i="37" s="1"/>
  <c r="H16" i="36"/>
  <c r="U16" i="36" s="1"/>
  <c r="H32" i="36"/>
  <c r="U32" i="36" s="1"/>
  <c r="H12" i="36"/>
  <c r="U12" i="36" s="1"/>
  <c r="H28" i="36"/>
  <c r="U28" i="36" s="1"/>
  <c r="H24" i="36"/>
  <c r="U24" i="36" s="1"/>
  <c r="H19" i="35"/>
  <c r="U19" i="35" s="1"/>
  <c r="H15" i="35"/>
  <c r="U15" i="35" s="1"/>
  <c r="H7" i="35"/>
  <c r="U7" i="35" s="1"/>
  <c r="H39" i="35"/>
  <c r="U39" i="35" s="1"/>
  <c r="H35" i="35"/>
  <c r="U35" i="35" s="1"/>
  <c r="H31" i="35"/>
  <c r="U31" i="35" s="1"/>
  <c r="H27" i="35"/>
  <c r="U27" i="35" s="1"/>
  <c r="H22" i="34"/>
  <c r="U22" i="34" s="1"/>
  <c r="H32" i="34"/>
  <c r="U32" i="34" s="1"/>
  <c r="H8" i="34"/>
  <c r="U8" i="34" s="1"/>
  <c r="H30" i="34"/>
  <c r="U30" i="34" s="1"/>
  <c r="H18" i="34"/>
  <c r="U18" i="34" s="1"/>
  <c r="H28" i="34"/>
  <c r="U28" i="34" s="1"/>
  <c r="H26" i="34"/>
  <c r="U26" i="34" s="1"/>
  <c r="H24" i="33"/>
  <c r="U24" i="33" s="1"/>
  <c r="H20" i="33"/>
  <c r="U20" i="33" s="1"/>
  <c r="H16" i="33"/>
  <c r="U16" i="33" s="1"/>
  <c r="H8" i="33"/>
  <c r="U8" i="33" s="1"/>
  <c r="H36" i="33"/>
  <c r="U36" i="33" s="1"/>
  <c r="H15" i="32"/>
  <c r="U15" i="32" s="1"/>
  <c r="H11" i="32"/>
  <c r="U11" i="32" s="1"/>
  <c r="H31" i="32"/>
  <c r="U31" i="32" s="1"/>
  <c r="H27" i="32"/>
  <c r="U27" i="32" s="1"/>
  <c r="H23" i="32"/>
  <c r="U23" i="32" s="1"/>
  <c r="H20" i="31"/>
  <c r="U20" i="31" s="1"/>
  <c r="H24" i="31"/>
  <c r="U24" i="31" s="1"/>
  <c r="H16" i="31"/>
  <c r="U16" i="31" s="1"/>
  <c r="H8" i="31"/>
  <c r="U8" i="31" s="1"/>
  <c r="H36" i="31"/>
  <c r="U36" i="31" s="1"/>
  <c r="H20" i="30"/>
  <c r="U20" i="30" s="1"/>
  <c r="H36" i="30"/>
  <c r="U36" i="30" s="1"/>
  <c r="H16" i="30"/>
  <c r="U16" i="30" s="1"/>
  <c r="H7" i="30"/>
  <c r="U7" i="30" s="1"/>
  <c r="H23" i="30"/>
  <c r="U23" i="30" s="1"/>
  <c r="H39" i="30"/>
  <c r="U39" i="30" s="1"/>
  <c r="H12" i="30"/>
  <c r="U12" i="30" s="1"/>
  <c r="H28" i="30"/>
  <c r="U28" i="30" s="1"/>
  <c r="H19" i="30"/>
  <c r="U19" i="30" s="1"/>
  <c r="H35" i="30"/>
  <c r="U35" i="30" s="1"/>
  <c r="H32" i="30"/>
  <c r="U32" i="30" s="1"/>
  <c r="H8" i="30"/>
  <c r="U8" i="30" s="1"/>
  <c r="H24" i="30"/>
  <c r="U24" i="30" s="1"/>
  <c r="H12" i="29"/>
  <c r="U12" i="29" s="1"/>
  <c r="H28" i="29"/>
  <c r="U28" i="29" s="1"/>
  <c r="H8" i="29"/>
  <c r="U8" i="29" s="1"/>
  <c r="H24" i="29"/>
  <c r="U24" i="29" s="1"/>
  <c r="H16" i="28"/>
  <c r="U16" i="28" s="1"/>
  <c r="H32" i="28"/>
  <c r="U32" i="28" s="1"/>
  <c r="H8" i="28"/>
  <c r="U8" i="28" s="1"/>
  <c r="H24" i="28"/>
  <c r="U24" i="28" s="1"/>
  <c r="H20" i="28"/>
  <c r="U20" i="28" s="1"/>
  <c r="H36" i="28"/>
  <c r="U36" i="28" s="1"/>
  <c r="H14" i="27"/>
  <c r="U14" i="27" s="1"/>
  <c r="H16" i="27"/>
  <c r="U16" i="27" s="1"/>
  <c r="H10" i="27"/>
  <c r="U10" i="27" s="1"/>
  <c r="H12" i="27"/>
  <c r="U12" i="27" s="1"/>
  <c r="H22" i="27"/>
  <c r="U22" i="27" s="1"/>
  <c r="H24" i="27"/>
  <c r="U24" i="27" s="1"/>
  <c r="H18" i="27"/>
  <c r="U18" i="27" s="1"/>
  <c r="H20" i="27"/>
  <c r="U20" i="27" s="1"/>
  <c r="H32" i="27"/>
  <c r="U32" i="27" s="1"/>
  <c r="H19" i="26"/>
  <c r="U19" i="26" s="1"/>
  <c r="H15" i="26"/>
  <c r="U15" i="26" s="1"/>
  <c r="H7" i="26"/>
  <c r="U7" i="26" s="1"/>
  <c r="H39" i="26"/>
  <c r="U39" i="26" s="1"/>
  <c r="H31" i="26"/>
  <c r="U31" i="26" s="1"/>
  <c r="H27" i="26"/>
  <c r="U27" i="26" s="1"/>
  <c r="H16" i="25"/>
  <c r="U16" i="25" s="1"/>
  <c r="H32" i="25"/>
  <c r="U32" i="25" s="1"/>
  <c r="H10" i="25"/>
  <c r="U10" i="25" s="1"/>
  <c r="H26" i="25"/>
  <c r="U26" i="25" s="1"/>
  <c r="H12" i="25"/>
  <c r="U12" i="25" s="1"/>
  <c r="H28" i="25"/>
  <c r="U28" i="25" s="1"/>
  <c r="H8" i="25"/>
  <c r="U8" i="25" s="1"/>
  <c r="H24" i="25"/>
  <c r="U24" i="25" s="1"/>
  <c r="H20" i="25"/>
  <c r="U20" i="25" s="1"/>
  <c r="H36" i="25"/>
  <c r="U36" i="25" s="1"/>
  <c r="H20" i="24"/>
  <c r="U20" i="24" s="1"/>
  <c r="H36" i="24"/>
  <c r="U36" i="24" s="1"/>
  <c r="H7" i="22"/>
  <c r="U7" i="22" s="1"/>
  <c r="H23" i="22"/>
  <c r="U23" i="22" s="1"/>
  <c r="H39" i="22"/>
  <c r="U39" i="22" s="1"/>
  <c r="H12" i="22"/>
  <c r="U12" i="22" s="1"/>
  <c r="H28" i="22"/>
  <c r="U28" i="22" s="1"/>
  <c r="H19" i="22"/>
  <c r="U19" i="22" s="1"/>
  <c r="H35" i="22"/>
  <c r="U35" i="22" s="1"/>
  <c r="H8" i="22"/>
  <c r="U8" i="22" s="1"/>
  <c r="H24" i="22"/>
  <c r="U24" i="22" s="1"/>
  <c r="H16" i="22"/>
  <c r="U16" i="22" s="1"/>
  <c r="H32" i="22"/>
  <c r="U32" i="22" s="1"/>
  <c r="H14" i="20"/>
  <c r="U14" i="20" s="1"/>
  <c r="H30" i="20"/>
  <c r="U30" i="20" s="1"/>
  <c r="H16" i="20"/>
  <c r="U16" i="20" s="1"/>
  <c r="H12" i="20"/>
  <c r="U12" i="20" s="1"/>
  <c r="H28" i="20"/>
  <c r="U28" i="20" s="1"/>
  <c r="H32" i="20"/>
  <c r="U32" i="20" s="1"/>
  <c r="H8" i="20"/>
  <c r="U8" i="20" s="1"/>
  <c r="H24" i="20"/>
  <c r="U24" i="20" s="1"/>
  <c r="H22" i="20"/>
  <c r="U22" i="20" s="1"/>
  <c r="H7" i="19"/>
  <c r="U7" i="19" s="1"/>
  <c r="H23" i="19"/>
  <c r="U23" i="19" s="1"/>
  <c r="H39" i="19"/>
  <c r="U39" i="19" s="1"/>
  <c r="H12" i="19"/>
  <c r="U12" i="19" s="1"/>
  <c r="H28" i="19"/>
  <c r="U28" i="19" s="1"/>
  <c r="H15" i="19"/>
  <c r="U15" i="19" s="1"/>
  <c r="H31" i="19"/>
  <c r="U31" i="19" s="1"/>
  <c r="H16" i="18"/>
  <c r="U16" i="18" s="1"/>
  <c r="H32" i="18"/>
  <c r="U32" i="18" s="1"/>
  <c r="H12" i="18"/>
  <c r="U12" i="18" s="1"/>
  <c r="H28" i="18"/>
  <c r="U28" i="18" s="1"/>
  <c r="H8" i="18"/>
  <c r="U8" i="18" s="1"/>
  <c r="H24" i="18"/>
  <c r="U24" i="18" s="1"/>
  <c r="H12" i="17"/>
  <c r="U12" i="17" s="1"/>
  <c r="H28" i="17"/>
  <c r="U28" i="17" s="1"/>
  <c r="H24" i="17"/>
  <c r="U24" i="17" s="1"/>
  <c r="H24" i="16"/>
  <c r="U24" i="16" s="1"/>
  <c r="H36" i="16"/>
  <c r="U36" i="16" s="1"/>
  <c r="H8" i="16"/>
  <c r="U8" i="16" s="1"/>
  <c r="H28" i="16"/>
  <c r="U28" i="16" s="1"/>
  <c r="H23" i="14"/>
  <c r="U23" i="14" s="1"/>
  <c r="H15" i="14"/>
  <c r="U15" i="14" s="1"/>
  <c r="H11" i="14"/>
  <c r="U11" i="14" s="1"/>
  <c r="H7" i="14"/>
  <c r="U7" i="14" s="1"/>
  <c r="H39" i="14"/>
  <c r="U39" i="14" s="1"/>
  <c r="H35" i="14"/>
  <c r="U35" i="14" s="1"/>
  <c r="H31" i="14"/>
  <c r="U31" i="14" s="1"/>
  <c r="H26" i="15"/>
  <c r="U26" i="15" s="1"/>
  <c r="H36" i="15"/>
  <c r="U36" i="15" s="1"/>
  <c r="H14" i="15"/>
  <c r="U14" i="15" s="1"/>
  <c r="H24" i="15"/>
  <c r="U24" i="15" s="1"/>
  <c r="H22" i="15"/>
  <c r="U22" i="15" s="1"/>
  <c r="H32" i="15"/>
  <c r="U32" i="15" s="1"/>
  <c r="H10" i="15"/>
  <c r="U10" i="15" s="1"/>
  <c r="H20" i="15"/>
  <c r="U20" i="15" s="1"/>
  <c r="H8" i="15"/>
  <c r="U8" i="15" s="1"/>
  <c r="H30" i="15"/>
  <c r="U30" i="15" s="1"/>
  <c r="H11" i="10"/>
  <c r="U11" i="10" s="1"/>
  <c r="H27" i="10"/>
  <c r="U27" i="10" s="1"/>
  <c r="H32" i="10"/>
  <c r="U32" i="10" s="1"/>
  <c r="H7" i="10"/>
  <c r="U7" i="10" s="1"/>
  <c r="H23" i="10"/>
  <c r="U23" i="10" s="1"/>
  <c r="H39" i="10"/>
  <c r="U39" i="10" s="1"/>
  <c r="H28" i="10"/>
  <c r="U28" i="10" s="1"/>
  <c r="H24" i="10"/>
  <c r="U24" i="10" s="1"/>
  <c r="H15" i="10"/>
  <c r="U15" i="10" s="1"/>
  <c r="H30" i="8"/>
  <c r="U30" i="8" s="1"/>
  <c r="H34" i="8"/>
  <c r="U34" i="8" s="1"/>
  <c r="H22" i="8"/>
  <c r="U22" i="8" s="1"/>
  <c r="H39" i="8"/>
  <c r="U39" i="8" s="1"/>
  <c r="H10" i="8"/>
  <c r="U10" i="8" s="1"/>
  <c r="H12" i="9"/>
  <c r="U12" i="9" s="1"/>
  <c r="H28" i="9"/>
  <c r="U28" i="9" s="1"/>
  <c r="H8" i="9"/>
  <c r="U8" i="9" s="1"/>
  <c r="H24" i="9"/>
  <c r="U24" i="9" s="1"/>
  <c r="H20" i="9"/>
  <c r="U20" i="9" s="1"/>
  <c r="H36" i="9"/>
  <c r="U36" i="9" s="1"/>
  <c r="H7" i="11"/>
  <c r="U7" i="11" s="1"/>
  <c r="H23" i="11"/>
  <c r="U23" i="11" s="1"/>
  <c r="H39" i="11"/>
  <c r="U39" i="11" s="1"/>
  <c r="H12" i="11"/>
  <c r="U12" i="11" s="1"/>
  <c r="H28" i="11"/>
  <c r="U28" i="11" s="1"/>
  <c r="H32" i="11"/>
  <c r="U32" i="11" s="1"/>
  <c r="H35" i="11"/>
  <c r="U35" i="11" s="1"/>
  <c r="H8" i="11"/>
  <c r="U8" i="11" s="1"/>
  <c r="H24" i="11"/>
  <c r="U24" i="11" s="1"/>
  <c r="H15" i="11"/>
  <c r="U15" i="11" s="1"/>
  <c r="H31" i="11"/>
  <c r="U31" i="11" s="1"/>
  <c r="H16" i="11"/>
  <c r="U16" i="11" s="1"/>
  <c r="H16" i="12"/>
  <c r="U16" i="12" s="1"/>
  <c r="H32" i="12"/>
  <c r="U32" i="12" s="1"/>
  <c r="H12" i="12"/>
  <c r="U12" i="12" s="1"/>
  <c r="H28" i="12"/>
  <c r="U28" i="12" s="1"/>
  <c r="H8" i="12"/>
  <c r="U8" i="12" s="1"/>
  <c r="H24" i="12"/>
  <c r="U24" i="12" s="1"/>
  <c r="H36" i="12"/>
  <c r="U36" i="12" s="1"/>
  <c r="H39" i="13"/>
  <c r="U39" i="13" s="1"/>
  <c r="H22" i="13"/>
  <c r="U22" i="13" s="1"/>
  <c r="H27" i="13"/>
  <c r="U27" i="13" s="1"/>
  <c r="H32" i="13"/>
  <c r="U32" i="13" s="1"/>
  <c r="H14" i="13"/>
  <c r="U14" i="13" s="1"/>
  <c r="H12" i="13"/>
  <c r="U12" i="13" s="1"/>
  <c r="H10" i="13"/>
  <c r="U10" i="13" s="1"/>
  <c r="H15" i="13"/>
  <c r="U15" i="13" s="1"/>
  <c r="H20" i="13"/>
  <c r="U20" i="13" s="1"/>
  <c r="H34" i="13"/>
  <c r="U34" i="13" s="1"/>
  <c r="H18" i="13"/>
  <c r="U18" i="13" s="1"/>
  <c r="H23" i="13"/>
  <c r="U23" i="13" s="1"/>
  <c r="H28" i="13"/>
  <c r="U28" i="13" s="1"/>
  <c r="H19" i="13"/>
  <c r="U19" i="13" s="1"/>
  <c r="H24" i="13"/>
  <c r="U24" i="13" s="1"/>
  <c r="H7" i="13"/>
  <c r="U7" i="13" s="1"/>
  <c r="H11" i="13"/>
  <c r="U11" i="13" s="1"/>
  <c r="H16" i="13"/>
  <c r="U16" i="13" s="1"/>
  <c r="H38" i="13"/>
  <c r="U38" i="13" s="1"/>
  <c r="H32" i="7"/>
  <c r="U32" i="7" s="1"/>
  <c r="H14" i="7"/>
  <c r="U14" i="7" s="1"/>
  <c r="H30" i="7"/>
  <c r="U30" i="7" s="1"/>
  <c r="H34" i="7"/>
  <c r="U34" i="7" s="1"/>
  <c r="H28" i="7"/>
  <c r="U28" i="7" s="1"/>
  <c r="H12" i="7"/>
  <c r="U12" i="7" s="1"/>
  <c r="H10" i="7"/>
  <c r="U10" i="7" s="1"/>
  <c r="H26" i="7"/>
  <c r="U26" i="7" s="1"/>
  <c r="H18" i="7"/>
  <c r="U18" i="7" s="1"/>
  <c r="H16" i="7"/>
  <c r="U16" i="7" s="1"/>
  <c r="H24" i="7"/>
  <c r="U24" i="7" s="1"/>
  <c r="H28" i="5"/>
  <c r="H33" i="5"/>
  <c r="H9" i="5"/>
  <c r="H14" i="5"/>
  <c r="H36" i="5"/>
  <c r="H38" i="5"/>
  <c r="H11" i="5"/>
  <c r="H24" i="5"/>
  <c r="H16" i="5"/>
  <c r="H22" i="5"/>
  <c r="H35" i="5"/>
  <c r="H19" i="5"/>
  <c r="H12" i="5"/>
  <c r="H17" i="5"/>
  <c r="H27" i="5"/>
  <c r="H32" i="5"/>
  <c r="U42" i="5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7" i="3"/>
  <c r="J89" i="3"/>
  <c r="U45" i="3"/>
  <c r="U41" i="3"/>
  <c r="U42" i="3"/>
  <c r="G42" i="3"/>
  <c r="H42" i="3" s="1"/>
  <c r="H41" i="3"/>
  <c r="G41" i="3"/>
  <c r="B42" i="3"/>
  <c r="B39" i="3"/>
  <c r="B40" i="3"/>
  <c r="B41" i="3"/>
  <c r="B43" i="3"/>
  <c r="A39" i="3"/>
  <c r="A40" i="3"/>
  <c r="A41" i="3"/>
  <c r="A42" i="3"/>
  <c r="A43" i="3"/>
  <c r="A44" i="3"/>
  <c r="J30" i="1"/>
  <c r="K30" i="1"/>
  <c r="L30" i="1"/>
  <c r="M30" i="1"/>
  <c r="J31" i="1"/>
  <c r="K31" i="1"/>
  <c r="L31" i="1"/>
  <c r="M31" i="1"/>
  <c r="J32" i="1"/>
  <c r="K32" i="1"/>
  <c r="L32" i="1"/>
  <c r="M32" i="1"/>
  <c r="J33" i="1"/>
  <c r="K33" i="1"/>
  <c r="L33" i="1"/>
  <c r="M33" i="1"/>
  <c r="J34" i="1"/>
  <c r="K34" i="1"/>
  <c r="L34" i="1"/>
  <c r="M34" i="1"/>
  <c r="J35" i="1"/>
  <c r="K35" i="1"/>
  <c r="L35" i="1"/>
  <c r="M35" i="1"/>
  <c r="J36" i="1"/>
  <c r="K36" i="1"/>
  <c r="L36" i="1"/>
  <c r="M36" i="1"/>
  <c r="J37" i="1"/>
  <c r="K37" i="1"/>
  <c r="L37" i="1"/>
  <c r="M37" i="1"/>
  <c r="J38" i="1"/>
  <c r="K38" i="1"/>
  <c r="L38" i="1"/>
  <c r="M38" i="1"/>
  <c r="J39" i="1"/>
  <c r="K39" i="1"/>
  <c r="L39" i="1"/>
  <c r="M39" i="1"/>
  <c r="J40" i="1"/>
  <c r="K40" i="1"/>
  <c r="L40" i="1"/>
  <c r="M40" i="1"/>
  <c r="DO4" i="2"/>
  <c r="DO5" i="2" s="1"/>
  <c r="DO6" i="2" s="1"/>
  <c r="DO7" i="2" s="1"/>
  <c r="DO8" i="2" s="1"/>
  <c r="DO9" i="2" s="1"/>
  <c r="DO10" i="2" s="1"/>
  <c r="DO11" i="2" s="1"/>
  <c r="DO12" i="2" s="1"/>
  <c r="DO13" i="2" s="1"/>
  <c r="DO14" i="2" s="1"/>
  <c r="DO15" i="2" s="1"/>
  <c r="DO16" i="2" s="1"/>
  <c r="DO17" i="2" s="1"/>
  <c r="DO18" i="2" s="1"/>
  <c r="DO19" i="2" s="1"/>
  <c r="DO20" i="2" s="1"/>
  <c r="DO21" i="2" s="1"/>
  <c r="DO22" i="2" s="1"/>
  <c r="DO23" i="2" s="1"/>
  <c r="DO24" i="2" s="1"/>
  <c r="DO25" i="2" s="1"/>
  <c r="DO26" i="2" s="1"/>
  <c r="DO27" i="2" s="1"/>
  <c r="DO28" i="2" s="1"/>
  <c r="DO29" i="2" s="1"/>
  <c r="DO30" i="2" s="1"/>
  <c r="DO31" i="2" s="1"/>
  <c r="DO32" i="2" s="1"/>
  <c r="DO33" i="2" s="1"/>
  <c r="DO34" i="2" s="1"/>
  <c r="DO35" i="2" s="1"/>
  <c r="DO36" i="2" s="1"/>
  <c r="DO37" i="2" s="1"/>
  <c r="DO38" i="2" s="1"/>
  <c r="DO39" i="2" s="1"/>
  <c r="DO40" i="2" s="1"/>
  <c r="DN4" i="2"/>
  <c r="DN5" i="2" s="1"/>
  <c r="DP5" i="2" s="1"/>
  <c r="DP2" i="2"/>
  <c r="DP3" i="2"/>
  <c r="DO3" i="2"/>
  <c r="DN3" i="2"/>
  <c r="DP4" i="2" l="1"/>
  <c r="DN6" i="2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K100" i="43"/>
  <c r="K101" i="43"/>
  <c r="K102" i="43"/>
  <c r="K103" i="43"/>
  <c r="K104" i="43"/>
  <c r="K105" i="43"/>
  <c r="K106" i="43"/>
  <c r="K107" i="43"/>
  <c r="K108" i="43"/>
  <c r="K109" i="43"/>
  <c r="K110" i="43"/>
  <c r="K111" i="43"/>
  <c r="K112" i="43"/>
  <c r="K113" i="43"/>
  <c r="K114" i="43"/>
  <c r="K115" i="43"/>
  <c r="K116" i="43"/>
  <c r="K117" i="43"/>
  <c r="K118" i="43"/>
  <c r="K119" i="43"/>
  <c r="K120" i="43"/>
  <c r="K121" i="43"/>
  <c r="K122" i="43"/>
  <c r="K123" i="43"/>
  <c r="K124" i="43"/>
  <c r="K125" i="43"/>
  <c r="K126" i="43"/>
  <c r="K127" i="43"/>
  <c r="K128" i="43"/>
  <c r="K129" i="43"/>
  <c r="K130" i="43"/>
  <c r="K131" i="43"/>
  <c r="K132" i="43"/>
  <c r="K133" i="43"/>
  <c r="K134" i="43"/>
  <c r="K135" i="43"/>
  <c r="K136" i="43"/>
  <c r="K137" i="43"/>
  <c r="K138" i="43"/>
  <c r="K139" i="43"/>
  <c r="K140" i="43"/>
  <c r="K141" i="43"/>
  <c r="K142" i="43"/>
  <c r="K143" i="43"/>
  <c r="K144" i="43"/>
  <c r="K145" i="43"/>
  <c r="K146" i="43"/>
  <c r="K147" i="43"/>
  <c r="K148" i="43"/>
  <c r="K149" i="43"/>
  <c r="K150" i="43"/>
  <c r="K151" i="43"/>
  <c r="K152" i="43"/>
  <c r="K153" i="43"/>
  <c r="K154" i="43"/>
  <c r="K155" i="43"/>
  <c r="K156" i="43"/>
  <c r="K157" i="43"/>
  <c r="K158" i="43"/>
  <c r="K159" i="43"/>
  <c r="K160" i="43"/>
  <c r="K161" i="43"/>
  <c r="K162" i="43"/>
  <c r="K163" i="43"/>
  <c r="K164" i="43"/>
  <c r="K165" i="43"/>
  <c r="K166" i="43"/>
  <c r="K167" i="43"/>
  <c r="K168" i="43"/>
  <c r="K169" i="43"/>
  <c r="K170" i="43"/>
  <c r="K171" i="43"/>
  <c r="K172" i="43"/>
  <c r="K173" i="43"/>
  <c r="K174" i="43"/>
  <c r="K175" i="43"/>
  <c r="K176" i="43"/>
  <c r="K177" i="43"/>
  <c r="K178" i="43"/>
  <c r="K179" i="43"/>
  <c r="K180" i="43"/>
  <c r="K181" i="43"/>
  <c r="K182" i="43"/>
  <c r="K183" i="43"/>
  <c r="K184" i="43"/>
  <c r="K185" i="43"/>
  <c r="K186" i="43"/>
  <c r="K187" i="43"/>
  <c r="K188" i="43"/>
  <c r="K189" i="43"/>
  <c r="K190" i="43"/>
  <c r="K191" i="43"/>
  <c r="K192" i="43"/>
  <c r="K193" i="43"/>
  <c r="K194" i="43"/>
  <c r="K195" i="43"/>
  <c r="K196" i="43"/>
  <c r="K197" i="43"/>
  <c r="K198" i="43"/>
  <c r="K199" i="43"/>
  <c r="K200" i="43"/>
  <c r="K201" i="43"/>
  <c r="K202" i="43"/>
  <c r="K203" i="43"/>
  <c r="K204" i="43"/>
  <c r="K205" i="43"/>
  <c r="K206" i="43"/>
  <c r="K207" i="43"/>
  <c r="K208" i="43"/>
  <c r="K209" i="43"/>
  <c r="K210" i="43"/>
  <c r="K211" i="43"/>
  <c r="K212" i="43"/>
  <c r="K213" i="43"/>
  <c r="K214" i="43"/>
  <c r="K215" i="43"/>
  <c r="K216" i="43"/>
  <c r="K217" i="43"/>
  <c r="K218" i="43"/>
  <c r="K219" i="43"/>
  <c r="K220" i="43"/>
  <c r="K221" i="43"/>
  <c r="K222" i="43"/>
  <c r="K223" i="43"/>
  <c r="K224" i="43"/>
  <c r="K225" i="43"/>
  <c r="K226" i="43"/>
  <c r="K227" i="43"/>
  <c r="K228" i="43"/>
  <c r="K229" i="43"/>
  <c r="K230" i="43"/>
  <c r="K231" i="43"/>
  <c r="K232" i="43"/>
  <c r="K233" i="43"/>
  <c r="K234" i="43"/>
  <c r="K235" i="43"/>
  <c r="K236" i="43"/>
  <c r="K237" i="43"/>
  <c r="K238" i="43"/>
  <c r="K239" i="43"/>
  <c r="K240" i="43"/>
  <c r="K241" i="43"/>
  <c r="K242" i="43"/>
  <c r="K243" i="43"/>
  <c r="K244" i="43"/>
  <c r="K245" i="43"/>
  <c r="K246" i="43"/>
  <c r="K247" i="43"/>
  <c r="K248" i="43"/>
  <c r="K249" i="43"/>
  <c r="K250" i="43"/>
  <c r="K251" i="43"/>
  <c r="K252" i="43"/>
  <c r="K253" i="43"/>
  <c r="K254" i="43"/>
  <c r="K255" i="43"/>
  <c r="K256" i="43"/>
  <c r="K257" i="43"/>
  <c r="K258" i="43"/>
  <c r="K259" i="43"/>
  <c r="K260" i="43"/>
  <c r="K261" i="43"/>
  <c r="K262" i="43"/>
  <c r="K263" i="43"/>
  <c r="K264" i="43"/>
  <c r="K265" i="43"/>
  <c r="K266" i="43"/>
  <c r="K267" i="43"/>
  <c r="K268" i="43"/>
  <c r="K269" i="43"/>
  <c r="K270" i="43"/>
  <c r="K271" i="43"/>
  <c r="K272" i="43"/>
  <c r="K273" i="43"/>
  <c r="M100" i="43"/>
  <c r="M101" i="43"/>
  <c r="M102" i="43"/>
  <c r="M103" i="43"/>
  <c r="M104" i="43"/>
  <c r="M105" i="43"/>
  <c r="M106" i="43"/>
  <c r="M107" i="43"/>
  <c r="M108" i="43"/>
  <c r="M109" i="43"/>
  <c r="M110" i="43"/>
  <c r="M111" i="43"/>
  <c r="M112" i="43"/>
  <c r="M113" i="43"/>
  <c r="M114" i="43"/>
  <c r="M115" i="43"/>
  <c r="M116" i="43"/>
  <c r="M117" i="43"/>
  <c r="M118" i="43"/>
  <c r="M119" i="43"/>
  <c r="M120" i="43"/>
  <c r="M121" i="43"/>
  <c r="M122" i="43"/>
  <c r="M123" i="43"/>
  <c r="M124" i="43"/>
  <c r="M125" i="43"/>
  <c r="M126" i="43"/>
  <c r="M127" i="43"/>
  <c r="M128" i="43"/>
  <c r="M129" i="43"/>
  <c r="M130" i="43"/>
  <c r="M131" i="43"/>
  <c r="M132" i="43"/>
  <c r="M133" i="43"/>
  <c r="M134" i="43"/>
  <c r="M135" i="43"/>
  <c r="M136" i="43"/>
  <c r="M137" i="43"/>
  <c r="M138" i="43"/>
  <c r="M139" i="43"/>
  <c r="M140" i="43"/>
  <c r="M141" i="43"/>
  <c r="M142" i="43"/>
  <c r="M143" i="43"/>
  <c r="M144" i="43"/>
  <c r="M145" i="43"/>
  <c r="M146" i="43"/>
  <c r="M147" i="43"/>
  <c r="M148" i="43"/>
  <c r="M149" i="43"/>
  <c r="M150" i="43"/>
  <c r="M151" i="43"/>
  <c r="M152" i="43"/>
  <c r="M153" i="43"/>
  <c r="M154" i="43"/>
  <c r="M155" i="43"/>
  <c r="M156" i="43"/>
  <c r="M157" i="43"/>
  <c r="M158" i="43"/>
  <c r="M159" i="43"/>
  <c r="M160" i="43"/>
  <c r="M161" i="43"/>
  <c r="M162" i="43"/>
  <c r="M163" i="43"/>
  <c r="M164" i="43"/>
  <c r="M165" i="43"/>
  <c r="M166" i="43"/>
  <c r="M167" i="43"/>
  <c r="M168" i="43"/>
  <c r="M169" i="43"/>
  <c r="M170" i="43"/>
  <c r="M171" i="43"/>
  <c r="M172" i="43"/>
  <c r="M173" i="43"/>
  <c r="M174" i="43"/>
  <c r="M175" i="43"/>
  <c r="M176" i="43"/>
  <c r="M177" i="43"/>
  <c r="M178" i="43"/>
  <c r="M179" i="43"/>
  <c r="M180" i="43"/>
  <c r="M181" i="43"/>
  <c r="M182" i="43"/>
  <c r="M183" i="43"/>
  <c r="M184" i="43"/>
  <c r="M185" i="43"/>
  <c r="M186" i="43"/>
  <c r="M187" i="43"/>
  <c r="M188" i="43"/>
  <c r="M189" i="43"/>
  <c r="M190" i="43"/>
  <c r="M191" i="43"/>
  <c r="M192" i="43"/>
  <c r="M193" i="43"/>
  <c r="M194" i="43"/>
  <c r="M195" i="43"/>
  <c r="M196" i="43"/>
  <c r="M197" i="43"/>
  <c r="M198" i="43"/>
  <c r="M199" i="43"/>
  <c r="M200" i="43"/>
  <c r="M201" i="43"/>
  <c r="M202" i="43"/>
  <c r="M203" i="43"/>
  <c r="M204" i="43"/>
  <c r="M205" i="43"/>
  <c r="M206" i="43"/>
  <c r="M207" i="43"/>
  <c r="M208" i="43"/>
  <c r="M209" i="43"/>
  <c r="M210" i="43"/>
  <c r="M211" i="43"/>
  <c r="M212" i="43"/>
  <c r="M213" i="43"/>
  <c r="M214" i="43"/>
  <c r="M215" i="43"/>
  <c r="M216" i="43"/>
  <c r="M217" i="43"/>
  <c r="M218" i="43"/>
  <c r="M219" i="43"/>
  <c r="M220" i="43"/>
  <c r="M221" i="43"/>
  <c r="M222" i="43"/>
  <c r="M223" i="43"/>
  <c r="M224" i="43"/>
  <c r="M225" i="43"/>
  <c r="M226" i="43"/>
  <c r="M227" i="43"/>
  <c r="M228" i="43"/>
  <c r="M229" i="43"/>
  <c r="M230" i="43"/>
  <c r="M231" i="43"/>
  <c r="M232" i="43"/>
  <c r="M233" i="43"/>
  <c r="M234" i="43"/>
  <c r="M235" i="43"/>
  <c r="M236" i="43"/>
  <c r="M237" i="43"/>
  <c r="M238" i="43"/>
  <c r="M239" i="43"/>
  <c r="M240" i="43"/>
  <c r="M241" i="43"/>
  <c r="M242" i="43"/>
  <c r="M243" i="43"/>
  <c r="M244" i="43"/>
  <c r="M245" i="43"/>
  <c r="M246" i="43"/>
  <c r="M247" i="43"/>
  <c r="M248" i="43"/>
  <c r="M249" i="43"/>
  <c r="M250" i="43"/>
  <c r="M251" i="43"/>
  <c r="M252" i="43"/>
  <c r="M253" i="43"/>
  <c r="M254" i="43"/>
  <c r="M255" i="43"/>
  <c r="M256" i="43"/>
  <c r="M257" i="43"/>
  <c r="M258" i="43"/>
  <c r="M259" i="43"/>
  <c r="M260" i="43"/>
  <c r="M261" i="43"/>
  <c r="M262" i="43"/>
  <c r="M263" i="43"/>
  <c r="M264" i="43"/>
  <c r="M265" i="43"/>
  <c r="M266" i="43"/>
  <c r="M267" i="43"/>
  <c r="M268" i="43"/>
  <c r="M269" i="43"/>
  <c r="M270" i="43"/>
  <c r="M271" i="43"/>
  <c r="M272" i="43"/>
  <c r="M273" i="43"/>
  <c r="L98" i="43"/>
  <c r="F94" i="43"/>
  <c r="B94" i="43"/>
  <c r="C74" i="43"/>
  <c r="D74" i="43" s="1"/>
  <c r="C73" i="43"/>
  <c r="F73" i="43" s="1"/>
  <c r="G73" i="43" s="1"/>
  <c r="C67" i="43"/>
  <c r="C68" i="43" s="1"/>
  <c r="C66" i="43"/>
  <c r="C88" i="43" s="1"/>
  <c r="A66" i="43"/>
  <c r="D64" i="43"/>
  <c r="F55" i="43"/>
  <c r="H94" i="43" s="1"/>
  <c r="D55" i="43"/>
  <c r="C55" i="43"/>
  <c r="H10" i="43"/>
  <c r="D94" i="43"/>
  <c r="C94" i="43"/>
  <c r="DP6" i="2" l="1"/>
  <c r="DN7" i="2"/>
  <c r="D68" i="43"/>
  <c r="C69" i="43"/>
  <c r="F68" i="43"/>
  <c r="G68" i="43" s="1"/>
  <c r="F66" i="43"/>
  <c r="G66" i="43" s="1"/>
  <c r="F74" i="43"/>
  <c r="G74" i="43" s="1"/>
  <c r="C75" i="43"/>
  <c r="E94" i="43"/>
  <c r="D67" i="43"/>
  <c r="D73" i="43"/>
  <c r="C89" i="43"/>
  <c r="F67" i="43"/>
  <c r="G67" i="43" s="1"/>
  <c r="D88" i="43"/>
  <c r="F88" i="43"/>
  <c r="G88" i="43" s="1"/>
  <c r="D66" i="43"/>
  <c r="A45" i="41"/>
  <c r="A44" i="41"/>
  <c r="A43" i="41"/>
  <c r="A42" i="41"/>
  <c r="A41" i="41"/>
  <c r="A40" i="41"/>
  <c r="A39" i="41"/>
  <c r="A38" i="41"/>
  <c r="A37" i="41"/>
  <c r="A36" i="41"/>
  <c r="A35" i="41"/>
  <c r="A34" i="41"/>
  <c r="A33" i="41"/>
  <c r="A31" i="41"/>
  <c r="A30" i="41"/>
  <c r="A29" i="41"/>
  <c r="A28" i="41"/>
  <c r="A27" i="41"/>
  <c r="A26" i="41"/>
  <c r="A25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M268" i="40"/>
  <c r="K268" i="40"/>
  <c r="M267" i="40"/>
  <c r="K267" i="40"/>
  <c r="M266" i="40"/>
  <c r="K266" i="40"/>
  <c r="M265" i="40"/>
  <c r="K265" i="40"/>
  <c r="M264" i="40"/>
  <c r="K264" i="40"/>
  <c r="M263" i="40"/>
  <c r="K263" i="40"/>
  <c r="M262" i="40"/>
  <c r="K262" i="40"/>
  <c r="M261" i="40"/>
  <c r="K261" i="40"/>
  <c r="M260" i="40"/>
  <c r="K260" i="40"/>
  <c r="M259" i="40"/>
  <c r="K259" i="40"/>
  <c r="M258" i="40"/>
  <c r="K258" i="40"/>
  <c r="M257" i="40"/>
  <c r="K257" i="40"/>
  <c r="M256" i="40"/>
  <c r="K256" i="40"/>
  <c r="M255" i="40"/>
  <c r="K255" i="40"/>
  <c r="M254" i="40"/>
  <c r="K254" i="40"/>
  <c r="M253" i="40"/>
  <c r="K253" i="40"/>
  <c r="M252" i="40"/>
  <c r="K252" i="40"/>
  <c r="M251" i="40"/>
  <c r="K251" i="40"/>
  <c r="M250" i="40"/>
  <c r="K250" i="40"/>
  <c r="M249" i="40"/>
  <c r="K249" i="40"/>
  <c r="M248" i="40"/>
  <c r="K248" i="40"/>
  <c r="M247" i="40"/>
  <c r="K247" i="40"/>
  <c r="M246" i="40"/>
  <c r="K246" i="40"/>
  <c r="M245" i="40"/>
  <c r="K245" i="40"/>
  <c r="M244" i="40"/>
  <c r="K244" i="40"/>
  <c r="M243" i="40"/>
  <c r="K243" i="40"/>
  <c r="M242" i="40"/>
  <c r="K242" i="40"/>
  <c r="M241" i="40"/>
  <c r="K241" i="40"/>
  <c r="M240" i="40"/>
  <c r="K240" i="40"/>
  <c r="M239" i="40"/>
  <c r="K239" i="40"/>
  <c r="M238" i="40"/>
  <c r="K238" i="40"/>
  <c r="M237" i="40"/>
  <c r="K237" i="40"/>
  <c r="M236" i="40"/>
  <c r="K236" i="40"/>
  <c r="M235" i="40"/>
  <c r="K235" i="40"/>
  <c r="M234" i="40"/>
  <c r="K234" i="40"/>
  <c r="M233" i="40"/>
  <c r="K233" i="40"/>
  <c r="M232" i="40"/>
  <c r="K232" i="40"/>
  <c r="M231" i="40"/>
  <c r="K231" i="40"/>
  <c r="M230" i="40"/>
  <c r="K230" i="40"/>
  <c r="M229" i="40"/>
  <c r="K229" i="40"/>
  <c r="M228" i="40"/>
  <c r="K228" i="40"/>
  <c r="M227" i="40"/>
  <c r="K227" i="40"/>
  <c r="M226" i="40"/>
  <c r="K226" i="40"/>
  <c r="M225" i="40"/>
  <c r="K225" i="40"/>
  <c r="M224" i="40"/>
  <c r="K224" i="40"/>
  <c r="M223" i="40"/>
  <c r="K223" i="40"/>
  <c r="M222" i="40"/>
  <c r="K222" i="40"/>
  <c r="M221" i="40"/>
  <c r="K221" i="40"/>
  <c r="M220" i="40"/>
  <c r="K220" i="40"/>
  <c r="M219" i="40"/>
  <c r="K219" i="40"/>
  <c r="M218" i="40"/>
  <c r="K218" i="40"/>
  <c r="M217" i="40"/>
  <c r="K217" i="40"/>
  <c r="M216" i="40"/>
  <c r="K216" i="40"/>
  <c r="M215" i="40"/>
  <c r="K215" i="40"/>
  <c r="M214" i="40"/>
  <c r="K214" i="40"/>
  <c r="M213" i="40"/>
  <c r="K213" i="40"/>
  <c r="M212" i="40"/>
  <c r="K212" i="40"/>
  <c r="M211" i="40"/>
  <c r="K211" i="40"/>
  <c r="M210" i="40"/>
  <c r="K210" i="40"/>
  <c r="M209" i="40"/>
  <c r="K209" i="40"/>
  <c r="M208" i="40"/>
  <c r="K208" i="40"/>
  <c r="M207" i="40"/>
  <c r="K207" i="40"/>
  <c r="M206" i="40"/>
  <c r="K206" i="40"/>
  <c r="M205" i="40"/>
  <c r="K205" i="40"/>
  <c r="M204" i="40"/>
  <c r="K204" i="40"/>
  <c r="M203" i="40"/>
  <c r="K203" i="40"/>
  <c r="M202" i="40"/>
  <c r="K202" i="40"/>
  <c r="M201" i="40"/>
  <c r="K201" i="40"/>
  <c r="M200" i="40"/>
  <c r="K200" i="40"/>
  <c r="M199" i="40"/>
  <c r="K199" i="40"/>
  <c r="M198" i="40"/>
  <c r="K198" i="40"/>
  <c r="M197" i="40"/>
  <c r="K197" i="40"/>
  <c r="M196" i="40"/>
  <c r="K196" i="40"/>
  <c r="M195" i="40"/>
  <c r="K195" i="40"/>
  <c r="M194" i="40"/>
  <c r="K194" i="40"/>
  <c r="M193" i="40"/>
  <c r="K193" i="40"/>
  <c r="M192" i="40"/>
  <c r="K192" i="40"/>
  <c r="M191" i="40"/>
  <c r="K191" i="40"/>
  <c r="M190" i="40"/>
  <c r="K190" i="40"/>
  <c r="M189" i="40"/>
  <c r="K189" i="40"/>
  <c r="M188" i="40"/>
  <c r="K188" i="40"/>
  <c r="M187" i="40"/>
  <c r="K187" i="40"/>
  <c r="M186" i="40"/>
  <c r="K186" i="40"/>
  <c r="M185" i="40"/>
  <c r="K185" i="40"/>
  <c r="M184" i="40"/>
  <c r="K184" i="40"/>
  <c r="M183" i="40"/>
  <c r="K183" i="40"/>
  <c r="M182" i="40"/>
  <c r="K182" i="40"/>
  <c r="M181" i="40"/>
  <c r="K181" i="40"/>
  <c r="M180" i="40"/>
  <c r="K180" i="40"/>
  <c r="M179" i="40"/>
  <c r="K179" i="40"/>
  <c r="M178" i="40"/>
  <c r="K178" i="40"/>
  <c r="M177" i="40"/>
  <c r="K177" i="40"/>
  <c r="M176" i="40"/>
  <c r="K176" i="40"/>
  <c r="M175" i="40"/>
  <c r="K175" i="40"/>
  <c r="M174" i="40"/>
  <c r="K174" i="40"/>
  <c r="M173" i="40"/>
  <c r="K173" i="40"/>
  <c r="M172" i="40"/>
  <c r="K172" i="40"/>
  <c r="M171" i="40"/>
  <c r="K171" i="40"/>
  <c r="M170" i="40"/>
  <c r="K170" i="40"/>
  <c r="M169" i="40"/>
  <c r="K169" i="40"/>
  <c r="M168" i="40"/>
  <c r="K168" i="40"/>
  <c r="M167" i="40"/>
  <c r="K167" i="40"/>
  <c r="M166" i="40"/>
  <c r="K166" i="40"/>
  <c r="M165" i="40"/>
  <c r="K165" i="40"/>
  <c r="M164" i="40"/>
  <c r="K164" i="40"/>
  <c r="M163" i="40"/>
  <c r="K163" i="40"/>
  <c r="M162" i="40"/>
  <c r="K162" i="40"/>
  <c r="M161" i="40"/>
  <c r="K161" i="40"/>
  <c r="M160" i="40"/>
  <c r="K160" i="40"/>
  <c r="M159" i="40"/>
  <c r="K159" i="40"/>
  <c r="M158" i="40"/>
  <c r="K158" i="40"/>
  <c r="M157" i="40"/>
  <c r="K157" i="40"/>
  <c r="M156" i="40"/>
  <c r="K156" i="40"/>
  <c r="M155" i="40"/>
  <c r="K155" i="40"/>
  <c r="M154" i="40"/>
  <c r="K154" i="40"/>
  <c r="M153" i="40"/>
  <c r="K153" i="40"/>
  <c r="M152" i="40"/>
  <c r="K152" i="40"/>
  <c r="M151" i="40"/>
  <c r="K151" i="40"/>
  <c r="M150" i="40"/>
  <c r="K150" i="40"/>
  <c r="M149" i="40"/>
  <c r="K149" i="40"/>
  <c r="M148" i="40"/>
  <c r="K148" i="40"/>
  <c r="M147" i="40"/>
  <c r="K147" i="40"/>
  <c r="M146" i="40"/>
  <c r="K146" i="40"/>
  <c r="M145" i="40"/>
  <c r="K145" i="40"/>
  <c r="M144" i="40"/>
  <c r="K144" i="40"/>
  <c r="M143" i="40"/>
  <c r="K143" i="40"/>
  <c r="M142" i="40"/>
  <c r="K142" i="40"/>
  <c r="M141" i="40"/>
  <c r="K141" i="40"/>
  <c r="M140" i="40"/>
  <c r="K140" i="40"/>
  <c r="M139" i="40"/>
  <c r="K139" i="40"/>
  <c r="M138" i="40"/>
  <c r="K138" i="40"/>
  <c r="M137" i="40"/>
  <c r="K137" i="40"/>
  <c r="M136" i="40"/>
  <c r="K136" i="40"/>
  <c r="M135" i="40"/>
  <c r="K135" i="40"/>
  <c r="M134" i="40"/>
  <c r="K134" i="40"/>
  <c r="M133" i="40"/>
  <c r="K133" i="40"/>
  <c r="M132" i="40"/>
  <c r="K132" i="40"/>
  <c r="M131" i="40"/>
  <c r="K131" i="40"/>
  <c r="M130" i="40"/>
  <c r="K130" i="40"/>
  <c r="M129" i="40"/>
  <c r="K129" i="40"/>
  <c r="M128" i="40"/>
  <c r="K128" i="40"/>
  <c r="M127" i="40"/>
  <c r="K127" i="40"/>
  <c r="M126" i="40"/>
  <c r="K126" i="40"/>
  <c r="M125" i="40"/>
  <c r="K125" i="40"/>
  <c r="M124" i="40"/>
  <c r="K124" i="40"/>
  <c r="M123" i="40"/>
  <c r="K123" i="40"/>
  <c r="M122" i="40"/>
  <c r="K122" i="40"/>
  <c r="M121" i="40"/>
  <c r="K121" i="40"/>
  <c r="M120" i="40"/>
  <c r="K120" i="40"/>
  <c r="M119" i="40"/>
  <c r="K119" i="40"/>
  <c r="M118" i="40"/>
  <c r="K118" i="40"/>
  <c r="M117" i="40"/>
  <c r="K117" i="40"/>
  <c r="M116" i="40"/>
  <c r="K116" i="40"/>
  <c r="M115" i="40"/>
  <c r="K115" i="40"/>
  <c r="M114" i="40"/>
  <c r="K114" i="40"/>
  <c r="M113" i="40"/>
  <c r="K113" i="40"/>
  <c r="M112" i="40"/>
  <c r="K112" i="40"/>
  <c r="M111" i="40"/>
  <c r="K111" i="40"/>
  <c r="M110" i="40"/>
  <c r="K110" i="40"/>
  <c r="M109" i="40"/>
  <c r="K109" i="40"/>
  <c r="M108" i="40"/>
  <c r="K108" i="40"/>
  <c r="M107" i="40"/>
  <c r="K107" i="40"/>
  <c r="M106" i="40"/>
  <c r="K106" i="40"/>
  <c r="M105" i="40"/>
  <c r="K105" i="40"/>
  <c r="M104" i="40"/>
  <c r="K104" i="40"/>
  <c r="M103" i="40"/>
  <c r="K103" i="40"/>
  <c r="M102" i="40"/>
  <c r="K102" i="40"/>
  <c r="M101" i="40"/>
  <c r="K101" i="40"/>
  <c r="M100" i="40"/>
  <c r="K100" i="40"/>
  <c r="M99" i="40"/>
  <c r="K99" i="40"/>
  <c r="M98" i="40"/>
  <c r="K98" i="40"/>
  <c r="M97" i="40"/>
  <c r="K97" i="40"/>
  <c r="M96" i="40"/>
  <c r="K96" i="40"/>
  <c r="M95" i="40"/>
  <c r="K95" i="40"/>
  <c r="L93" i="40"/>
  <c r="B89" i="40"/>
  <c r="H89" i="40"/>
  <c r="G45" i="41" s="1"/>
  <c r="F89" i="40"/>
  <c r="E45" i="41" s="1"/>
  <c r="E89" i="40"/>
  <c r="D45" i="41" s="1"/>
  <c r="M268" i="39"/>
  <c r="K268" i="39"/>
  <c r="M267" i="39"/>
  <c r="K267" i="39"/>
  <c r="M266" i="39"/>
  <c r="K266" i="39"/>
  <c r="M265" i="39"/>
  <c r="K265" i="39"/>
  <c r="M264" i="39"/>
  <c r="K264" i="39"/>
  <c r="M263" i="39"/>
  <c r="K263" i="39"/>
  <c r="M262" i="39"/>
  <c r="K262" i="39"/>
  <c r="M261" i="39"/>
  <c r="K261" i="39"/>
  <c r="M260" i="39"/>
  <c r="K260" i="39"/>
  <c r="M259" i="39"/>
  <c r="K259" i="39"/>
  <c r="M258" i="39"/>
  <c r="K258" i="39"/>
  <c r="M257" i="39"/>
  <c r="K257" i="39"/>
  <c r="M256" i="39"/>
  <c r="K256" i="39"/>
  <c r="M255" i="39"/>
  <c r="K255" i="39"/>
  <c r="M254" i="39"/>
  <c r="K254" i="39"/>
  <c r="M253" i="39"/>
  <c r="K253" i="39"/>
  <c r="M252" i="39"/>
  <c r="K252" i="39"/>
  <c r="M251" i="39"/>
  <c r="K251" i="39"/>
  <c r="M250" i="39"/>
  <c r="K250" i="39"/>
  <c r="M249" i="39"/>
  <c r="K249" i="39"/>
  <c r="M248" i="39"/>
  <c r="K248" i="39"/>
  <c r="M247" i="39"/>
  <c r="K247" i="39"/>
  <c r="M246" i="39"/>
  <c r="K246" i="39"/>
  <c r="M245" i="39"/>
  <c r="K245" i="39"/>
  <c r="M244" i="39"/>
  <c r="K244" i="39"/>
  <c r="M243" i="39"/>
  <c r="K243" i="39"/>
  <c r="M242" i="39"/>
  <c r="K242" i="39"/>
  <c r="M241" i="39"/>
  <c r="K241" i="39"/>
  <c r="M240" i="39"/>
  <c r="K240" i="39"/>
  <c r="M239" i="39"/>
  <c r="K239" i="39"/>
  <c r="M238" i="39"/>
  <c r="K238" i="39"/>
  <c r="M237" i="39"/>
  <c r="K237" i="39"/>
  <c r="M236" i="39"/>
  <c r="K236" i="39"/>
  <c r="M235" i="39"/>
  <c r="K235" i="39"/>
  <c r="M234" i="39"/>
  <c r="K234" i="39"/>
  <c r="M233" i="39"/>
  <c r="K233" i="39"/>
  <c r="M232" i="39"/>
  <c r="K232" i="39"/>
  <c r="M231" i="39"/>
  <c r="K231" i="39"/>
  <c r="M230" i="39"/>
  <c r="K230" i="39"/>
  <c r="M229" i="39"/>
  <c r="K229" i="39"/>
  <c r="M228" i="39"/>
  <c r="K228" i="39"/>
  <c r="M227" i="39"/>
  <c r="K227" i="39"/>
  <c r="M226" i="39"/>
  <c r="K226" i="39"/>
  <c r="M225" i="39"/>
  <c r="K225" i="39"/>
  <c r="M224" i="39"/>
  <c r="K224" i="39"/>
  <c r="M223" i="39"/>
  <c r="K223" i="39"/>
  <c r="M222" i="39"/>
  <c r="K222" i="39"/>
  <c r="M221" i="39"/>
  <c r="K221" i="39"/>
  <c r="M220" i="39"/>
  <c r="K220" i="39"/>
  <c r="M219" i="39"/>
  <c r="K219" i="39"/>
  <c r="M218" i="39"/>
  <c r="K218" i="39"/>
  <c r="M217" i="39"/>
  <c r="K217" i="39"/>
  <c r="M216" i="39"/>
  <c r="K216" i="39"/>
  <c r="M215" i="39"/>
  <c r="K215" i="39"/>
  <c r="M214" i="39"/>
  <c r="K214" i="39"/>
  <c r="M213" i="39"/>
  <c r="K213" i="39"/>
  <c r="M212" i="39"/>
  <c r="K212" i="39"/>
  <c r="M211" i="39"/>
  <c r="K211" i="39"/>
  <c r="M210" i="39"/>
  <c r="K210" i="39"/>
  <c r="M209" i="39"/>
  <c r="K209" i="39"/>
  <c r="M208" i="39"/>
  <c r="K208" i="39"/>
  <c r="M207" i="39"/>
  <c r="K207" i="39"/>
  <c r="M206" i="39"/>
  <c r="K206" i="39"/>
  <c r="M205" i="39"/>
  <c r="K205" i="39"/>
  <c r="M204" i="39"/>
  <c r="K204" i="39"/>
  <c r="M203" i="39"/>
  <c r="K203" i="39"/>
  <c r="M202" i="39"/>
  <c r="K202" i="39"/>
  <c r="M201" i="39"/>
  <c r="K201" i="39"/>
  <c r="M200" i="39"/>
  <c r="K200" i="39"/>
  <c r="M199" i="39"/>
  <c r="K199" i="39"/>
  <c r="M198" i="39"/>
  <c r="K198" i="39"/>
  <c r="M197" i="39"/>
  <c r="K197" i="39"/>
  <c r="M196" i="39"/>
  <c r="K196" i="39"/>
  <c r="M195" i="39"/>
  <c r="K195" i="39"/>
  <c r="M194" i="39"/>
  <c r="K194" i="39"/>
  <c r="M193" i="39"/>
  <c r="K193" i="39"/>
  <c r="M192" i="39"/>
  <c r="K192" i="39"/>
  <c r="M191" i="39"/>
  <c r="K191" i="39"/>
  <c r="M190" i="39"/>
  <c r="K190" i="39"/>
  <c r="M189" i="39"/>
  <c r="K189" i="39"/>
  <c r="M188" i="39"/>
  <c r="K188" i="39"/>
  <c r="M187" i="39"/>
  <c r="K187" i="39"/>
  <c r="M186" i="39"/>
  <c r="K186" i="39"/>
  <c r="M185" i="39"/>
  <c r="K185" i="39"/>
  <c r="M184" i="39"/>
  <c r="K184" i="39"/>
  <c r="M183" i="39"/>
  <c r="K183" i="39"/>
  <c r="M182" i="39"/>
  <c r="K182" i="39"/>
  <c r="M181" i="39"/>
  <c r="K181" i="39"/>
  <c r="M180" i="39"/>
  <c r="K180" i="39"/>
  <c r="M179" i="39"/>
  <c r="K179" i="39"/>
  <c r="M178" i="39"/>
  <c r="K178" i="39"/>
  <c r="M177" i="39"/>
  <c r="K177" i="39"/>
  <c r="M176" i="39"/>
  <c r="K176" i="39"/>
  <c r="M175" i="39"/>
  <c r="K175" i="39"/>
  <c r="M174" i="39"/>
  <c r="K174" i="39"/>
  <c r="M173" i="39"/>
  <c r="K173" i="39"/>
  <c r="M172" i="39"/>
  <c r="K172" i="39"/>
  <c r="M171" i="39"/>
  <c r="K171" i="39"/>
  <c r="M170" i="39"/>
  <c r="K170" i="39"/>
  <c r="M169" i="39"/>
  <c r="K169" i="39"/>
  <c r="M168" i="39"/>
  <c r="K168" i="39"/>
  <c r="M167" i="39"/>
  <c r="K167" i="39"/>
  <c r="M166" i="39"/>
  <c r="K166" i="39"/>
  <c r="M165" i="39"/>
  <c r="K165" i="39"/>
  <c r="M164" i="39"/>
  <c r="K164" i="39"/>
  <c r="M163" i="39"/>
  <c r="K163" i="39"/>
  <c r="M162" i="39"/>
  <c r="K162" i="39"/>
  <c r="M161" i="39"/>
  <c r="K161" i="39"/>
  <c r="M160" i="39"/>
  <c r="K160" i="39"/>
  <c r="M159" i="39"/>
  <c r="K159" i="39"/>
  <c r="M158" i="39"/>
  <c r="K158" i="39"/>
  <c r="M157" i="39"/>
  <c r="K157" i="39"/>
  <c r="M156" i="39"/>
  <c r="K156" i="39"/>
  <c r="M155" i="39"/>
  <c r="K155" i="39"/>
  <c r="M154" i="39"/>
  <c r="K154" i="39"/>
  <c r="M153" i="39"/>
  <c r="K153" i="39"/>
  <c r="M152" i="39"/>
  <c r="K152" i="39"/>
  <c r="M151" i="39"/>
  <c r="K151" i="39"/>
  <c r="M150" i="39"/>
  <c r="K150" i="39"/>
  <c r="M149" i="39"/>
  <c r="K149" i="39"/>
  <c r="M148" i="39"/>
  <c r="K148" i="39"/>
  <c r="M147" i="39"/>
  <c r="K147" i="39"/>
  <c r="M146" i="39"/>
  <c r="K146" i="39"/>
  <c r="M145" i="39"/>
  <c r="K145" i="39"/>
  <c r="M144" i="39"/>
  <c r="K144" i="39"/>
  <c r="M143" i="39"/>
  <c r="K143" i="39"/>
  <c r="M142" i="39"/>
  <c r="K142" i="39"/>
  <c r="M141" i="39"/>
  <c r="K141" i="39"/>
  <c r="M140" i="39"/>
  <c r="K140" i="39"/>
  <c r="M139" i="39"/>
  <c r="K139" i="39"/>
  <c r="M138" i="39"/>
  <c r="K138" i="39"/>
  <c r="M137" i="39"/>
  <c r="K137" i="39"/>
  <c r="M136" i="39"/>
  <c r="K136" i="39"/>
  <c r="M135" i="39"/>
  <c r="K135" i="39"/>
  <c r="M134" i="39"/>
  <c r="K134" i="39"/>
  <c r="M133" i="39"/>
  <c r="K133" i="39"/>
  <c r="M132" i="39"/>
  <c r="K132" i="39"/>
  <c r="M131" i="39"/>
  <c r="K131" i="39"/>
  <c r="M130" i="39"/>
  <c r="K130" i="39"/>
  <c r="M129" i="39"/>
  <c r="K129" i="39"/>
  <c r="M128" i="39"/>
  <c r="K128" i="39"/>
  <c r="M127" i="39"/>
  <c r="K127" i="39"/>
  <c r="M126" i="39"/>
  <c r="K126" i="39"/>
  <c r="M125" i="39"/>
  <c r="K125" i="39"/>
  <c r="M124" i="39"/>
  <c r="K124" i="39"/>
  <c r="M123" i="39"/>
  <c r="K123" i="39"/>
  <c r="M122" i="39"/>
  <c r="K122" i="39"/>
  <c r="M121" i="39"/>
  <c r="K121" i="39"/>
  <c r="M120" i="39"/>
  <c r="K120" i="39"/>
  <c r="M119" i="39"/>
  <c r="K119" i="39"/>
  <c r="M118" i="39"/>
  <c r="K118" i="39"/>
  <c r="M117" i="39"/>
  <c r="K117" i="39"/>
  <c r="M116" i="39"/>
  <c r="K116" i="39"/>
  <c r="M115" i="39"/>
  <c r="K115" i="39"/>
  <c r="M114" i="39"/>
  <c r="K114" i="39"/>
  <c r="M113" i="39"/>
  <c r="K113" i="39"/>
  <c r="M112" i="39"/>
  <c r="K112" i="39"/>
  <c r="M111" i="39"/>
  <c r="K111" i="39"/>
  <c r="M110" i="39"/>
  <c r="K110" i="39"/>
  <c r="M109" i="39"/>
  <c r="K109" i="39"/>
  <c r="M108" i="39"/>
  <c r="K108" i="39"/>
  <c r="M107" i="39"/>
  <c r="K107" i="39"/>
  <c r="M106" i="39"/>
  <c r="K106" i="39"/>
  <c r="M105" i="39"/>
  <c r="K105" i="39"/>
  <c r="M104" i="39"/>
  <c r="K104" i="39"/>
  <c r="M103" i="39"/>
  <c r="K103" i="39"/>
  <c r="M102" i="39"/>
  <c r="K102" i="39"/>
  <c r="M101" i="39"/>
  <c r="K101" i="39"/>
  <c r="M100" i="39"/>
  <c r="K100" i="39"/>
  <c r="M99" i="39"/>
  <c r="K99" i="39"/>
  <c r="M98" i="39"/>
  <c r="K98" i="39"/>
  <c r="M97" i="39"/>
  <c r="K97" i="39"/>
  <c r="M96" i="39"/>
  <c r="K96" i="39"/>
  <c r="M95" i="39"/>
  <c r="K95" i="39"/>
  <c r="L93" i="39"/>
  <c r="B89" i="39"/>
  <c r="H89" i="39"/>
  <c r="G44" i="41" s="1"/>
  <c r="F89" i="39"/>
  <c r="E44" i="41" s="1"/>
  <c r="E89" i="39"/>
  <c r="D44" i="41" s="1"/>
  <c r="M268" i="38"/>
  <c r="K268" i="38"/>
  <c r="M267" i="38"/>
  <c r="K267" i="38"/>
  <c r="M266" i="38"/>
  <c r="K266" i="38"/>
  <c r="M265" i="38"/>
  <c r="K265" i="38"/>
  <c r="M264" i="38"/>
  <c r="K264" i="38"/>
  <c r="M263" i="38"/>
  <c r="K263" i="38"/>
  <c r="M262" i="38"/>
  <c r="K262" i="38"/>
  <c r="M261" i="38"/>
  <c r="K261" i="38"/>
  <c r="M260" i="38"/>
  <c r="K260" i="38"/>
  <c r="M259" i="38"/>
  <c r="K259" i="38"/>
  <c r="M258" i="38"/>
  <c r="K258" i="38"/>
  <c r="M257" i="38"/>
  <c r="K257" i="38"/>
  <c r="M256" i="38"/>
  <c r="K256" i="38"/>
  <c r="M255" i="38"/>
  <c r="K255" i="38"/>
  <c r="M254" i="38"/>
  <c r="K254" i="38"/>
  <c r="M253" i="38"/>
  <c r="K253" i="38"/>
  <c r="M252" i="38"/>
  <c r="K252" i="38"/>
  <c r="M251" i="38"/>
  <c r="K251" i="38"/>
  <c r="M250" i="38"/>
  <c r="K250" i="38"/>
  <c r="M249" i="38"/>
  <c r="K249" i="38"/>
  <c r="M248" i="38"/>
  <c r="K248" i="38"/>
  <c r="M247" i="38"/>
  <c r="K247" i="38"/>
  <c r="M246" i="38"/>
  <c r="K246" i="38"/>
  <c r="M245" i="38"/>
  <c r="K245" i="38"/>
  <c r="M244" i="38"/>
  <c r="K244" i="38"/>
  <c r="M243" i="38"/>
  <c r="K243" i="38"/>
  <c r="M242" i="38"/>
  <c r="K242" i="38"/>
  <c r="M241" i="38"/>
  <c r="K241" i="38"/>
  <c r="M240" i="38"/>
  <c r="K240" i="38"/>
  <c r="M239" i="38"/>
  <c r="K239" i="38"/>
  <c r="M238" i="38"/>
  <c r="K238" i="38"/>
  <c r="M237" i="38"/>
  <c r="K237" i="38"/>
  <c r="M236" i="38"/>
  <c r="K236" i="38"/>
  <c r="M235" i="38"/>
  <c r="K235" i="38"/>
  <c r="M234" i="38"/>
  <c r="K234" i="38"/>
  <c r="M233" i="38"/>
  <c r="K233" i="38"/>
  <c r="M232" i="38"/>
  <c r="K232" i="38"/>
  <c r="M231" i="38"/>
  <c r="K231" i="38"/>
  <c r="M230" i="38"/>
  <c r="K230" i="38"/>
  <c r="M229" i="38"/>
  <c r="K229" i="38"/>
  <c r="M228" i="38"/>
  <c r="K228" i="38"/>
  <c r="M227" i="38"/>
  <c r="K227" i="38"/>
  <c r="M226" i="38"/>
  <c r="K226" i="38"/>
  <c r="M225" i="38"/>
  <c r="K225" i="38"/>
  <c r="M224" i="38"/>
  <c r="K224" i="38"/>
  <c r="M223" i="38"/>
  <c r="K223" i="38"/>
  <c r="M222" i="38"/>
  <c r="K222" i="38"/>
  <c r="M221" i="38"/>
  <c r="K221" i="38"/>
  <c r="M220" i="38"/>
  <c r="K220" i="38"/>
  <c r="M219" i="38"/>
  <c r="K219" i="38"/>
  <c r="M218" i="38"/>
  <c r="K218" i="38"/>
  <c r="M217" i="38"/>
  <c r="K217" i="38"/>
  <c r="M216" i="38"/>
  <c r="K216" i="38"/>
  <c r="M215" i="38"/>
  <c r="K215" i="38"/>
  <c r="M214" i="38"/>
  <c r="K214" i="38"/>
  <c r="M213" i="38"/>
  <c r="K213" i="38"/>
  <c r="M212" i="38"/>
  <c r="K212" i="38"/>
  <c r="M211" i="38"/>
  <c r="K211" i="38"/>
  <c r="M210" i="38"/>
  <c r="K210" i="38"/>
  <c r="M209" i="38"/>
  <c r="K209" i="38"/>
  <c r="M208" i="38"/>
  <c r="K208" i="38"/>
  <c r="M207" i="38"/>
  <c r="K207" i="38"/>
  <c r="M206" i="38"/>
  <c r="K206" i="38"/>
  <c r="M205" i="38"/>
  <c r="K205" i="38"/>
  <c r="M204" i="38"/>
  <c r="K204" i="38"/>
  <c r="M203" i="38"/>
  <c r="K203" i="38"/>
  <c r="M202" i="38"/>
  <c r="K202" i="38"/>
  <c r="M201" i="38"/>
  <c r="K201" i="38"/>
  <c r="M200" i="38"/>
  <c r="K200" i="38"/>
  <c r="M199" i="38"/>
  <c r="K199" i="38"/>
  <c r="M198" i="38"/>
  <c r="K198" i="38"/>
  <c r="M197" i="38"/>
  <c r="K197" i="38"/>
  <c r="M196" i="38"/>
  <c r="K196" i="38"/>
  <c r="M195" i="38"/>
  <c r="K195" i="38"/>
  <c r="M194" i="38"/>
  <c r="K194" i="38"/>
  <c r="M193" i="38"/>
  <c r="K193" i="38"/>
  <c r="M192" i="38"/>
  <c r="K192" i="38"/>
  <c r="M191" i="38"/>
  <c r="K191" i="38"/>
  <c r="M190" i="38"/>
  <c r="K190" i="38"/>
  <c r="M189" i="38"/>
  <c r="K189" i="38"/>
  <c r="M188" i="38"/>
  <c r="K188" i="38"/>
  <c r="M187" i="38"/>
  <c r="K187" i="38"/>
  <c r="M186" i="38"/>
  <c r="K186" i="38"/>
  <c r="M185" i="38"/>
  <c r="K185" i="38"/>
  <c r="M184" i="38"/>
  <c r="K184" i="38"/>
  <c r="M183" i="38"/>
  <c r="K183" i="38"/>
  <c r="M182" i="38"/>
  <c r="K182" i="38"/>
  <c r="M181" i="38"/>
  <c r="K181" i="38"/>
  <c r="M180" i="38"/>
  <c r="K180" i="38"/>
  <c r="M179" i="38"/>
  <c r="K179" i="38"/>
  <c r="M178" i="38"/>
  <c r="K178" i="38"/>
  <c r="M177" i="38"/>
  <c r="K177" i="38"/>
  <c r="M176" i="38"/>
  <c r="K176" i="38"/>
  <c r="M175" i="38"/>
  <c r="K175" i="38"/>
  <c r="M174" i="38"/>
  <c r="K174" i="38"/>
  <c r="M173" i="38"/>
  <c r="K173" i="38"/>
  <c r="M172" i="38"/>
  <c r="K172" i="38"/>
  <c r="M171" i="38"/>
  <c r="K171" i="38"/>
  <c r="M170" i="38"/>
  <c r="K170" i="38"/>
  <c r="M169" i="38"/>
  <c r="K169" i="38"/>
  <c r="M168" i="38"/>
  <c r="K168" i="38"/>
  <c r="M167" i="38"/>
  <c r="K167" i="38"/>
  <c r="M166" i="38"/>
  <c r="K166" i="38"/>
  <c r="M165" i="38"/>
  <c r="K165" i="38"/>
  <c r="M164" i="38"/>
  <c r="K164" i="38"/>
  <c r="M163" i="38"/>
  <c r="K163" i="38"/>
  <c r="M162" i="38"/>
  <c r="K162" i="38"/>
  <c r="M161" i="38"/>
  <c r="K161" i="38"/>
  <c r="M160" i="38"/>
  <c r="K160" i="38"/>
  <c r="M159" i="38"/>
  <c r="K159" i="38"/>
  <c r="M158" i="38"/>
  <c r="K158" i="38"/>
  <c r="M157" i="38"/>
  <c r="K157" i="38"/>
  <c r="M156" i="38"/>
  <c r="K156" i="38"/>
  <c r="M155" i="38"/>
  <c r="K155" i="38"/>
  <c r="M154" i="38"/>
  <c r="K154" i="38"/>
  <c r="M153" i="38"/>
  <c r="K153" i="38"/>
  <c r="M152" i="38"/>
  <c r="K152" i="38"/>
  <c r="M151" i="38"/>
  <c r="K151" i="38"/>
  <c r="M150" i="38"/>
  <c r="K150" i="38"/>
  <c r="M149" i="38"/>
  <c r="K149" i="38"/>
  <c r="M148" i="38"/>
  <c r="K148" i="38"/>
  <c r="M147" i="38"/>
  <c r="K147" i="38"/>
  <c r="M146" i="38"/>
  <c r="K146" i="38"/>
  <c r="M145" i="38"/>
  <c r="K145" i="38"/>
  <c r="M144" i="38"/>
  <c r="K144" i="38"/>
  <c r="M143" i="38"/>
  <c r="K143" i="38"/>
  <c r="M142" i="38"/>
  <c r="K142" i="38"/>
  <c r="M141" i="38"/>
  <c r="K141" i="38"/>
  <c r="M140" i="38"/>
  <c r="K140" i="38"/>
  <c r="M139" i="38"/>
  <c r="K139" i="38"/>
  <c r="M138" i="38"/>
  <c r="K138" i="38"/>
  <c r="M137" i="38"/>
  <c r="K137" i="38"/>
  <c r="M136" i="38"/>
  <c r="K136" i="38"/>
  <c r="M135" i="38"/>
  <c r="K135" i="38"/>
  <c r="M134" i="38"/>
  <c r="K134" i="38"/>
  <c r="M133" i="38"/>
  <c r="K133" i="38"/>
  <c r="M132" i="38"/>
  <c r="K132" i="38"/>
  <c r="M131" i="38"/>
  <c r="K131" i="38"/>
  <c r="M130" i="38"/>
  <c r="K130" i="38"/>
  <c r="M129" i="38"/>
  <c r="K129" i="38"/>
  <c r="M128" i="38"/>
  <c r="K128" i="38"/>
  <c r="M127" i="38"/>
  <c r="K127" i="38"/>
  <c r="M126" i="38"/>
  <c r="K126" i="38"/>
  <c r="M125" i="38"/>
  <c r="K125" i="38"/>
  <c r="M124" i="38"/>
  <c r="K124" i="38"/>
  <c r="M123" i="38"/>
  <c r="K123" i="38"/>
  <c r="M122" i="38"/>
  <c r="K122" i="38"/>
  <c r="M121" i="38"/>
  <c r="K121" i="38"/>
  <c r="M120" i="38"/>
  <c r="K120" i="38"/>
  <c r="M119" i="38"/>
  <c r="K119" i="38"/>
  <c r="M118" i="38"/>
  <c r="K118" i="38"/>
  <c r="M117" i="38"/>
  <c r="K117" i="38"/>
  <c r="M116" i="38"/>
  <c r="K116" i="38"/>
  <c r="M115" i="38"/>
  <c r="K115" i="38"/>
  <c r="M114" i="38"/>
  <c r="K114" i="38"/>
  <c r="M113" i="38"/>
  <c r="K113" i="38"/>
  <c r="M112" i="38"/>
  <c r="K112" i="38"/>
  <c r="M111" i="38"/>
  <c r="K111" i="38"/>
  <c r="M110" i="38"/>
  <c r="K110" i="38"/>
  <c r="M109" i="38"/>
  <c r="K109" i="38"/>
  <c r="M108" i="38"/>
  <c r="K108" i="38"/>
  <c r="M107" i="38"/>
  <c r="K107" i="38"/>
  <c r="M106" i="38"/>
  <c r="K106" i="38"/>
  <c r="M105" i="38"/>
  <c r="K105" i="38"/>
  <c r="M104" i="38"/>
  <c r="K104" i="38"/>
  <c r="M103" i="38"/>
  <c r="K103" i="38"/>
  <c r="M102" i="38"/>
  <c r="K102" i="38"/>
  <c r="M101" i="38"/>
  <c r="K101" i="38"/>
  <c r="M100" i="38"/>
  <c r="K100" i="38"/>
  <c r="M99" i="38"/>
  <c r="K99" i="38"/>
  <c r="M98" i="38"/>
  <c r="K98" i="38"/>
  <c r="M97" i="38"/>
  <c r="K97" i="38"/>
  <c r="M96" i="38"/>
  <c r="K96" i="38"/>
  <c r="M95" i="38"/>
  <c r="K95" i="38"/>
  <c r="L93" i="38"/>
  <c r="H89" i="38"/>
  <c r="G43" i="41" s="1"/>
  <c r="F89" i="38"/>
  <c r="E43" i="41" s="1"/>
  <c r="E89" i="38"/>
  <c r="D43" i="41" s="1"/>
  <c r="B89" i="38"/>
  <c r="M268" i="37"/>
  <c r="K268" i="37"/>
  <c r="M267" i="37"/>
  <c r="K267" i="37"/>
  <c r="M266" i="37"/>
  <c r="K266" i="37"/>
  <c r="M265" i="37"/>
  <c r="K265" i="37"/>
  <c r="M264" i="37"/>
  <c r="K264" i="37"/>
  <c r="M263" i="37"/>
  <c r="K263" i="37"/>
  <c r="M262" i="37"/>
  <c r="K262" i="37"/>
  <c r="M261" i="37"/>
  <c r="K261" i="37"/>
  <c r="M260" i="37"/>
  <c r="K260" i="37"/>
  <c r="M259" i="37"/>
  <c r="K259" i="37"/>
  <c r="M258" i="37"/>
  <c r="K258" i="37"/>
  <c r="M257" i="37"/>
  <c r="K257" i="37"/>
  <c r="M256" i="37"/>
  <c r="K256" i="37"/>
  <c r="M255" i="37"/>
  <c r="K255" i="37"/>
  <c r="M254" i="37"/>
  <c r="K254" i="37"/>
  <c r="M253" i="37"/>
  <c r="K253" i="37"/>
  <c r="M252" i="37"/>
  <c r="K252" i="37"/>
  <c r="M251" i="37"/>
  <c r="K251" i="37"/>
  <c r="M250" i="37"/>
  <c r="K250" i="37"/>
  <c r="M249" i="37"/>
  <c r="K249" i="37"/>
  <c r="M248" i="37"/>
  <c r="K248" i="37"/>
  <c r="M247" i="37"/>
  <c r="K247" i="37"/>
  <c r="M246" i="37"/>
  <c r="K246" i="37"/>
  <c r="M245" i="37"/>
  <c r="K245" i="37"/>
  <c r="M244" i="37"/>
  <c r="K244" i="37"/>
  <c r="M243" i="37"/>
  <c r="K243" i="37"/>
  <c r="M242" i="37"/>
  <c r="K242" i="37"/>
  <c r="M241" i="37"/>
  <c r="K241" i="37"/>
  <c r="M240" i="37"/>
  <c r="K240" i="37"/>
  <c r="M239" i="37"/>
  <c r="K239" i="37"/>
  <c r="M238" i="37"/>
  <c r="K238" i="37"/>
  <c r="M237" i="37"/>
  <c r="K237" i="37"/>
  <c r="M236" i="37"/>
  <c r="K236" i="37"/>
  <c r="M235" i="37"/>
  <c r="K235" i="37"/>
  <c r="M234" i="37"/>
  <c r="K234" i="37"/>
  <c r="M233" i="37"/>
  <c r="K233" i="37"/>
  <c r="M232" i="37"/>
  <c r="K232" i="37"/>
  <c r="M231" i="37"/>
  <c r="K231" i="37"/>
  <c r="M230" i="37"/>
  <c r="K230" i="37"/>
  <c r="M229" i="37"/>
  <c r="K229" i="37"/>
  <c r="M228" i="37"/>
  <c r="K228" i="37"/>
  <c r="M227" i="37"/>
  <c r="K227" i="37"/>
  <c r="M226" i="37"/>
  <c r="K226" i="37"/>
  <c r="M225" i="37"/>
  <c r="K225" i="37"/>
  <c r="M224" i="37"/>
  <c r="K224" i="37"/>
  <c r="M223" i="37"/>
  <c r="K223" i="37"/>
  <c r="M222" i="37"/>
  <c r="K222" i="37"/>
  <c r="M221" i="37"/>
  <c r="K221" i="37"/>
  <c r="M220" i="37"/>
  <c r="K220" i="37"/>
  <c r="M219" i="37"/>
  <c r="K219" i="37"/>
  <c r="M218" i="37"/>
  <c r="K218" i="37"/>
  <c r="M217" i="37"/>
  <c r="K217" i="37"/>
  <c r="M216" i="37"/>
  <c r="K216" i="37"/>
  <c r="M215" i="37"/>
  <c r="K215" i="37"/>
  <c r="M214" i="37"/>
  <c r="K214" i="37"/>
  <c r="M213" i="37"/>
  <c r="K213" i="37"/>
  <c r="M212" i="37"/>
  <c r="K212" i="37"/>
  <c r="M211" i="37"/>
  <c r="K211" i="37"/>
  <c r="M210" i="37"/>
  <c r="K210" i="37"/>
  <c r="M209" i="37"/>
  <c r="K209" i="37"/>
  <c r="M208" i="37"/>
  <c r="K208" i="37"/>
  <c r="M207" i="37"/>
  <c r="K207" i="37"/>
  <c r="M206" i="37"/>
  <c r="K206" i="37"/>
  <c r="M205" i="37"/>
  <c r="K205" i="37"/>
  <c r="M204" i="37"/>
  <c r="K204" i="37"/>
  <c r="M203" i="37"/>
  <c r="K203" i="37"/>
  <c r="M202" i="37"/>
  <c r="K202" i="37"/>
  <c r="M201" i="37"/>
  <c r="K201" i="37"/>
  <c r="M200" i="37"/>
  <c r="K200" i="37"/>
  <c r="M199" i="37"/>
  <c r="K199" i="37"/>
  <c r="M198" i="37"/>
  <c r="K198" i="37"/>
  <c r="M197" i="37"/>
  <c r="K197" i="37"/>
  <c r="M196" i="37"/>
  <c r="K196" i="37"/>
  <c r="M195" i="37"/>
  <c r="K195" i="37"/>
  <c r="M194" i="37"/>
  <c r="K194" i="37"/>
  <c r="M193" i="37"/>
  <c r="K193" i="37"/>
  <c r="M192" i="37"/>
  <c r="K192" i="37"/>
  <c r="M191" i="37"/>
  <c r="K191" i="37"/>
  <c r="M190" i="37"/>
  <c r="K190" i="37"/>
  <c r="M189" i="37"/>
  <c r="K189" i="37"/>
  <c r="M188" i="37"/>
  <c r="K188" i="37"/>
  <c r="M187" i="37"/>
  <c r="K187" i="37"/>
  <c r="M186" i="37"/>
  <c r="K186" i="37"/>
  <c r="M185" i="37"/>
  <c r="K185" i="37"/>
  <c r="M184" i="37"/>
  <c r="K184" i="37"/>
  <c r="M183" i="37"/>
  <c r="K183" i="37"/>
  <c r="M182" i="37"/>
  <c r="K182" i="37"/>
  <c r="M181" i="37"/>
  <c r="K181" i="37"/>
  <c r="M180" i="37"/>
  <c r="K180" i="37"/>
  <c r="M179" i="37"/>
  <c r="K179" i="37"/>
  <c r="M178" i="37"/>
  <c r="K178" i="37"/>
  <c r="M177" i="37"/>
  <c r="K177" i="37"/>
  <c r="M176" i="37"/>
  <c r="K176" i="37"/>
  <c r="M175" i="37"/>
  <c r="K175" i="37"/>
  <c r="M174" i="37"/>
  <c r="K174" i="37"/>
  <c r="M173" i="37"/>
  <c r="K173" i="37"/>
  <c r="M172" i="37"/>
  <c r="K172" i="37"/>
  <c r="M171" i="37"/>
  <c r="K171" i="37"/>
  <c r="M170" i="37"/>
  <c r="K170" i="37"/>
  <c r="M169" i="37"/>
  <c r="K169" i="37"/>
  <c r="M168" i="37"/>
  <c r="K168" i="37"/>
  <c r="M167" i="37"/>
  <c r="K167" i="37"/>
  <c r="M166" i="37"/>
  <c r="K166" i="37"/>
  <c r="M165" i="37"/>
  <c r="K165" i="37"/>
  <c r="M164" i="37"/>
  <c r="K164" i="37"/>
  <c r="M163" i="37"/>
  <c r="K163" i="37"/>
  <c r="M162" i="37"/>
  <c r="K162" i="37"/>
  <c r="M161" i="37"/>
  <c r="K161" i="37"/>
  <c r="M160" i="37"/>
  <c r="K160" i="37"/>
  <c r="M159" i="37"/>
  <c r="K159" i="37"/>
  <c r="M158" i="37"/>
  <c r="K158" i="37"/>
  <c r="M157" i="37"/>
  <c r="K157" i="37"/>
  <c r="M156" i="37"/>
  <c r="K156" i="37"/>
  <c r="M155" i="37"/>
  <c r="K155" i="37"/>
  <c r="M154" i="37"/>
  <c r="K154" i="37"/>
  <c r="M153" i="37"/>
  <c r="K153" i="37"/>
  <c r="M152" i="37"/>
  <c r="K152" i="37"/>
  <c r="M151" i="37"/>
  <c r="K151" i="37"/>
  <c r="M150" i="37"/>
  <c r="K150" i="37"/>
  <c r="M149" i="37"/>
  <c r="K149" i="37"/>
  <c r="M148" i="37"/>
  <c r="K148" i="37"/>
  <c r="M147" i="37"/>
  <c r="K147" i="37"/>
  <c r="M146" i="37"/>
  <c r="K146" i="37"/>
  <c r="M145" i="37"/>
  <c r="K145" i="37"/>
  <c r="M144" i="37"/>
  <c r="K144" i="37"/>
  <c r="M143" i="37"/>
  <c r="K143" i="37"/>
  <c r="M142" i="37"/>
  <c r="K142" i="37"/>
  <c r="M141" i="37"/>
  <c r="K141" i="37"/>
  <c r="M140" i="37"/>
  <c r="K140" i="37"/>
  <c r="M139" i="37"/>
  <c r="K139" i="37"/>
  <c r="M138" i="37"/>
  <c r="K138" i="37"/>
  <c r="M137" i="37"/>
  <c r="K137" i="37"/>
  <c r="M136" i="37"/>
  <c r="K136" i="37"/>
  <c r="M135" i="37"/>
  <c r="K135" i="37"/>
  <c r="M134" i="37"/>
  <c r="K134" i="37"/>
  <c r="M133" i="37"/>
  <c r="K133" i="37"/>
  <c r="M132" i="37"/>
  <c r="K132" i="37"/>
  <c r="M131" i="37"/>
  <c r="K131" i="37"/>
  <c r="M130" i="37"/>
  <c r="K130" i="37"/>
  <c r="M129" i="37"/>
  <c r="K129" i="37"/>
  <c r="M128" i="37"/>
  <c r="K128" i="37"/>
  <c r="M127" i="37"/>
  <c r="K127" i="37"/>
  <c r="M126" i="37"/>
  <c r="K126" i="37"/>
  <c r="M125" i="37"/>
  <c r="K125" i="37"/>
  <c r="M124" i="37"/>
  <c r="K124" i="37"/>
  <c r="M123" i="37"/>
  <c r="K123" i="37"/>
  <c r="M122" i="37"/>
  <c r="K122" i="37"/>
  <c r="M121" i="37"/>
  <c r="K121" i="37"/>
  <c r="M120" i="37"/>
  <c r="K120" i="37"/>
  <c r="M119" i="37"/>
  <c r="K119" i="37"/>
  <c r="M118" i="37"/>
  <c r="K118" i="37"/>
  <c r="M117" i="37"/>
  <c r="K117" i="37"/>
  <c r="M116" i="37"/>
  <c r="K116" i="37"/>
  <c r="M115" i="37"/>
  <c r="K115" i="37"/>
  <c r="M114" i="37"/>
  <c r="K114" i="37"/>
  <c r="M113" i="37"/>
  <c r="K113" i="37"/>
  <c r="M112" i="37"/>
  <c r="K112" i="37"/>
  <c r="M111" i="37"/>
  <c r="K111" i="37"/>
  <c r="M110" i="37"/>
  <c r="K110" i="37"/>
  <c r="M109" i="37"/>
  <c r="K109" i="37"/>
  <c r="M108" i="37"/>
  <c r="K108" i="37"/>
  <c r="M107" i="37"/>
  <c r="K107" i="37"/>
  <c r="M106" i="37"/>
  <c r="K106" i="37"/>
  <c r="M105" i="37"/>
  <c r="K105" i="37"/>
  <c r="M104" i="37"/>
  <c r="K104" i="37"/>
  <c r="M103" i="37"/>
  <c r="K103" i="37"/>
  <c r="M102" i="37"/>
  <c r="K102" i="37"/>
  <c r="M101" i="37"/>
  <c r="K101" i="37"/>
  <c r="M100" i="37"/>
  <c r="K100" i="37"/>
  <c r="M99" i="37"/>
  <c r="K99" i="37"/>
  <c r="M98" i="37"/>
  <c r="K98" i="37"/>
  <c r="M97" i="37"/>
  <c r="K97" i="37"/>
  <c r="M96" i="37"/>
  <c r="K96" i="37"/>
  <c r="M95" i="37"/>
  <c r="K95" i="37"/>
  <c r="L93" i="37"/>
  <c r="E89" i="37"/>
  <c r="D42" i="41" s="1"/>
  <c r="B89" i="37"/>
  <c r="H89" i="37"/>
  <c r="G42" i="41" s="1"/>
  <c r="M268" i="36"/>
  <c r="K268" i="36"/>
  <c r="M267" i="36"/>
  <c r="K267" i="36"/>
  <c r="M266" i="36"/>
  <c r="K266" i="36"/>
  <c r="M265" i="36"/>
  <c r="K265" i="36"/>
  <c r="M264" i="36"/>
  <c r="K264" i="36"/>
  <c r="M263" i="36"/>
  <c r="K263" i="36"/>
  <c r="M262" i="36"/>
  <c r="K262" i="36"/>
  <c r="M261" i="36"/>
  <c r="K261" i="36"/>
  <c r="M260" i="36"/>
  <c r="K260" i="36"/>
  <c r="M259" i="36"/>
  <c r="K259" i="36"/>
  <c r="M258" i="36"/>
  <c r="K258" i="36"/>
  <c r="M257" i="36"/>
  <c r="K257" i="36"/>
  <c r="M256" i="36"/>
  <c r="K256" i="36"/>
  <c r="M255" i="36"/>
  <c r="K255" i="36"/>
  <c r="M254" i="36"/>
  <c r="K254" i="36"/>
  <c r="M253" i="36"/>
  <c r="K253" i="36"/>
  <c r="M252" i="36"/>
  <c r="K252" i="36"/>
  <c r="M251" i="36"/>
  <c r="K251" i="36"/>
  <c r="M250" i="36"/>
  <c r="K250" i="36"/>
  <c r="M249" i="36"/>
  <c r="K249" i="36"/>
  <c r="M248" i="36"/>
  <c r="K248" i="36"/>
  <c r="M247" i="36"/>
  <c r="K247" i="36"/>
  <c r="M246" i="36"/>
  <c r="K246" i="36"/>
  <c r="M245" i="36"/>
  <c r="K245" i="36"/>
  <c r="M244" i="36"/>
  <c r="K244" i="36"/>
  <c r="M243" i="36"/>
  <c r="K243" i="36"/>
  <c r="M242" i="36"/>
  <c r="K242" i="36"/>
  <c r="M241" i="36"/>
  <c r="K241" i="36"/>
  <c r="M240" i="36"/>
  <c r="K240" i="36"/>
  <c r="M239" i="36"/>
  <c r="K239" i="36"/>
  <c r="M238" i="36"/>
  <c r="K238" i="36"/>
  <c r="M237" i="36"/>
  <c r="K237" i="36"/>
  <c r="M236" i="36"/>
  <c r="K236" i="36"/>
  <c r="M235" i="36"/>
  <c r="K235" i="36"/>
  <c r="M234" i="36"/>
  <c r="K234" i="36"/>
  <c r="M233" i="36"/>
  <c r="K233" i="36"/>
  <c r="M232" i="36"/>
  <c r="K232" i="36"/>
  <c r="M231" i="36"/>
  <c r="K231" i="36"/>
  <c r="M230" i="36"/>
  <c r="K230" i="36"/>
  <c r="M229" i="36"/>
  <c r="K229" i="36"/>
  <c r="M228" i="36"/>
  <c r="K228" i="36"/>
  <c r="M227" i="36"/>
  <c r="K227" i="36"/>
  <c r="M226" i="36"/>
  <c r="K226" i="36"/>
  <c r="M225" i="36"/>
  <c r="K225" i="36"/>
  <c r="M224" i="36"/>
  <c r="K224" i="36"/>
  <c r="M223" i="36"/>
  <c r="K223" i="36"/>
  <c r="M222" i="36"/>
  <c r="K222" i="36"/>
  <c r="M221" i="36"/>
  <c r="K221" i="36"/>
  <c r="M220" i="36"/>
  <c r="K220" i="36"/>
  <c r="M219" i="36"/>
  <c r="K219" i="36"/>
  <c r="M218" i="36"/>
  <c r="K218" i="36"/>
  <c r="M217" i="36"/>
  <c r="K217" i="36"/>
  <c r="M216" i="36"/>
  <c r="K216" i="36"/>
  <c r="M215" i="36"/>
  <c r="K215" i="36"/>
  <c r="M214" i="36"/>
  <c r="K214" i="36"/>
  <c r="M213" i="36"/>
  <c r="K213" i="36"/>
  <c r="M212" i="36"/>
  <c r="K212" i="36"/>
  <c r="M211" i="36"/>
  <c r="K211" i="36"/>
  <c r="M210" i="36"/>
  <c r="K210" i="36"/>
  <c r="M209" i="36"/>
  <c r="K209" i="36"/>
  <c r="M208" i="36"/>
  <c r="K208" i="36"/>
  <c r="M207" i="36"/>
  <c r="K207" i="36"/>
  <c r="M206" i="36"/>
  <c r="K206" i="36"/>
  <c r="M205" i="36"/>
  <c r="K205" i="36"/>
  <c r="M204" i="36"/>
  <c r="K204" i="36"/>
  <c r="M203" i="36"/>
  <c r="K203" i="36"/>
  <c r="M202" i="36"/>
  <c r="K202" i="36"/>
  <c r="M201" i="36"/>
  <c r="K201" i="36"/>
  <c r="M200" i="36"/>
  <c r="K200" i="36"/>
  <c r="M199" i="36"/>
  <c r="K199" i="36"/>
  <c r="M198" i="36"/>
  <c r="K198" i="36"/>
  <c r="M197" i="36"/>
  <c r="K197" i="36"/>
  <c r="M196" i="36"/>
  <c r="K196" i="36"/>
  <c r="M195" i="36"/>
  <c r="K195" i="36"/>
  <c r="M194" i="36"/>
  <c r="K194" i="36"/>
  <c r="M193" i="36"/>
  <c r="K193" i="36"/>
  <c r="M192" i="36"/>
  <c r="K192" i="36"/>
  <c r="M191" i="36"/>
  <c r="K191" i="36"/>
  <c r="M190" i="36"/>
  <c r="K190" i="36"/>
  <c r="M189" i="36"/>
  <c r="K189" i="36"/>
  <c r="M188" i="36"/>
  <c r="K188" i="36"/>
  <c r="M187" i="36"/>
  <c r="K187" i="36"/>
  <c r="M186" i="36"/>
  <c r="K186" i="36"/>
  <c r="M185" i="36"/>
  <c r="K185" i="36"/>
  <c r="M184" i="36"/>
  <c r="K184" i="36"/>
  <c r="M183" i="36"/>
  <c r="K183" i="36"/>
  <c r="M182" i="36"/>
  <c r="K182" i="36"/>
  <c r="M181" i="36"/>
  <c r="K181" i="36"/>
  <c r="M180" i="36"/>
  <c r="K180" i="36"/>
  <c r="M179" i="36"/>
  <c r="K179" i="36"/>
  <c r="M178" i="36"/>
  <c r="K178" i="36"/>
  <c r="M177" i="36"/>
  <c r="K177" i="36"/>
  <c r="M176" i="36"/>
  <c r="K176" i="36"/>
  <c r="M175" i="36"/>
  <c r="K175" i="36"/>
  <c r="M174" i="36"/>
  <c r="K174" i="36"/>
  <c r="M173" i="36"/>
  <c r="K173" i="36"/>
  <c r="M172" i="36"/>
  <c r="K172" i="36"/>
  <c r="M171" i="36"/>
  <c r="K171" i="36"/>
  <c r="M170" i="36"/>
  <c r="K170" i="36"/>
  <c r="M169" i="36"/>
  <c r="K169" i="36"/>
  <c r="M168" i="36"/>
  <c r="K168" i="36"/>
  <c r="M167" i="36"/>
  <c r="K167" i="36"/>
  <c r="M166" i="36"/>
  <c r="K166" i="36"/>
  <c r="M165" i="36"/>
  <c r="K165" i="36"/>
  <c r="M164" i="36"/>
  <c r="K164" i="36"/>
  <c r="M163" i="36"/>
  <c r="K163" i="36"/>
  <c r="M162" i="36"/>
  <c r="K162" i="36"/>
  <c r="M161" i="36"/>
  <c r="K161" i="36"/>
  <c r="M160" i="36"/>
  <c r="K160" i="36"/>
  <c r="M159" i="36"/>
  <c r="K159" i="36"/>
  <c r="M158" i="36"/>
  <c r="K158" i="36"/>
  <c r="M157" i="36"/>
  <c r="K157" i="36"/>
  <c r="M156" i="36"/>
  <c r="K156" i="36"/>
  <c r="M155" i="36"/>
  <c r="K155" i="36"/>
  <c r="M154" i="36"/>
  <c r="K154" i="36"/>
  <c r="M153" i="36"/>
  <c r="K153" i="36"/>
  <c r="M152" i="36"/>
  <c r="K152" i="36"/>
  <c r="M151" i="36"/>
  <c r="K151" i="36"/>
  <c r="M150" i="36"/>
  <c r="K150" i="36"/>
  <c r="M149" i="36"/>
  <c r="K149" i="36"/>
  <c r="M148" i="36"/>
  <c r="K148" i="36"/>
  <c r="M147" i="36"/>
  <c r="K147" i="36"/>
  <c r="M146" i="36"/>
  <c r="K146" i="36"/>
  <c r="M145" i="36"/>
  <c r="K145" i="36"/>
  <c r="M144" i="36"/>
  <c r="K144" i="36"/>
  <c r="M143" i="36"/>
  <c r="K143" i="36"/>
  <c r="M142" i="36"/>
  <c r="K142" i="36"/>
  <c r="M141" i="36"/>
  <c r="K141" i="36"/>
  <c r="M140" i="36"/>
  <c r="K140" i="36"/>
  <c r="M139" i="36"/>
  <c r="K139" i="36"/>
  <c r="M138" i="36"/>
  <c r="K138" i="36"/>
  <c r="M137" i="36"/>
  <c r="K137" i="36"/>
  <c r="M136" i="36"/>
  <c r="K136" i="36"/>
  <c r="M135" i="36"/>
  <c r="K135" i="36"/>
  <c r="M134" i="36"/>
  <c r="K134" i="36"/>
  <c r="M133" i="36"/>
  <c r="K133" i="36"/>
  <c r="M132" i="36"/>
  <c r="K132" i="36"/>
  <c r="M131" i="36"/>
  <c r="K131" i="36"/>
  <c r="M130" i="36"/>
  <c r="K130" i="36"/>
  <c r="M129" i="36"/>
  <c r="K129" i="36"/>
  <c r="M128" i="36"/>
  <c r="K128" i="36"/>
  <c r="M127" i="36"/>
  <c r="K127" i="36"/>
  <c r="M126" i="36"/>
  <c r="K126" i="36"/>
  <c r="M125" i="36"/>
  <c r="K125" i="36"/>
  <c r="M124" i="36"/>
  <c r="K124" i="36"/>
  <c r="M123" i="36"/>
  <c r="K123" i="36"/>
  <c r="M122" i="36"/>
  <c r="K122" i="36"/>
  <c r="M121" i="36"/>
  <c r="K121" i="36"/>
  <c r="M120" i="36"/>
  <c r="K120" i="36"/>
  <c r="M119" i="36"/>
  <c r="K119" i="36"/>
  <c r="M118" i="36"/>
  <c r="K118" i="36"/>
  <c r="M117" i="36"/>
  <c r="K117" i="36"/>
  <c r="M116" i="36"/>
  <c r="K116" i="36"/>
  <c r="M115" i="36"/>
  <c r="K115" i="36"/>
  <c r="M114" i="36"/>
  <c r="K114" i="36"/>
  <c r="M113" i="36"/>
  <c r="K113" i="36"/>
  <c r="M112" i="36"/>
  <c r="K112" i="36"/>
  <c r="M111" i="36"/>
  <c r="K111" i="36"/>
  <c r="M110" i="36"/>
  <c r="K110" i="36"/>
  <c r="M109" i="36"/>
  <c r="K109" i="36"/>
  <c r="M108" i="36"/>
  <c r="K108" i="36"/>
  <c r="M107" i="36"/>
  <c r="K107" i="36"/>
  <c r="M106" i="36"/>
  <c r="K106" i="36"/>
  <c r="M105" i="36"/>
  <c r="K105" i="36"/>
  <c r="M104" i="36"/>
  <c r="K104" i="36"/>
  <c r="M103" i="36"/>
  <c r="K103" i="36"/>
  <c r="M102" i="36"/>
  <c r="K102" i="36"/>
  <c r="M101" i="36"/>
  <c r="K101" i="36"/>
  <c r="M100" i="36"/>
  <c r="K100" i="36"/>
  <c r="M99" i="36"/>
  <c r="K99" i="36"/>
  <c r="M98" i="36"/>
  <c r="K98" i="36"/>
  <c r="M97" i="36"/>
  <c r="K97" i="36"/>
  <c r="M96" i="36"/>
  <c r="K96" i="36"/>
  <c r="M95" i="36"/>
  <c r="K95" i="36"/>
  <c r="L93" i="36"/>
  <c r="B89" i="36"/>
  <c r="H89" i="36"/>
  <c r="G41" i="41" s="1"/>
  <c r="F89" i="36"/>
  <c r="E41" i="41" s="1"/>
  <c r="E89" i="36"/>
  <c r="D41" i="41" s="1"/>
  <c r="M268" i="35"/>
  <c r="K268" i="35"/>
  <c r="M267" i="35"/>
  <c r="K267" i="35"/>
  <c r="M266" i="35"/>
  <c r="K266" i="35"/>
  <c r="M265" i="35"/>
  <c r="K265" i="35"/>
  <c r="M264" i="35"/>
  <c r="K264" i="35"/>
  <c r="M263" i="35"/>
  <c r="K263" i="35"/>
  <c r="M262" i="35"/>
  <c r="K262" i="35"/>
  <c r="M261" i="35"/>
  <c r="K261" i="35"/>
  <c r="M260" i="35"/>
  <c r="K260" i="35"/>
  <c r="M259" i="35"/>
  <c r="K259" i="35"/>
  <c r="M258" i="35"/>
  <c r="K258" i="35"/>
  <c r="M257" i="35"/>
  <c r="K257" i="35"/>
  <c r="M256" i="35"/>
  <c r="K256" i="35"/>
  <c r="M255" i="35"/>
  <c r="K255" i="35"/>
  <c r="M254" i="35"/>
  <c r="K254" i="35"/>
  <c r="M253" i="35"/>
  <c r="K253" i="35"/>
  <c r="M252" i="35"/>
  <c r="K252" i="35"/>
  <c r="M251" i="35"/>
  <c r="K251" i="35"/>
  <c r="M250" i="35"/>
  <c r="K250" i="35"/>
  <c r="M249" i="35"/>
  <c r="K249" i="35"/>
  <c r="M248" i="35"/>
  <c r="K248" i="35"/>
  <c r="M247" i="35"/>
  <c r="K247" i="35"/>
  <c r="M246" i="35"/>
  <c r="K246" i="35"/>
  <c r="M245" i="35"/>
  <c r="K245" i="35"/>
  <c r="M244" i="35"/>
  <c r="K244" i="35"/>
  <c r="M243" i="35"/>
  <c r="K243" i="35"/>
  <c r="M242" i="35"/>
  <c r="K242" i="35"/>
  <c r="M241" i="35"/>
  <c r="K241" i="35"/>
  <c r="M240" i="35"/>
  <c r="K240" i="35"/>
  <c r="M239" i="35"/>
  <c r="K239" i="35"/>
  <c r="M238" i="35"/>
  <c r="K238" i="35"/>
  <c r="M237" i="35"/>
  <c r="K237" i="35"/>
  <c r="M236" i="35"/>
  <c r="K236" i="35"/>
  <c r="M235" i="35"/>
  <c r="K235" i="35"/>
  <c r="M234" i="35"/>
  <c r="K234" i="35"/>
  <c r="M233" i="35"/>
  <c r="K233" i="35"/>
  <c r="M232" i="35"/>
  <c r="K232" i="35"/>
  <c r="M231" i="35"/>
  <c r="K231" i="35"/>
  <c r="M230" i="35"/>
  <c r="K230" i="35"/>
  <c r="M229" i="35"/>
  <c r="K229" i="35"/>
  <c r="M228" i="35"/>
  <c r="K228" i="35"/>
  <c r="M227" i="35"/>
  <c r="K227" i="35"/>
  <c r="M226" i="35"/>
  <c r="K226" i="35"/>
  <c r="M225" i="35"/>
  <c r="K225" i="35"/>
  <c r="M224" i="35"/>
  <c r="K224" i="35"/>
  <c r="M223" i="35"/>
  <c r="K223" i="35"/>
  <c r="M222" i="35"/>
  <c r="K222" i="35"/>
  <c r="M221" i="35"/>
  <c r="K221" i="35"/>
  <c r="M220" i="35"/>
  <c r="K220" i="35"/>
  <c r="M219" i="35"/>
  <c r="K219" i="35"/>
  <c r="M218" i="35"/>
  <c r="K218" i="35"/>
  <c r="M217" i="35"/>
  <c r="K217" i="35"/>
  <c r="M216" i="35"/>
  <c r="K216" i="35"/>
  <c r="M215" i="35"/>
  <c r="K215" i="35"/>
  <c r="M214" i="35"/>
  <c r="K214" i="35"/>
  <c r="M213" i="35"/>
  <c r="K213" i="35"/>
  <c r="M212" i="35"/>
  <c r="K212" i="35"/>
  <c r="M211" i="35"/>
  <c r="K211" i="35"/>
  <c r="M210" i="35"/>
  <c r="K210" i="35"/>
  <c r="M209" i="35"/>
  <c r="K209" i="35"/>
  <c r="M208" i="35"/>
  <c r="K208" i="35"/>
  <c r="M207" i="35"/>
  <c r="K207" i="35"/>
  <c r="M206" i="35"/>
  <c r="K206" i="35"/>
  <c r="M205" i="35"/>
  <c r="K205" i="35"/>
  <c r="M204" i="35"/>
  <c r="K204" i="35"/>
  <c r="M203" i="35"/>
  <c r="K203" i="35"/>
  <c r="M202" i="35"/>
  <c r="K202" i="35"/>
  <c r="M201" i="35"/>
  <c r="K201" i="35"/>
  <c r="M200" i="35"/>
  <c r="K200" i="35"/>
  <c r="M199" i="35"/>
  <c r="K199" i="35"/>
  <c r="M198" i="35"/>
  <c r="K198" i="35"/>
  <c r="M197" i="35"/>
  <c r="K197" i="35"/>
  <c r="M196" i="35"/>
  <c r="K196" i="35"/>
  <c r="M195" i="35"/>
  <c r="K195" i="35"/>
  <c r="M194" i="35"/>
  <c r="K194" i="35"/>
  <c r="M193" i="35"/>
  <c r="K193" i="35"/>
  <c r="M192" i="35"/>
  <c r="K192" i="35"/>
  <c r="M191" i="35"/>
  <c r="K191" i="35"/>
  <c r="M190" i="35"/>
  <c r="K190" i="35"/>
  <c r="M189" i="35"/>
  <c r="K189" i="35"/>
  <c r="M188" i="35"/>
  <c r="K188" i="35"/>
  <c r="M187" i="35"/>
  <c r="K187" i="35"/>
  <c r="M186" i="35"/>
  <c r="K186" i="35"/>
  <c r="M185" i="35"/>
  <c r="K185" i="35"/>
  <c r="M184" i="35"/>
  <c r="K184" i="35"/>
  <c r="M183" i="35"/>
  <c r="K183" i="35"/>
  <c r="M182" i="35"/>
  <c r="K182" i="35"/>
  <c r="M181" i="35"/>
  <c r="K181" i="35"/>
  <c r="M180" i="35"/>
  <c r="K180" i="35"/>
  <c r="M179" i="35"/>
  <c r="K179" i="35"/>
  <c r="M178" i="35"/>
  <c r="K178" i="35"/>
  <c r="M177" i="35"/>
  <c r="K177" i="35"/>
  <c r="M176" i="35"/>
  <c r="K176" i="35"/>
  <c r="M175" i="35"/>
  <c r="K175" i="35"/>
  <c r="M174" i="35"/>
  <c r="K174" i="35"/>
  <c r="M173" i="35"/>
  <c r="K173" i="35"/>
  <c r="M172" i="35"/>
  <c r="K172" i="35"/>
  <c r="M171" i="35"/>
  <c r="K171" i="35"/>
  <c r="M170" i="35"/>
  <c r="K170" i="35"/>
  <c r="M169" i="35"/>
  <c r="K169" i="35"/>
  <c r="M168" i="35"/>
  <c r="K168" i="35"/>
  <c r="M167" i="35"/>
  <c r="K167" i="35"/>
  <c r="M166" i="35"/>
  <c r="K166" i="35"/>
  <c r="M165" i="35"/>
  <c r="K165" i="35"/>
  <c r="M164" i="35"/>
  <c r="K164" i="35"/>
  <c r="M163" i="35"/>
  <c r="K163" i="35"/>
  <c r="M162" i="35"/>
  <c r="K162" i="35"/>
  <c r="M161" i="35"/>
  <c r="K161" i="35"/>
  <c r="M160" i="35"/>
  <c r="K160" i="35"/>
  <c r="M159" i="35"/>
  <c r="K159" i="35"/>
  <c r="M158" i="35"/>
  <c r="K158" i="35"/>
  <c r="M157" i="35"/>
  <c r="K157" i="35"/>
  <c r="M156" i="35"/>
  <c r="K156" i="35"/>
  <c r="M155" i="35"/>
  <c r="K155" i="35"/>
  <c r="M154" i="35"/>
  <c r="K154" i="35"/>
  <c r="M153" i="35"/>
  <c r="K153" i="35"/>
  <c r="M152" i="35"/>
  <c r="K152" i="35"/>
  <c r="M151" i="35"/>
  <c r="K151" i="35"/>
  <c r="M150" i="35"/>
  <c r="K150" i="35"/>
  <c r="M149" i="35"/>
  <c r="K149" i="35"/>
  <c r="M148" i="35"/>
  <c r="K148" i="35"/>
  <c r="M147" i="35"/>
  <c r="K147" i="35"/>
  <c r="M146" i="35"/>
  <c r="K146" i="35"/>
  <c r="M145" i="35"/>
  <c r="K145" i="35"/>
  <c r="M144" i="35"/>
  <c r="K144" i="35"/>
  <c r="M143" i="35"/>
  <c r="K143" i="35"/>
  <c r="M142" i="35"/>
  <c r="K142" i="35"/>
  <c r="M141" i="35"/>
  <c r="K141" i="35"/>
  <c r="M140" i="35"/>
  <c r="K140" i="35"/>
  <c r="M139" i="35"/>
  <c r="K139" i="35"/>
  <c r="M138" i="35"/>
  <c r="K138" i="35"/>
  <c r="M137" i="35"/>
  <c r="K137" i="35"/>
  <c r="M136" i="35"/>
  <c r="K136" i="35"/>
  <c r="M135" i="35"/>
  <c r="K135" i="35"/>
  <c r="M134" i="35"/>
  <c r="K134" i="35"/>
  <c r="M133" i="35"/>
  <c r="K133" i="35"/>
  <c r="M132" i="35"/>
  <c r="K132" i="35"/>
  <c r="M131" i="35"/>
  <c r="K131" i="35"/>
  <c r="M130" i="35"/>
  <c r="K130" i="35"/>
  <c r="M129" i="35"/>
  <c r="K129" i="35"/>
  <c r="M128" i="35"/>
  <c r="K128" i="35"/>
  <c r="M127" i="35"/>
  <c r="K127" i="35"/>
  <c r="M126" i="35"/>
  <c r="K126" i="35"/>
  <c r="M125" i="35"/>
  <c r="K125" i="35"/>
  <c r="M124" i="35"/>
  <c r="K124" i="35"/>
  <c r="M123" i="35"/>
  <c r="K123" i="35"/>
  <c r="M122" i="35"/>
  <c r="K122" i="35"/>
  <c r="M121" i="35"/>
  <c r="K121" i="35"/>
  <c r="M120" i="35"/>
  <c r="K120" i="35"/>
  <c r="M119" i="35"/>
  <c r="K119" i="35"/>
  <c r="M118" i="35"/>
  <c r="K118" i="35"/>
  <c r="M117" i="35"/>
  <c r="K117" i="35"/>
  <c r="M116" i="35"/>
  <c r="K116" i="35"/>
  <c r="M115" i="35"/>
  <c r="K115" i="35"/>
  <c r="M114" i="35"/>
  <c r="K114" i="35"/>
  <c r="M113" i="35"/>
  <c r="K113" i="35"/>
  <c r="M112" i="35"/>
  <c r="K112" i="35"/>
  <c r="M111" i="35"/>
  <c r="K111" i="35"/>
  <c r="M110" i="35"/>
  <c r="K110" i="35"/>
  <c r="M109" i="35"/>
  <c r="K109" i="35"/>
  <c r="M108" i="35"/>
  <c r="K108" i="35"/>
  <c r="M107" i="35"/>
  <c r="K107" i="35"/>
  <c r="M106" i="35"/>
  <c r="K106" i="35"/>
  <c r="M105" i="35"/>
  <c r="K105" i="35"/>
  <c r="M104" i="35"/>
  <c r="K104" i="35"/>
  <c r="M103" i="35"/>
  <c r="K103" i="35"/>
  <c r="M102" i="35"/>
  <c r="K102" i="35"/>
  <c r="M101" i="35"/>
  <c r="K101" i="35"/>
  <c r="M100" i="35"/>
  <c r="K100" i="35"/>
  <c r="M99" i="35"/>
  <c r="K99" i="35"/>
  <c r="M98" i="35"/>
  <c r="K98" i="35"/>
  <c r="M97" i="35"/>
  <c r="K97" i="35"/>
  <c r="M96" i="35"/>
  <c r="K96" i="35"/>
  <c r="M95" i="35"/>
  <c r="K95" i="35"/>
  <c r="L93" i="35"/>
  <c r="E89" i="35"/>
  <c r="D40" i="41" s="1"/>
  <c r="B89" i="35"/>
  <c r="H89" i="35"/>
  <c r="G40" i="41" s="1"/>
  <c r="M268" i="34"/>
  <c r="K268" i="34"/>
  <c r="M267" i="34"/>
  <c r="K267" i="34"/>
  <c r="M266" i="34"/>
  <c r="K266" i="34"/>
  <c r="M265" i="34"/>
  <c r="K265" i="34"/>
  <c r="M264" i="34"/>
  <c r="K264" i="34"/>
  <c r="M263" i="34"/>
  <c r="K263" i="34"/>
  <c r="M262" i="34"/>
  <c r="K262" i="34"/>
  <c r="M261" i="34"/>
  <c r="K261" i="34"/>
  <c r="M260" i="34"/>
  <c r="K260" i="34"/>
  <c r="M259" i="34"/>
  <c r="K259" i="34"/>
  <c r="M258" i="34"/>
  <c r="K258" i="34"/>
  <c r="M257" i="34"/>
  <c r="K257" i="34"/>
  <c r="M256" i="34"/>
  <c r="K256" i="34"/>
  <c r="M255" i="34"/>
  <c r="K255" i="34"/>
  <c r="M254" i="34"/>
  <c r="K254" i="34"/>
  <c r="M253" i="34"/>
  <c r="K253" i="34"/>
  <c r="M252" i="34"/>
  <c r="K252" i="34"/>
  <c r="M251" i="34"/>
  <c r="K251" i="34"/>
  <c r="M250" i="34"/>
  <c r="K250" i="34"/>
  <c r="M249" i="34"/>
  <c r="K249" i="34"/>
  <c r="M248" i="34"/>
  <c r="K248" i="34"/>
  <c r="M247" i="34"/>
  <c r="K247" i="34"/>
  <c r="M246" i="34"/>
  <c r="K246" i="34"/>
  <c r="M245" i="34"/>
  <c r="K245" i="34"/>
  <c r="M244" i="34"/>
  <c r="K244" i="34"/>
  <c r="M243" i="34"/>
  <c r="K243" i="34"/>
  <c r="M242" i="34"/>
  <c r="K242" i="34"/>
  <c r="M241" i="34"/>
  <c r="K241" i="34"/>
  <c r="M240" i="34"/>
  <c r="K240" i="34"/>
  <c r="M239" i="34"/>
  <c r="K239" i="34"/>
  <c r="M238" i="34"/>
  <c r="K238" i="34"/>
  <c r="M237" i="34"/>
  <c r="K237" i="34"/>
  <c r="M236" i="34"/>
  <c r="K236" i="34"/>
  <c r="M235" i="34"/>
  <c r="K235" i="34"/>
  <c r="M234" i="34"/>
  <c r="K234" i="34"/>
  <c r="M233" i="34"/>
  <c r="K233" i="34"/>
  <c r="M232" i="34"/>
  <c r="K232" i="34"/>
  <c r="M231" i="34"/>
  <c r="K231" i="34"/>
  <c r="M230" i="34"/>
  <c r="K230" i="34"/>
  <c r="M229" i="34"/>
  <c r="K229" i="34"/>
  <c r="M228" i="34"/>
  <c r="K228" i="34"/>
  <c r="M227" i="34"/>
  <c r="K227" i="34"/>
  <c r="M226" i="34"/>
  <c r="K226" i="34"/>
  <c r="M225" i="34"/>
  <c r="K225" i="34"/>
  <c r="M224" i="34"/>
  <c r="K224" i="34"/>
  <c r="M223" i="34"/>
  <c r="K223" i="34"/>
  <c r="M222" i="34"/>
  <c r="K222" i="34"/>
  <c r="M221" i="34"/>
  <c r="K221" i="34"/>
  <c r="M220" i="34"/>
  <c r="K220" i="34"/>
  <c r="M219" i="34"/>
  <c r="K219" i="34"/>
  <c r="M218" i="34"/>
  <c r="K218" i="34"/>
  <c r="M217" i="34"/>
  <c r="K217" i="34"/>
  <c r="M216" i="34"/>
  <c r="K216" i="34"/>
  <c r="M215" i="34"/>
  <c r="K215" i="34"/>
  <c r="M214" i="34"/>
  <c r="K214" i="34"/>
  <c r="M213" i="34"/>
  <c r="K213" i="34"/>
  <c r="M212" i="34"/>
  <c r="K212" i="34"/>
  <c r="M211" i="34"/>
  <c r="K211" i="34"/>
  <c r="M210" i="34"/>
  <c r="K210" i="34"/>
  <c r="M209" i="34"/>
  <c r="K209" i="34"/>
  <c r="M208" i="34"/>
  <c r="K208" i="34"/>
  <c r="M207" i="34"/>
  <c r="K207" i="34"/>
  <c r="M206" i="34"/>
  <c r="K206" i="34"/>
  <c r="M205" i="34"/>
  <c r="K205" i="34"/>
  <c r="M204" i="34"/>
  <c r="K204" i="34"/>
  <c r="M203" i="34"/>
  <c r="K203" i="34"/>
  <c r="M202" i="34"/>
  <c r="K202" i="34"/>
  <c r="M201" i="34"/>
  <c r="K201" i="34"/>
  <c r="M200" i="34"/>
  <c r="K200" i="34"/>
  <c r="M199" i="34"/>
  <c r="K199" i="34"/>
  <c r="M198" i="34"/>
  <c r="K198" i="34"/>
  <c r="M197" i="34"/>
  <c r="K197" i="34"/>
  <c r="M196" i="34"/>
  <c r="K196" i="34"/>
  <c r="M195" i="34"/>
  <c r="K195" i="34"/>
  <c r="M194" i="34"/>
  <c r="K194" i="34"/>
  <c r="M193" i="34"/>
  <c r="K193" i="34"/>
  <c r="M192" i="34"/>
  <c r="K192" i="34"/>
  <c r="M191" i="34"/>
  <c r="K191" i="34"/>
  <c r="M190" i="34"/>
  <c r="K190" i="34"/>
  <c r="M189" i="34"/>
  <c r="K189" i="34"/>
  <c r="M188" i="34"/>
  <c r="K188" i="34"/>
  <c r="M187" i="34"/>
  <c r="K187" i="34"/>
  <c r="M186" i="34"/>
  <c r="K186" i="34"/>
  <c r="M185" i="34"/>
  <c r="K185" i="34"/>
  <c r="M184" i="34"/>
  <c r="K184" i="34"/>
  <c r="M183" i="34"/>
  <c r="K183" i="34"/>
  <c r="M182" i="34"/>
  <c r="K182" i="34"/>
  <c r="M181" i="34"/>
  <c r="K181" i="34"/>
  <c r="M180" i="34"/>
  <c r="K180" i="34"/>
  <c r="M179" i="34"/>
  <c r="K179" i="34"/>
  <c r="M178" i="34"/>
  <c r="K178" i="34"/>
  <c r="M177" i="34"/>
  <c r="K177" i="34"/>
  <c r="M176" i="34"/>
  <c r="K176" i="34"/>
  <c r="M175" i="34"/>
  <c r="K175" i="34"/>
  <c r="M174" i="34"/>
  <c r="K174" i="34"/>
  <c r="M173" i="34"/>
  <c r="K173" i="34"/>
  <c r="M172" i="34"/>
  <c r="K172" i="34"/>
  <c r="M171" i="34"/>
  <c r="K171" i="34"/>
  <c r="M170" i="34"/>
  <c r="K170" i="34"/>
  <c r="M169" i="34"/>
  <c r="K169" i="34"/>
  <c r="M168" i="34"/>
  <c r="K168" i="34"/>
  <c r="M167" i="34"/>
  <c r="K167" i="34"/>
  <c r="M166" i="34"/>
  <c r="K166" i="34"/>
  <c r="M165" i="34"/>
  <c r="K165" i="34"/>
  <c r="M164" i="34"/>
  <c r="K164" i="34"/>
  <c r="M163" i="34"/>
  <c r="K163" i="34"/>
  <c r="M162" i="34"/>
  <c r="K162" i="34"/>
  <c r="M161" i="34"/>
  <c r="K161" i="34"/>
  <c r="M160" i="34"/>
  <c r="K160" i="34"/>
  <c r="M159" i="34"/>
  <c r="K159" i="34"/>
  <c r="M158" i="34"/>
  <c r="K158" i="34"/>
  <c r="M157" i="34"/>
  <c r="K157" i="34"/>
  <c r="M156" i="34"/>
  <c r="K156" i="34"/>
  <c r="M155" i="34"/>
  <c r="K155" i="34"/>
  <c r="M154" i="34"/>
  <c r="K154" i="34"/>
  <c r="M153" i="34"/>
  <c r="K153" i="34"/>
  <c r="M152" i="34"/>
  <c r="K152" i="34"/>
  <c r="M151" i="34"/>
  <c r="K151" i="34"/>
  <c r="M150" i="34"/>
  <c r="K150" i="34"/>
  <c r="M149" i="34"/>
  <c r="K149" i="34"/>
  <c r="M148" i="34"/>
  <c r="K148" i="34"/>
  <c r="M147" i="34"/>
  <c r="K147" i="34"/>
  <c r="M146" i="34"/>
  <c r="K146" i="34"/>
  <c r="M145" i="34"/>
  <c r="K145" i="34"/>
  <c r="M144" i="34"/>
  <c r="K144" i="34"/>
  <c r="M143" i="34"/>
  <c r="K143" i="34"/>
  <c r="M142" i="34"/>
  <c r="K142" i="34"/>
  <c r="M141" i="34"/>
  <c r="K141" i="34"/>
  <c r="M140" i="34"/>
  <c r="K140" i="34"/>
  <c r="M139" i="34"/>
  <c r="K139" i="34"/>
  <c r="M138" i="34"/>
  <c r="K138" i="34"/>
  <c r="M137" i="34"/>
  <c r="K137" i="34"/>
  <c r="M136" i="34"/>
  <c r="K136" i="34"/>
  <c r="M135" i="34"/>
  <c r="K135" i="34"/>
  <c r="M134" i="34"/>
  <c r="K134" i="34"/>
  <c r="M133" i="34"/>
  <c r="K133" i="34"/>
  <c r="M132" i="34"/>
  <c r="K132" i="34"/>
  <c r="M131" i="34"/>
  <c r="K131" i="34"/>
  <c r="M130" i="34"/>
  <c r="K130" i="34"/>
  <c r="M129" i="34"/>
  <c r="K129" i="34"/>
  <c r="M128" i="34"/>
  <c r="K128" i="34"/>
  <c r="M127" i="34"/>
  <c r="K127" i="34"/>
  <c r="M126" i="34"/>
  <c r="K126" i="34"/>
  <c r="M125" i="34"/>
  <c r="K125" i="34"/>
  <c r="M124" i="34"/>
  <c r="K124" i="34"/>
  <c r="M123" i="34"/>
  <c r="K123" i="34"/>
  <c r="M122" i="34"/>
  <c r="K122" i="34"/>
  <c r="M121" i="34"/>
  <c r="K121" i="34"/>
  <c r="M120" i="34"/>
  <c r="K120" i="34"/>
  <c r="M119" i="34"/>
  <c r="K119" i="34"/>
  <c r="M118" i="34"/>
  <c r="K118" i="34"/>
  <c r="M117" i="34"/>
  <c r="K117" i="34"/>
  <c r="M116" i="34"/>
  <c r="K116" i="34"/>
  <c r="M115" i="34"/>
  <c r="K115" i="34"/>
  <c r="M114" i="34"/>
  <c r="K114" i="34"/>
  <c r="M113" i="34"/>
  <c r="K113" i="34"/>
  <c r="M112" i="34"/>
  <c r="K112" i="34"/>
  <c r="M111" i="34"/>
  <c r="K111" i="34"/>
  <c r="M110" i="34"/>
  <c r="K110" i="34"/>
  <c r="M109" i="34"/>
  <c r="K109" i="34"/>
  <c r="M108" i="34"/>
  <c r="K108" i="34"/>
  <c r="M107" i="34"/>
  <c r="K107" i="34"/>
  <c r="M106" i="34"/>
  <c r="K106" i="34"/>
  <c r="M105" i="34"/>
  <c r="K105" i="34"/>
  <c r="M104" i="34"/>
  <c r="K104" i="34"/>
  <c r="M103" i="34"/>
  <c r="K103" i="34"/>
  <c r="M102" i="34"/>
  <c r="K102" i="34"/>
  <c r="M101" i="34"/>
  <c r="K101" i="34"/>
  <c r="M100" i="34"/>
  <c r="K100" i="34"/>
  <c r="M99" i="34"/>
  <c r="K99" i="34"/>
  <c r="M98" i="34"/>
  <c r="K98" i="34"/>
  <c r="M97" i="34"/>
  <c r="K97" i="34"/>
  <c r="M96" i="34"/>
  <c r="K96" i="34"/>
  <c r="M95" i="34"/>
  <c r="K95" i="34"/>
  <c r="L93" i="34"/>
  <c r="B89" i="34"/>
  <c r="H89" i="34"/>
  <c r="G39" i="41" s="1"/>
  <c r="F89" i="34"/>
  <c r="E39" i="41" s="1"/>
  <c r="E89" i="34"/>
  <c r="D39" i="41" s="1"/>
  <c r="M268" i="33"/>
  <c r="K268" i="33"/>
  <c r="M267" i="33"/>
  <c r="K267" i="33"/>
  <c r="M266" i="33"/>
  <c r="K266" i="33"/>
  <c r="M265" i="33"/>
  <c r="K265" i="33"/>
  <c r="M264" i="33"/>
  <c r="K264" i="33"/>
  <c r="M263" i="33"/>
  <c r="K263" i="33"/>
  <c r="M262" i="33"/>
  <c r="K262" i="33"/>
  <c r="M261" i="33"/>
  <c r="K261" i="33"/>
  <c r="M260" i="33"/>
  <c r="K260" i="33"/>
  <c r="M259" i="33"/>
  <c r="K259" i="33"/>
  <c r="M258" i="33"/>
  <c r="K258" i="33"/>
  <c r="M257" i="33"/>
  <c r="K257" i="33"/>
  <c r="M256" i="33"/>
  <c r="K256" i="33"/>
  <c r="M255" i="33"/>
  <c r="K255" i="33"/>
  <c r="M254" i="33"/>
  <c r="K254" i="33"/>
  <c r="M253" i="33"/>
  <c r="K253" i="33"/>
  <c r="M252" i="33"/>
  <c r="K252" i="33"/>
  <c r="M251" i="33"/>
  <c r="K251" i="33"/>
  <c r="M250" i="33"/>
  <c r="K250" i="33"/>
  <c r="M249" i="33"/>
  <c r="K249" i="33"/>
  <c r="M248" i="33"/>
  <c r="K248" i="33"/>
  <c r="M247" i="33"/>
  <c r="K247" i="33"/>
  <c r="M246" i="33"/>
  <c r="K246" i="33"/>
  <c r="M245" i="33"/>
  <c r="K245" i="33"/>
  <c r="M244" i="33"/>
  <c r="K244" i="33"/>
  <c r="M243" i="33"/>
  <c r="K243" i="33"/>
  <c r="M242" i="33"/>
  <c r="K242" i="33"/>
  <c r="M241" i="33"/>
  <c r="K241" i="33"/>
  <c r="M240" i="33"/>
  <c r="K240" i="33"/>
  <c r="M239" i="33"/>
  <c r="K239" i="33"/>
  <c r="M238" i="33"/>
  <c r="K238" i="33"/>
  <c r="M237" i="33"/>
  <c r="K237" i="33"/>
  <c r="M236" i="33"/>
  <c r="K236" i="33"/>
  <c r="M235" i="33"/>
  <c r="K235" i="33"/>
  <c r="M234" i="33"/>
  <c r="K234" i="33"/>
  <c r="M233" i="33"/>
  <c r="K233" i="33"/>
  <c r="M232" i="33"/>
  <c r="K232" i="33"/>
  <c r="M231" i="33"/>
  <c r="K231" i="33"/>
  <c r="M230" i="33"/>
  <c r="K230" i="33"/>
  <c r="M229" i="33"/>
  <c r="K229" i="33"/>
  <c r="M228" i="33"/>
  <c r="K228" i="33"/>
  <c r="M227" i="33"/>
  <c r="K227" i="33"/>
  <c r="M226" i="33"/>
  <c r="K226" i="33"/>
  <c r="M225" i="33"/>
  <c r="K225" i="33"/>
  <c r="M224" i="33"/>
  <c r="K224" i="33"/>
  <c r="M223" i="33"/>
  <c r="K223" i="33"/>
  <c r="M222" i="33"/>
  <c r="K222" i="33"/>
  <c r="M221" i="33"/>
  <c r="K221" i="33"/>
  <c r="M220" i="33"/>
  <c r="K220" i="33"/>
  <c r="M219" i="33"/>
  <c r="K219" i="33"/>
  <c r="M218" i="33"/>
  <c r="K218" i="33"/>
  <c r="M217" i="33"/>
  <c r="K217" i="33"/>
  <c r="M216" i="33"/>
  <c r="K216" i="33"/>
  <c r="M215" i="33"/>
  <c r="K215" i="33"/>
  <c r="M214" i="33"/>
  <c r="K214" i="33"/>
  <c r="M213" i="33"/>
  <c r="K213" i="33"/>
  <c r="M212" i="33"/>
  <c r="K212" i="33"/>
  <c r="M211" i="33"/>
  <c r="K211" i="33"/>
  <c r="M210" i="33"/>
  <c r="K210" i="33"/>
  <c r="M209" i="33"/>
  <c r="K209" i="33"/>
  <c r="M208" i="33"/>
  <c r="K208" i="33"/>
  <c r="M207" i="33"/>
  <c r="K207" i="33"/>
  <c r="M206" i="33"/>
  <c r="K206" i="33"/>
  <c r="M205" i="33"/>
  <c r="K205" i="33"/>
  <c r="M204" i="33"/>
  <c r="K204" i="33"/>
  <c r="M203" i="33"/>
  <c r="K203" i="33"/>
  <c r="M202" i="33"/>
  <c r="K202" i="33"/>
  <c r="M201" i="33"/>
  <c r="K201" i="33"/>
  <c r="M200" i="33"/>
  <c r="K200" i="33"/>
  <c r="M199" i="33"/>
  <c r="K199" i="33"/>
  <c r="M198" i="33"/>
  <c r="K198" i="33"/>
  <c r="M197" i="33"/>
  <c r="K197" i="33"/>
  <c r="M196" i="33"/>
  <c r="K196" i="33"/>
  <c r="M195" i="33"/>
  <c r="K195" i="33"/>
  <c r="M194" i="33"/>
  <c r="K194" i="33"/>
  <c r="M193" i="33"/>
  <c r="K193" i="33"/>
  <c r="M192" i="33"/>
  <c r="K192" i="33"/>
  <c r="M191" i="33"/>
  <c r="K191" i="33"/>
  <c r="M190" i="33"/>
  <c r="K190" i="33"/>
  <c r="M189" i="33"/>
  <c r="K189" i="33"/>
  <c r="M188" i="33"/>
  <c r="K188" i="33"/>
  <c r="M187" i="33"/>
  <c r="K187" i="33"/>
  <c r="M186" i="33"/>
  <c r="K186" i="33"/>
  <c r="M185" i="33"/>
  <c r="K185" i="33"/>
  <c r="M184" i="33"/>
  <c r="K184" i="33"/>
  <c r="M183" i="33"/>
  <c r="K183" i="33"/>
  <c r="M182" i="33"/>
  <c r="K182" i="33"/>
  <c r="M181" i="33"/>
  <c r="K181" i="33"/>
  <c r="M180" i="33"/>
  <c r="K180" i="33"/>
  <c r="M179" i="33"/>
  <c r="K179" i="33"/>
  <c r="M178" i="33"/>
  <c r="K178" i="33"/>
  <c r="M177" i="33"/>
  <c r="K177" i="33"/>
  <c r="M176" i="33"/>
  <c r="K176" i="33"/>
  <c r="M175" i="33"/>
  <c r="K175" i="33"/>
  <c r="M174" i="33"/>
  <c r="K174" i="33"/>
  <c r="M173" i="33"/>
  <c r="K173" i="33"/>
  <c r="M172" i="33"/>
  <c r="K172" i="33"/>
  <c r="M171" i="33"/>
  <c r="K171" i="33"/>
  <c r="M170" i="33"/>
  <c r="K170" i="33"/>
  <c r="M169" i="33"/>
  <c r="K169" i="33"/>
  <c r="M168" i="33"/>
  <c r="K168" i="33"/>
  <c r="M167" i="33"/>
  <c r="K167" i="33"/>
  <c r="M166" i="33"/>
  <c r="K166" i="33"/>
  <c r="M165" i="33"/>
  <c r="K165" i="33"/>
  <c r="M164" i="33"/>
  <c r="K164" i="33"/>
  <c r="M163" i="33"/>
  <c r="K163" i="33"/>
  <c r="M162" i="33"/>
  <c r="K162" i="33"/>
  <c r="M161" i="33"/>
  <c r="K161" i="33"/>
  <c r="M160" i="33"/>
  <c r="K160" i="33"/>
  <c r="M159" i="33"/>
  <c r="K159" i="33"/>
  <c r="M158" i="33"/>
  <c r="K158" i="33"/>
  <c r="M157" i="33"/>
  <c r="K157" i="33"/>
  <c r="M156" i="33"/>
  <c r="K156" i="33"/>
  <c r="M155" i="33"/>
  <c r="K155" i="33"/>
  <c r="M154" i="33"/>
  <c r="K154" i="33"/>
  <c r="M153" i="33"/>
  <c r="K153" i="33"/>
  <c r="M152" i="33"/>
  <c r="K152" i="33"/>
  <c r="M151" i="33"/>
  <c r="K151" i="33"/>
  <c r="M150" i="33"/>
  <c r="K150" i="33"/>
  <c r="M149" i="33"/>
  <c r="K149" i="33"/>
  <c r="M148" i="33"/>
  <c r="K148" i="33"/>
  <c r="M147" i="33"/>
  <c r="K147" i="33"/>
  <c r="M146" i="33"/>
  <c r="K146" i="33"/>
  <c r="M145" i="33"/>
  <c r="K145" i="33"/>
  <c r="M144" i="33"/>
  <c r="K144" i="33"/>
  <c r="M143" i="33"/>
  <c r="K143" i="33"/>
  <c r="M142" i="33"/>
  <c r="K142" i="33"/>
  <c r="M141" i="33"/>
  <c r="K141" i="33"/>
  <c r="M140" i="33"/>
  <c r="K140" i="33"/>
  <c r="M139" i="33"/>
  <c r="K139" i="33"/>
  <c r="M138" i="33"/>
  <c r="K138" i="33"/>
  <c r="M137" i="33"/>
  <c r="K137" i="33"/>
  <c r="M136" i="33"/>
  <c r="K136" i="33"/>
  <c r="M135" i="33"/>
  <c r="K135" i="33"/>
  <c r="M134" i="33"/>
  <c r="K134" i="33"/>
  <c r="M133" i="33"/>
  <c r="K133" i="33"/>
  <c r="M132" i="33"/>
  <c r="K132" i="33"/>
  <c r="M131" i="33"/>
  <c r="K131" i="33"/>
  <c r="M130" i="33"/>
  <c r="K130" i="33"/>
  <c r="M129" i="33"/>
  <c r="K129" i="33"/>
  <c r="M128" i="33"/>
  <c r="K128" i="33"/>
  <c r="M127" i="33"/>
  <c r="K127" i="33"/>
  <c r="M126" i="33"/>
  <c r="K126" i="33"/>
  <c r="M125" i="33"/>
  <c r="K125" i="33"/>
  <c r="M124" i="33"/>
  <c r="K124" i="33"/>
  <c r="M123" i="33"/>
  <c r="K123" i="33"/>
  <c r="M122" i="33"/>
  <c r="K122" i="33"/>
  <c r="M121" i="33"/>
  <c r="K121" i="33"/>
  <c r="M120" i="33"/>
  <c r="K120" i="33"/>
  <c r="M119" i="33"/>
  <c r="K119" i="33"/>
  <c r="M118" i="33"/>
  <c r="K118" i="33"/>
  <c r="M117" i="33"/>
  <c r="K117" i="33"/>
  <c r="M116" i="33"/>
  <c r="K116" i="33"/>
  <c r="M115" i="33"/>
  <c r="K115" i="33"/>
  <c r="M114" i="33"/>
  <c r="K114" i="33"/>
  <c r="M113" i="33"/>
  <c r="K113" i="33"/>
  <c r="M112" i="33"/>
  <c r="K112" i="33"/>
  <c r="M111" i="33"/>
  <c r="K111" i="33"/>
  <c r="M110" i="33"/>
  <c r="K110" i="33"/>
  <c r="M109" i="33"/>
  <c r="K109" i="33"/>
  <c r="M108" i="33"/>
  <c r="K108" i="33"/>
  <c r="M107" i="33"/>
  <c r="K107" i="33"/>
  <c r="M106" i="33"/>
  <c r="K106" i="33"/>
  <c r="M105" i="33"/>
  <c r="K105" i="33"/>
  <c r="M104" i="33"/>
  <c r="K104" i="33"/>
  <c r="M103" i="33"/>
  <c r="K103" i="33"/>
  <c r="M102" i="33"/>
  <c r="K102" i="33"/>
  <c r="M101" i="33"/>
  <c r="K101" i="33"/>
  <c r="M100" i="33"/>
  <c r="K100" i="33"/>
  <c r="M99" i="33"/>
  <c r="K99" i="33"/>
  <c r="M98" i="33"/>
  <c r="K98" i="33"/>
  <c r="M97" i="33"/>
  <c r="K97" i="33"/>
  <c r="M96" i="33"/>
  <c r="K96" i="33"/>
  <c r="M95" i="33"/>
  <c r="K95" i="33"/>
  <c r="L93" i="33"/>
  <c r="B89" i="33"/>
  <c r="H89" i="33"/>
  <c r="G38" i="41" s="1"/>
  <c r="F89" i="33"/>
  <c r="E38" i="41" s="1"/>
  <c r="M268" i="32"/>
  <c r="K268" i="32"/>
  <c r="M267" i="32"/>
  <c r="K267" i="32"/>
  <c r="M266" i="32"/>
  <c r="K266" i="32"/>
  <c r="M265" i="32"/>
  <c r="K265" i="32"/>
  <c r="M264" i="32"/>
  <c r="K264" i="32"/>
  <c r="M263" i="32"/>
  <c r="K263" i="32"/>
  <c r="M262" i="32"/>
  <c r="K262" i="32"/>
  <c r="M261" i="32"/>
  <c r="K261" i="32"/>
  <c r="M260" i="32"/>
  <c r="K260" i="32"/>
  <c r="M259" i="32"/>
  <c r="K259" i="32"/>
  <c r="M258" i="32"/>
  <c r="K258" i="32"/>
  <c r="M257" i="32"/>
  <c r="K257" i="32"/>
  <c r="M256" i="32"/>
  <c r="K256" i="32"/>
  <c r="M255" i="32"/>
  <c r="K255" i="32"/>
  <c r="M254" i="32"/>
  <c r="K254" i="32"/>
  <c r="M253" i="32"/>
  <c r="K253" i="32"/>
  <c r="M252" i="32"/>
  <c r="K252" i="32"/>
  <c r="M251" i="32"/>
  <c r="K251" i="32"/>
  <c r="M250" i="32"/>
  <c r="K250" i="32"/>
  <c r="M249" i="32"/>
  <c r="K249" i="32"/>
  <c r="M248" i="32"/>
  <c r="K248" i="32"/>
  <c r="M247" i="32"/>
  <c r="K247" i="32"/>
  <c r="M246" i="32"/>
  <c r="K246" i="32"/>
  <c r="M245" i="32"/>
  <c r="K245" i="32"/>
  <c r="M244" i="32"/>
  <c r="K244" i="32"/>
  <c r="M243" i="32"/>
  <c r="K243" i="32"/>
  <c r="M242" i="32"/>
  <c r="K242" i="32"/>
  <c r="M241" i="32"/>
  <c r="K241" i="32"/>
  <c r="M240" i="32"/>
  <c r="K240" i="32"/>
  <c r="M239" i="32"/>
  <c r="K239" i="32"/>
  <c r="M238" i="32"/>
  <c r="K238" i="32"/>
  <c r="M237" i="32"/>
  <c r="K237" i="32"/>
  <c r="M236" i="32"/>
  <c r="K236" i="32"/>
  <c r="M235" i="32"/>
  <c r="K235" i="32"/>
  <c r="M234" i="32"/>
  <c r="K234" i="32"/>
  <c r="M233" i="32"/>
  <c r="K233" i="32"/>
  <c r="M232" i="32"/>
  <c r="K232" i="32"/>
  <c r="M231" i="32"/>
  <c r="K231" i="32"/>
  <c r="M230" i="32"/>
  <c r="K230" i="32"/>
  <c r="M229" i="32"/>
  <c r="K229" i="32"/>
  <c r="M228" i="32"/>
  <c r="K228" i="32"/>
  <c r="M227" i="32"/>
  <c r="K227" i="32"/>
  <c r="M226" i="32"/>
  <c r="K226" i="32"/>
  <c r="M225" i="32"/>
  <c r="K225" i="32"/>
  <c r="M224" i="32"/>
  <c r="K224" i="32"/>
  <c r="M223" i="32"/>
  <c r="K223" i="32"/>
  <c r="M222" i="32"/>
  <c r="K222" i="32"/>
  <c r="M221" i="32"/>
  <c r="K221" i="32"/>
  <c r="M220" i="32"/>
  <c r="K220" i="32"/>
  <c r="M219" i="32"/>
  <c r="K219" i="32"/>
  <c r="M218" i="32"/>
  <c r="K218" i="32"/>
  <c r="M217" i="32"/>
  <c r="K217" i="32"/>
  <c r="M216" i="32"/>
  <c r="K216" i="32"/>
  <c r="M215" i="32"/>
  <c r="K215" i="32"/>
  <c r="M214" i="32"/>
  <c r="K214" i="32"/>
  <c r="M213" i="32"/>
  <c r="K213" i="32"/>
  <c r="M212" i="32"/>
  <c r="K212" i="32"/>
  <c r="M211" i="32"/>
  <c r="K211" i="32"/>
  <c r="M210" i="32"/>
  <c r="K210" i="32"/>
  <c r="M209" i="32"/>
  <c r="K209" i="32"/>
  <c r="M208" i="32"/>
  <c r="K208" i="32"/>
  <c r="M207" i="32"/>
  <c r="K207" i="32"/>
  <c r="M206" i="32"/>
  <c r="K206" i="32"/>
  <c r="M205" i="32"/>
  <c r="K205" i="32"/>
  <c r="M204" i="32"/>
  <c r="K204" i="32"/>
  <c r="M203" i="32"/>
  <c r="K203" i="32"/>
  <c r="M202" i="32"/>
  <c r="K202" i="32"/>
  <c r="M201" i="32"/>
  <c r="K201" i="32"/>
  <c r="M200" i="32"/>
  <c r="K200" i="32"/>
  <c r="M199" i="32"/>
  <c r="K199" i="32"/>
  <c r="M198" i="32"/>
  <c r="K198" i="32"/>
  <c r="M197" i="32"/>
  <c r="K197" i="32"/>
  <c r="M196" i="32"/>
  <c r="K196" i="32"/>
  <c r="M195" i="32"/>
  <c r="K195" i="32"/>
  <c r="M194" i="32"/>
  <c r="K194" i="32"/>
  <c r="M193" i="32"/>
  <c r="K193" i="32"/>
  <c r="M192" i="32"/>
  <c r="K192" i="32"/>
  <c r="M191" i="32"/>
  <c r="K191" i="32"/>
  <c r="M190" i="32"/>
  <c r="K190" i="32"/>
  <c r="M189" i="32"/>
  <c r="K189" i="32"/>
  <c r="M188" i="32"/>
  <c r="K188" i="32"/>
  <c r="M187" i="32"/>
  <c r="K187" i="32"/>
  <c r="M186" i="32"/>
  <c r="K186" i="32"/>
  <c r="M185" i="32"/>
  <c r="K185" i="32"/>
  <c r="M184" i="32"/>
  <c r="K184" i="32"/>
  <c r="M183" i="32"/>
  <c r="K183" i="32"/>
  <c r="M182" i="32"/>
  <c r="K182" i="32"/>
  <c r="M181" i="32"/>
  <c r="K181" i="32"/>
  <c r="M180" i="32"/>
  <c r="K180" i="32"/>
  <c r="M179" i="32"/>
  <c r="K179" i="32"/>
  <c r="M178" i="32"/>
  <c r="K178" i="32"/>
  <c r="M177" i="32"/>
  <c r="K177" i="32"/>
  <c r="M176" i="32"/>
  <c r="K176" i="32"/>
  <c r="M175" i="32"/>
  <c r="K175" i="32"/>
  <c r="M174" i="32"/>
  <c r="K174" i="32"/>
  <c r="M173" i="32"/>
  <c r="K173" i="32"/>
  <c r="M172" i="32"/>
  <c r="K172" i="32"/>
  <c r="M171" i="32"/>
  <c r="K171" i="32"/>
  <c r="M170" i="32"/>
  <c r="K170" i="32"/>
  <c r="M169" i="32"/>
  <c r="K169" i="32"/>
  <c r="M168" i="32"/>
  <c r="K168" i="32"/>
  <c r="M167" i="32"/>
  <c r="K167" i="32"/>
  <c r="M166" i="32"/>
  <c r="K166" i="32"/>
  <c r="M165" i="32"/>
  <c r="K165" i="32"/>
  <c r="M164" i="32"/>
  <c r="K164" i="32"/>
  <c r="M163" i="32"/>
  <c r="K163" i="32"/>
  <c r="M162" i="32"/>
  <c r="K162" i="32"/>
  <c r="M161" i="32"/>
  <c r="K161" i="32"/>
  <c r="M160" i="32"/>
  <c r="K160" i="32"/>
  <c r="M159" i="32"/>
  <c r="K159" i="32"/>
  <c r="M158" i="32"/>
  <c r="K158" i="32"/>
  <c r="M157" i="32"/>
  <c r="K157" i="32"/>
  <c r="M156" i="32"/>
  <c r="K156" i="32"/>
  <c r="M155" i="32"/>
  <c r="K155" i="32"/>
  <c r="M154" i="32"/>
  <c r="K154" i="32"/>
  <c r="M153" i="32"/>
  <c r="K153" i="32"/>
  <c r="M152" i="32"/>
  <c r="K152" i="32"/>
  <c r="M151" i="32"/>
  <c r="K151" i="32"/>
  <c r="M150" i="32"/>
  <c r="K150" i="32"/>
  <c r="M149" i="32"/>
  <c r="K149" i="32"/>
  <c r="M148" i="32"/>
  <c r="K148" i="32"/>
  <c r="M147" i="32"/>
  <c r="K147" i="32"/>
  <c r="M146" i="32"/>
  <c r="K146" i="32"/>
  <c r="M145" i="32"/>
  <c r="K145" i="32"/>
  <c r="M144" i="32"/>
  <c r="K144" i="32"/>
  <c r="M143" i="32"/>
  <c r="K143" i="32"/>
  <c r="M142" i="32"/>
  <c r="K142" i="32"/>
  <c r="M141" i="32"/>
  <c r="K141" i="32"/>
  <c r="M140" i="32"/>
  <c r="K140" i="32"/>
  <c r="M139" i="32"/>
  <c r="K139" i="32"/>
  <c r="M138" i="32"/>
  <c r="K138" i="32"/>
  <c r="M137" i="32"/>
  <c r="K137" i="32"/>
  <c r="M136" i="32"/>
  <c r="K136" i="32"/>
  <c r="M135" i="32"/>
  <c r="K135" i="32"/>
  <c r="M134" i="32"/>
  <c r="K134" i="32"/>
  <c r="M133" i="32"/>
  <c r="K133" i="32"/>
  <c r="M132" i="32"/>
  <c r="K132" i="32"/>
  <c r="M131" i="32"/>
  <c r="K131" i="32"/>
  <c r="M130" i="32"/>
  <c r="K130" i="32"/>
  <c r="M129" i="32"/>
  <c r="K129" i="32"/>
  <c r="M128" i="32"/>
  <c r="K128" i="32"/>
  <c r="M127" i="32"/>
  <c r="K127" i="32"/>
  <c r="M126" i="32"/>
  <c r="K126" i="32"/>
  <c r="M125" i="32"/>
  <c r="K125" i="32"/>
  <c r="M124" i="32"/>
  <c r="K124" i="32"/>
  <c r="M123" i="32"/>
  <c r="K123" i="32"/>
  <c r="M122" i="32"/>
  <c r="K122" i="32"/>
  <c r="M121" i="32"/>
  <c r="K121" i="32"/>
  <c r="M120" i="32"/>
  <c r="K120" i="32"/>
  <c r="M119" i="32"/>
  <c r="K119" i="32"/>
  <c r="M118" i="32"/>
  <c r="K118" i="32"/>
  <c r="M117" i="32"/>
  <c r="K117" i="32"/>
  <c r="M116" i="32"/>
  <c r="K116" i="32"/>
  <c r="M115" i="32"/>
  <c r="K115" i="32"/>
  <c r="M114" i="32"/>
  <c r="K114" i="32"/>
  <c r="M113" i="32"/>
  <c r="K113" i="32"/>
  <c r="M112" i="32"/>
  <c r="K112" i="32"/>
  <c r="M111" i="32"/>
  <c r="K111" i="32"/>
  <c r="M110" i="32"/>
  <c r="K110" i="32"/>
  <c r="M109" i="32"/>
  <c r="K109" i="32"/>
  <c r="M108" i="32"/>
  <c r="K108" i="32"/>
  <c r="M107" i="32"/>
  <c r="K107" i="32"/>
  <c r="M106" i="32"/>
  <c r="K106" i="32"/>
  <c r="M105" i="32"/>
  <c r="K105" i="32"/>
  <c r="M104" i="32"/>
  <c r="K104" i="32"/>
  <c r="M103" i="32"/>
  <c r="K103" i="32"/>
  <c r="M102" i="32"/>
  <c r="K102" i="32"/>
  <c r="M101" i="32"/>
  <c r="K101" i="32"/>
  <c r="M100" i="32"/>
  <c r="K100" i="32"/>
  <c r="M99" i="32"/>
  <c r="K99" i="32"/>
  <c r="M98" i="32"/>
  <c r="K98" i="32"/>
  <c r="M97" i="32"/>
  <c r="K97" i="32"/>
  <c r="M96" i="32"/>
  <c r="K96" i="32"/>
  <c r="M95" i="32"/>
  <c r="K95" i="32"/>
  <c r="L93" i="32"/>
  <c r="F89" i="32"/>
  <c r="E37" i="41" s="1"/>
  <c r="E89" i="32"/>
  <c r="D37" i="41" s="1"/>
  <c r="B89" i="32"/>
  <c r="H89" i="32"/>
  <c r="G37" i="41" s="1"/>
  <c r="M268" i="31"/>
  <c r="K268" i="31"/>
  <c r="M267" i="31"/>
  <c r="K267" i="31"/>
  <c r="M266" i="31"/>
  <c r="K266" i="31"/>
  <c r="M265" i="31"/>
  <c r="K265" i="31"/>
  <c r="M264" i="31"/>
  <c r="K264" i="31"/>
  <c r="M263" i="31"/>
  <c r="K263" i="31"/>
  <c r="M262" i="31"/>
  <c r="K262" i="31"/>
  <c r="M261" i="31"/>
  <c r="K261" i="31"/>
  <c r="M260" i="31"/>
  <c r="K260" i="31"/>
  <c r="M259" i="31"/>
  <c r="K259" i="31"/>
  <c r="M258" i="31"/>
  <c r="K258" i="31"/>
  <c r="M257" i="31"/>
  <c r="K257" i="31"/>
  <c r="M256" i="31"/>
  <c r="K256" i="31"/>
  <c r="M255" i="31"/>
  <c r="K255" i="31"/>
  <c r="M254" i="31"/>
  <c r="K254" i="31"/>
  <c r="M253" i="31"/>
  <c r="K253" i="31"/>
  <c r="M252" i="31"/>
  <c r="K252" i="31"/>
  <c r="M251" i="31"/>
  <c r="K251" i="31"/>
  <c r="M250" i="31"/>
  <c r="K250" i="31"/>
  <c r="M249" i="31"/>
  <c r="K249" i="31"/>
  <c r="M248" i="31"/>
  <c r="K248" i="31"/>
  <c r="M247" i="31"/>
  <c r="K247" i="31"/>
  <c r="M246" i="31"/>
  <c r="K246" i="31"/>
  <c r="M245" i="31"/>
  <c r="K245" i="31"/>
  <c r="M244" i="31"/>
  <c r="K244" i="31"/>
  <c r="M243" i="31"/>
  <c r="K243" i="31"/>
  <c r="M242" i="31"/>
  <c r="K242" i="31"/>
  <c r="M241" i="31"/>
  <c r="K241" i="31"/>
  <c r="M240" i="31"/>
  <c r="K240" i="31"/>
  <c r="M239" i="31"/>
  <c r="K239" i="31"/>
  <c r="M238" i="31"/>
  <c r="K238" i="31"/>
  <c r="M237" i="31"/>
  <c r="K237" i="31"/>
  <c r="M236" i="31"/>
  <c r="K236" i="31"/>
  <c r="M235" i="31"/>
  <c r="K235" i="31"/>
  <c r="M234" i="31"/>
  <c r="K234" i="31"/>
  <c r="M233" i="31"/>
  <c r="K233" i="31"/>
  <c r="M232" i="31"/>
  <c r="K232" i="31"/>
  <c r="M231" i="31"/>
  <c r="K231" i="31"/>
  <c r="M230" i="31"/>
  <c r="K230" i="31"/>
  <c r="M229" i="31"/>
  <c r="K229" i="31"/>
  <c r="M228" i="31"/>
  <c r="K228" i="31"/>
  <c r="M227" i="31"/>
  <c r="K227" i="31"/>
  <c r="M226" i="31"/>
  <c r="K226" i="31"/>
  <c r="M225" i="31"/>
  <c r="K225" i="31"/>
  <c r="M224" i="31"/>
  <c r="K224" i="31"/>
  <c r="M223" i="31"/>
  <c r="K223" i="31"/>
  <c r="M222" i="31"/>
  <c r="K222" i="31"/>
  <c r="M221" i="31"/>
  <c r="K221" i="31"/>
  <c r="M220" i="31"/>
  <c r="K220" i="31"/>
  <c r="M219" i="31"/>
  <c r="K219" i="31"/>
  <c r="M218" i="31"/>
  <c r="K218" i="31"/>
  <c r="M217" i="31"/>
  <c r="K217" i="31"/>
  <c r="M216" i="31"/>
  <c r="K216" i="31"/>
  <c r="M215" i="31"/>
  <c r="K215" i="31"/>
  <c r="M214" i="31"/>
  <c r="K214" i="31"/>
  <c r="M213" i="31"/>
  <c r="K213" i="31"/>
  <c r="M212" i="31"/>
  <c r="K212" i="31"/>
  <c r="M211" i="31"/>
  <c r="K211" i="31"/>
  <c r="M210" i="31"/>
  <c r="K210" i="31"/>
  <c r="M209" i="31"/>
  <c r="K209" i="31"/>
  <c r="M208" i="31"/>
  <c r="K208" i="31"/>
  <c r="M207" i="31"/>
  <c r="K207" i="31"/>
  <c r="M206" i="31"/>
  <c r="K206" i="31"/>
  <c r="M205" i="31"/>
  <c r="K205" i="31"/>
  <c r="M204" i="31"/>
  <c r="K204" i="31"/>
  <c r="M203" i="31"/>
  <c r="K203" i="31"/>
  <c r="M202" i="31"/>
  <c r="K202" i="31"/>
  <c r="M201" i="31"/>
  <c r="K201" i="31"/>
  <c r="M200" i="31"/>
  <c r="K200" i="31"/>
  <c r="M199" i="31"/>
  <c r="K199" i="31"/>
  <c r="M198" i="31"/>
  <c r="K198" i="31"/>
  <c r="M197" i="31"/>
  <c r="K197" i="31"/>
  <c r="M196" i="31"/>
  <c r="K196" i="31"/>
  <c r="M195" i="31"/>
  <c r="K195" i="31"/>
  <c r="M194" i="31"/>
  <c r="K194" i="31"/>
  <c r="M193" i="31"/>
  <c r="K193" i="31"/>
  <c r="M192" i="31"/>
  <c r="K192" i="31"/>
  <c r="M191" i="31"/>
  <c r="K191" i="31"/>
  <c r="M190" i="31"/>
  <c r="K190" i="31"/>
  <c r="M189" i="31"/>
  <c r="K189" i="31"/>
  <c r="M188" i="31"/>
  <c r="K188" i="31"/>
  <c r="M187" i="31"/>
  <c r="K187" i="31"/>
  <c r="M186" i="31"/>
  <c r="K186" i="31"/>
  <c r="M185" i="31"/>
  <c r="K185" i="31"/>
  <c r="M184" i="31"/>
  <c r="K184" i="31"/>
  <c r="M183" i="31"/>
  <c r="K183" i="31"/>
  <c r="M182" i="31"/>
  <c r="K182" i="31"/>
  <c r="M181" i="31"/>
  <c r="K181" i="31"/>
  <c r="M180" i="31"/>
  <c r="K180" i="31"/>
  <c r="M179" i="31"/>
  <c r="K179" i="31"/>
  <c r="M178" i="31"/>
  <c r="K178" i="31"/>
  <c r="M177" i="31"/>
  <c r="K177" i="31"/>
  <c r="M176" i="31"/>
  <c r="K176" i="31"/>
  <c r="M175" i="31"/>
  <c r="K175" i="31"/>
  <c r="M174" i="31"/>
  <c r="K174" i="31"/>
  <c r="M173" i="31"/>
  <c r="K173" i="31"/>
  <c r="M172" i="31"/>
  <c r="K172" i="31"/>
  <c r="M171" i="31"/>
  <c r="K171" i="31"/>
  <c r="M170" i="31"/>
  <c r="K170" i="31"/>
  <c r="M169" i="31"/>
  <c r="K169" i="31"/>
  <c r="M168" i="31"/>
  <c r="K168" i="31"/>
  <c r="M167" i="31"/>
  <c r="K167" i="31"/>
  <c r="M166" i="31"/>
  <c r="K166" i="31"/>
  <c r="M165" i="31"/>
  <c r="K165" i="31"/>
  <c r="M164" i="31"/>
  <c r="K164" i="31"/>
  <c r="M163" i="31"/>
  <c r="K163" i="31"/>
  <c r="M162" i="31"/>
  <c r="K162" i="31"/>
  <c r="M161" i="31"/>
  <c r="K161" i="31"/>
  <c r="M160" i="31"/>
  <c r="K160" i="31"/>
  <c r="M159" i="31"/>
  <c r="K159" i="31"/>
  <c r="M158" i="31"/>
  <c r="K158" i="31"/>
  <c r="M157" i="31"/>
  <c r="K157" i="31"/>
  <c r="M156" i="31"/>
  <c r="K156" i="31"/>
  <c r="M155" i="31"/>
  <c r="K155" i="31"/>
  <c r="M154" i="31"/>
  <c r="K154" i="31"/>
  <c r="M153" i="31"/>
  <c r="K153" i="31"/>
  <c r="M152" i="31"/>
  <c r="K152" i="31"/>
  <c r="M151" i="31"/>
  <c r="K151" i="31"/>
  <c r="M150" i="31"/>
  <c r="K150" i="31"/>
  <c r="M149" i="31"/>
  <c r="K149" i="31"/>
  <c r="M148" i="31"/>
  <c r="K148" i="31"/>
  <c r="M147" i="31"/>
  <c r="K147" i="31"/>
  <c r="M146" i="31"/>
  <c r="K146" i="31"/>
  <c r="M145" i="31"/>
  <c r="K145" i="31"/>
  <c r="M144" i="31"/>
  <c r="K144" i="31"/>
  <c r="M143" i="31"/>
  <c r="K143" i="31"/>
  <c r="M142" i="31"/>
  <c r="K142" i="31"/>
  <c r="M141" i="31"/>
  <c r="K141" i="31"/>
  <c r="M140" i="31"/>
  <c r="K140" i="31"/>
  <c r="M139" i="31"/>
  <c r="K139" i="31"/>
  <c r="M138" i="31"/>
  <c r="K138" i="31"/>
  <c r="M137" i="31"/>
  <c r="K137" i="31"/>
  <c r="M136" i="31"/>
  <c r="K136" i="31"/>
  <c r="M135" i="31"/>
  <c r="K135" i="31"/>
  <c r="M134" i="31"/>
  <c r="K134" i="31"/>
  <c r="M133" i="31"/>
  <c r="K133" i="31"/>
  <c r="M132" i="31"/>
  <c r="K132" i="31"/>
  <c r="M131" i="31"/>
  <c r="K131" i="31"/>
  <c r="M130" i="31"/>
  <c r="K130" i="31"/>
  <c r="M129" i="31"/>
  <c r="K129" i="31"/>
  <c r="M128" i="31"/>
  <c r="K128" i="31"/>
  <c r="M127" i="31"/>
  <c r="K127" i="31"/>
  <c r="M126" i="31"/>
  <c r="K126" i="31"/>
  <c r="M125" i="31"/>
  <c r="K125" i="31"/>
  <c r="M124" i="31"/>
  <c r="K124" i="31"/>
  <c r="M123" i="31"/>
  <c r="K123" i="31"/>
  <c r="M122" i="31"/>
  <c r="K122" i="31"/>
  <c r="M121" i="31"/>
  <c r="K121" i="31"/>
  <c r="M120" i="31"/>
  <c r="K120" i="31"/>
  <c r="M119" i="31"/>
  <c r="K119" i="31"/>
  <c r="M118" i="31"/>
  <c r="K118" i="31"/>
  <c r="M117" i="31"/>
  <c r="K117" i="31"/>
  <c r="M116" i="31"/>
  <c r="K116" i="31"/>
  <c r="M115" i="31"/>
  <c r="K115" i="31"/>
  <c r="M114" i="31"/>
  <c r="K114" i="31"/>
  <c r="M113" i="31"/>
  <c r="K113" i="31"/>
  <c r="M112" i="31"/>
  <c r="K112" i="31"/>
  <c r="M111" i="31"/>
  <c r="K111" i="31"/>
  <c r="M110" i="31"/>
  <c r="K110" i="31"/>
  <c r="M109" i="31"/>
  <c r="K109" i="31"/>
  <c r="M108" i="31"/>
  <c r="K108" i="31"/>
  <c r="M107" i="31"/>
  <c r="K107" i="31"/>
  <c r="M106" i="31"/>
  <c r="K106" i="31"/>
  <c r="M105" i="31"/>
  <c r="K105" i="31"/>
  <c r="M104" i="31"/>
  <c r="K104" i="31"/>
  <c r="M103" i="31"/>
  <c r="K103" i="31"/>
  <c r="M102" i="31"/>
  <c r="K102" i="31"/>
  <c r="M101" i="31"/>
  <c r="K101" i="31"/>
  <c r="M100" i="31"/>
  <c r="K100" i="31"/>
  <c r="M99" i="31"/>
  <c r="K99" i="31"/>
  <c r="M98" i="31"/>
  <c r="K98" i="31"/>
  <c r="M97" i="31"/>
  <c r="K97" i="31"/>
  <c r="M96" i="31"/>
  <c r="K96" i="31"/>
  <c r="M95" i="31"/>
  <c r="K95" i="31"/>
  <c r="L93" i="31"/>
  <c r="B89" i="31"/>
  <c r="H89" i="31"/>
  <c r="G36" i="41" s="1"/>
  <c r="E89" i="31"/>
  <c r="D36" i="41" s="1"/>
  <c r="M268" i="30"/>
  <c r="K268" i="30"/>
  <c r="M267" i="30"/>
  <c r="K267" i="30"/>
  <c r="M266" i="30"/>
  <c r="K266" i="30"/>
  <c r="M265" i="30"/>
  <c r="K265" i="30"/>
  <c r="M264" i="30"/>
  <c r="K264" i="30"/>
  <c r="M263" i="30"/>
  <c r="K263" i="30"/>
  <c r="M262" i="30"/>
  <c r="K262" i="30"/>
  <c r="M261" i="30"/>
  <c r="K261" i="30"/>
  <c r="M260" i="30"/>
  <c r="K260" i="30"/>
  <c r="M259" i="30"/>
  <c r="K259" i="30"/>
  <c r="M258" i="30"/>
  <c r="K258" i="30"/>
  <c r="M257" i="30"/>
  <c r="K257" i="30"/>
  <c r="M256" i="30"/>
  <c r="K256" i="30"/>
  <c r="M255" i="30"/>
  <c r="K255" i="30"/>
  <c r="M254" i="30"/>
  <c r="K254" i="30"/>
  <c r="M253" i="30"/>
  <c r="K253" i="30"/>
  <c r="M252" i="30"/>
  <c r="K252" i="30"/>
  <c r="M251" i="30"/>
  <c r="K251" i="30"/>
  <c r="M250" i="30"/>
  <c r="K250" i="30"/>
  <c r="M249" i="30"/>
  <c r="K249" i="30"/>
  <c r="M248" i="30"/>
  <c r="K248" i="30"/>
  <c r="M247" i="30"/>
  <c r="K247" i="30"/>
  <c r="M246" i="30"/>
  <c r="K246" i="30"/>
  <c r="M245" i="30"/>
  <c r="K245" i="30"/>
  <c r="M244" i="30"/>
  <c r="K244" i="30"/>
  <c r="M243" i="30"/>
  <c r="K243" i="30"/>
  <c r="M242" i="30"/>
  <c r="K242" i="30"/>
  <c r="M241" i="30"/>
  <c r="K241" i="30"/>
  <c r="M240" i="30"/>
  <c r="K240" i="30"/>
  <c r="M239" i="30"/>
  <c r="K239" i="30"/>
  <c r="M238" i="30"/>
  <c r="K238" i="30"/>
  <c r="M237" i="30"/>
  <c r="K237" i="30"/>
  <c r="M236" i="30"/>
  <c r="K236" i="30"/>
  <c r="M235" i="30"/>
  <c r="K235" i="30"/>
  <c r="M234" i="30"/>
  <c r="K234" i="30"/>
  <c r="M233" i="30"/>
  <c r="K233" i="30"/>
  <c r="M232" i="30"/>
  <c r="K232" i="30"/>
  <c r="M231" i="30"/>
  <c r="K231" i="30"/>
  <c r="M230" i="30"/>
  <c r="K230" i="30"/>
  <c r="M229" i="30"/>
  <c r="K229" i="30"/>
  <c r="M228" i="30"/>
  <c r="K228" i="30"/>
  <c r="M227" i="30"/>
  <c r="K227" i="30"/>
  <c r="M226" i="30"/>
  <c r="K226" i="30"/>
  <c r="M225" i="30"/>
  <c r="K225" i="30"/>
  <c r="M224" i="30"/>
  <c r="K224" i="30"/>
  <c r="M223" i="30"/>
  <c r="K223" i="30"/>
  <c r="M222" i="30"/>
  <c r="K222" i="30"/>
  <c r="M221" i="30"/>
  <c r="K221" i="30"/>
  <c r="M220" i="30"/>
  <c r="K220" i="30"/>
  <c r="M219" i="30"/>
  <c r="K219" i="30"/>
  <c r="M218" i="30"/>
  <c r="K218" i="30"/>
  <c r="M217" i="30"/>
  <c r="K217" i="30"/>
  <c r="M216" i="30"/>
  <c r="K216" i="30"/>
  <c r="M215" i="30"/>
  <c r="K215" i="30"/>
  <c r="M214" i="30"/>
  <c r="K214" i="30"/>
  <c r="M213" i="30"/>
  <c r="K213" i="30"/>
  <c r="M212" i="30"/>
  <c r="K212" i="30"/>
  <c r="M211" i="30"/>
  <c r="K211" i="30"/>
  <c r="M210" i="30"/>
  <c r="K210" i="30"/>
  <c r="M209" i="30"/>
  <c r="K209" i="30"/>
  <c r="M208" i="30"/>
  <c r="K208" i="30"/>
  <c r="M207" i="30"/>
  <c r="K207" i="30"/>
  <c r="M206" i="30"/>
  <c r="K206" i="30"/>
  <c r="M205" i="30"/>
  <c r="K205" i="30"/>
  <c r="M204" i="30"/>
  <c r="K204" i="30"/>
  <c r="M203" i="30"/>
  <c r="K203" i="30"/>
  <c r="M202" i="30"/>
  <c r="K202" i="30"/>
  <c r="M201" i="30"/>
  <c r="K201" i="30"/>
  <c r="M200" i="30"/>
  <c r="K200" i="30"/>
  <c r="M199" i="30"/>
  <c r="K199" i="30"/>
  <c r="M198" i="30"/>
  <c r="K198" i="30"/>
  <c r="M197" i="30"/>
  <c r="K197" i="30"/>
  <c r="M196" i="30"/>
  <c r="K196" i="30"/>
  <c r="M195" i="30"/>
  <c r="K195" i="30"/>
  <c r="M194" i="30"/>
  <c r="K194" i="30"/>
  <c r="M193" i="30"/>
  <c r="K193" i="30"/>
  <c r="M192" i="30"/>
  <c r="K192" i="30"/>
  <c r="M191" i="30"/>
  <c r="K191" i="30"/>
  <c r="M190" i="30"/>
  <c r="K190" i="30"/>
  <c r="M189" i="30"/>
  <c r="K189" i="30"/>
  <c r="M188" i="30"/>
  <c r="K188" i="30"/>
  <c r="M187" i="30"/>
  <c r="K187" i="30"/>
  <c r="M186" i="30"/>
  <c r="K186" i="30"/>
  <c r="M185" i="30"/>
  <c r="K185" i="30"/>
  <c r="M184" i="30"/>
  <c r="K184" i="30"/>
  <c r="M183" i="30"/>
  <c r="K183" i="30"/>
  <c r="M182" i="30"/>
  <c r="K182" i="30"/>
  <c r="M181" i="30"/>
  <c r="K181" i="30"/>
  <c r="M180" i="30"/>
  <c r="K180" i="30"/>
  <c r="M179" i="30"/>
  <c r="K179" i="30"/>
  <c r="M178" i="30"/>
  <c r="K178" i="30"/>
  <c r="M177" i="30"/>
  <c r="K177" i="30"/>
  <c r="M176" i="30"/>
  <c r="K176" i="30"/>
  <c r="M175" i="30"/>
  <c r="K175" i="30"/>
  <c r="M174" i="30"/>
  <c r="K174" i="30"/>
  <c r="M173" i="30"/>
  <c r="K173" i="30"/>
  <c r="M172" i="30"/>
  <c r="K172" i="30"/>
  <c r="M171" i="30"/>
  <c r="K171" i="30"/>
  <c r="M170" i="30"/>
  <c r="K170" i="30"/>
  <c r="M169" i="30"/>
  <c r="K169" i="30"/>
  <c r="M168" i="30"/>
  <c r="K168" i="30"/>
  <c r="M167" i="30"/>
  <c r="K167" i="30"/>
  <c r="M166" i="30"/>
  <c r="K166" i="30"/>
  <c r="M165" i="30"/>
  <c r="K165" i="30"/>
  <c r="M164" i="30"/>
  <c r="K164" i="30"/>
  <c r="M163" i="30"/>
  <c r="K163" i="30"/>
  <c r="M162" i="30"/>
  <c r="K162" i="30"/>
  <c r="M161" i="30"/>
  <c r="K161" i="30"/>
  <c r="M160" i="30"/>
  <c r="K160" i="30"/>
  <c r="M159" i="30"/>
  <c r="K159" i="30"/>
  <c r="M158" i="30"/>
  <c r="K158" i="30"/>
  <c r="M157" i="30"/>
  <c r="K157" i="30"/>
  <c r="M156" i="30"/>
  <c r="K156" i="30"/>
  <c r="M155" i="30"/>
  <c r="K155" i="30"/>
  <c r="M154" i="30"/>
  <c r="K154" i="30"/>
  <c r="M153" i="30"/>
  <c r="K153" i="30"/>
  <c r="M152" i="30"/>
  <c r="K152" i="30"/>
  <c r="M151" i="30"/>
  <c r="K151" i="30"/>
  <c r="M150" i="30"/>
  <c r="K150" i="30"/>
  <c r="M149" i="30"/>
  <c r="K149" i="30"/>
  <c r="M148" i="30"/>
  <c r="K148" i="30"/>
  <c r="M147" i="30"/>
  <c r="K147" i="30"/>
  <c r="M146" i="30"/>
  <c r="K146" i="30"/>
  <c r="M145" i="30"/>
  <c r="K145" i="30"/>
  <c r="M144" i="30"/>
  <c r="K144" i="30"/>
  <c r="M143" i="30"/>
  <c r="K143" i="30"/>
  <c r="M142" i="30"/>
  <c r="K142" i="30"/>
  <c r="M141" i="30"/>
  <c r="K141" i="30"/>
  <c r="M140" i="30"/>
  <c r="K140" i="30"/>
  <c r="M139" i="30"/>
  <c r="K139" i="30"/>
  <c r="M138" i="30"/>
  <c r="K138" i="30"/>
  <c r="M137" i="30"/>
  <c r="K137" i="30"/>
  <c r="M136" i="30"/>
  <c r="K136" i="30"/>
  <c r="M135" i="30"/>
  <c r="K135" i="30"/>
  <c r="M134" i="30"/>
  <c r="K134" i="30"/>
  <c r="M133" i="30"/>
  <c r="K133" i="30"/>
  <c r="M132" i="30"/>
  <c r="K132" i="30"/>
  <c r="M131" i="30"/>
  <c r="K131" i="30"/>
  <c r="M130" i="30"/>
  <c r="K130" i="30"/>
  <c r="M129" i="30"/>
  <c r="K129" i="30"/>
  <c r="M128" i="30"/>
  <c r="K128" i="30"/>
  <c r="M127" i="30"/>
  <c r="K127" i="30"/>
  <c r="M126" i="30"/>
  <c r="K126" i="30"/>
  <c r="M125" i="30"/>
  <c r="K125" i="30"/>
  <c r="M124" i="30"/>
  <c r="K124" i="30"/>
  <c r="M123" i="30"/>
  <c r="K123" i="30"/>
  <c r="M122" i="30"/>
  <c r="K122" i="30"/>
  <c r="M121" i="30"/>
  <c r="K121" i="30"/>
  <c r="M120" i="30"/>
  <c r="K120" i="30"/>
  <c r="M119" i="30"/>
  <c r="K119" i="30"/>
  <c r="M118" i="30"/>
  <c r="K118" i="30"/>
  <c r="M117" i="30"/>
  <c r="K117" i="30"/>
  <c r="M116" i="30"/>
  <c r="K116" i="30"/>
  <c r="M115" i="30"/>
  <c r="K115" i="30"/>
  <c r="M114" i="30"/>
  <c r="K114" i="30"/>
  <c r="M113" i="30"/>
  <c r="K113" i="30"/>
  <c r="M112" i="30"/>
  <c r="K112" i="30"/>
  <c r="M111" i="30"/>
  <c r="K111" i="30"/>
  <c r="M110" i="30"/>
  <c r="K110" i="30"/>
  <c r="M109" i="30"/>
  <c r="K109" i="30"/>
  <c r="M108" i="30"/>
  <c r="K108" i="30"/>
  <c r="M107" i="30"/>
  <c r="K107" i="30"/>
  <c r="M106" i="30"/>
  <c r="K106" i="30"/>
  <c r="M105" i="30"/>
  <c r="K105" i="30"/>
  <c r="M104" i="30"/>
  <c r="K104" i="30"/>
  <c r="M103" i="30"/>
  <c r="K103" i="30"/>
  <c r="M102" i="30"/>
  <c r="K102" i="30"/>
  <c r="M101" i="30"/>
  <c r="K101" i="30"/>
  <c r="M100" i="30"/>
  <c r="K100" i="30"/>
  <c r="M99" i="30"/>
  <c r="K99" i="30"/>
  <c r="M98" i="30"/>
  <c r="K98" i="30"/>
  <c r="M97" i="30"/>
  <c r="K97" i="30"/>
  <c r="M96" i="30"/>
  <c r="K96" i="30"/>
  <c r="M95" i="30"/>
  <c r="K95" i="30"/>
  <c r="L93" i="30"/>
  <c r="F89" i="30"/>
  <c r="E35" i="41" s="1"/>
  <c r="B89" i="30"/>
  <c r="H89" i="30"/>
  <c r="G35" i="41" s="1"/>
  <c r="E89" i="30"/>
  <c r="D35" i="41" s="1"/>
  <c r="M268" i="29"/>
  <c r="K268" i="29"/>
  <c r="M267" i="29"/>
  <c r="K267" i="29"/>
  <c r="M266" i="29"/>
  <c r="K266" i="29"/>
  <c r="M265" i="29"/>
  <c r="K265" i="29"/>
  <c r="M264" i="29"/>
  <c r="K264" i="29"/>
  <c r="M263" i="29"/>
  <c r="K263" i="29"/>
  <c r="M262" i="29"/>
  <c r="K262" i="29"/>
  <c r="M261" i="29"/>
  <c r="K261" i="29"/>
  <c r="M260" i="29"/>
  <c r="K260" i="29"/>
  <c r="M259" i="29"/>
  <c r="K259" i="29"/>
  <c r="M258" i="29"/>
  <c r="K258" i="29"/>
  <c r="M257" i="29"/>
  <c r="K257" i="29"/>
  <c r="M256" i="29"/>
  <c r="K256" i="29"/>
  <c r="M255" i="29"/>
  <c r="K255" i="29"/>
  <c r="M254" i="29"/>
  <c r="K254" i="29"/>
  <c r="M253" i="29"/>
  <c r="K253" i="29"/>
  <c r="M252" i="29"/>
  <c r="K252" i="29"/>
  <c r="M251" i="29"/>
  <c r="K251" i="29"/>
  <c r="M250" i="29"/>
  <c r="K250" i="29"/>
  <c r="M249" i="29"/>
  <c r="K249" i="29"/>
  <c r="M248" i="29"/>
  <c r="K248" i="29"/>
  <c r="M247" i="29"/>
  <c r="K247" i="29"/>
  <c r="M246" i="29"/>
  <c r="K246" i="29"/>
  <c r="M245" i="29"/>
  <c r="K245" i="29"/>
  <c r="M244" i="29"/>
  <c r="K244" i="29"/>
  <c r="M243" i="29"/>
  <c r="K243" i="29"/>
  <c r="M242" i="29"/>
  <c r="K242" i="29"/>
  <c r="M241" i="29"/>
  <c r="K241" i="29"/>
  <c r="M240" i="29"/>
  <c r="K240" i="29"/>
  <c r="M239" i="29"/>
  <c r="K239" i="29"/>
  <c r="M238" i="29"/>
  <c r="K238" i="29"/>
  <c r="M237" i="29"/>
  <c r="K237" i="29"/>
  <c r="M236" i="29"/>
  <c r="K236" i="29"/>
  <c r="M235" i="29"/>
  <c r="K235" i="29"/>
  <c r="M234" i="29"/>
  <c r="K234" i="29"/>
  <c r="M233" i="29"/>
  <c r="K233" i="29"/>
  <c r="M232" i="29"/>
  <c r="K232" i="29"/>
  <c r="M231" i="29"/>
  <c r="K231" i="29"/>
  <c r="M230" i="29"/>
  <c r="K230" i="29"/>
  <c r="M229" i="29"/>
  <c r="K229" i="29"/>
  <c r="M228" i="29"/>
  <c r="K228" i="29"/>
  <c r="M227" i="29"/>
  <c r="K227" i="29"/>
  <c r="M226" i="29"/>
  <c r="K226" i="29"/>
  <c r="M225" i="29"/>
  <c r="K225" i="29"/>
  <c r="M224" i="29"/>
  <c r="K224" i="29"/>
  <c r="M223" i="29"/>
  <c r="K223" i="29"/>
  <c r="M222" i="29"/>
  <c r="K222" i="29"/>
  <c r="M221" i="29"/>
  <c r="K221" i="29"/>
  <c r="M220" i="29"/>
  <c r="K220" i="29"/>
  <c r="M219" i="29"/>
  <c r="K219" i="29"/>
  <c r="M218" i="29"/>
  <c r="K218" i="29"/>
  <c r="M217" i="29"/>
  <c r="K217" i="29"/>
  <c r="M216" i="29"/>
  <c r="K216" i="29"/>
  <c r="M215" i="29"/>
  <c r="K215" i="29"/>
  <c r="M214" i="29"/>
  <c r="K214" i="29"/>
  <c r="M213" i="29"/>
  <c r="K213" i="29"/>
  <c r="M212" i="29"/>
  <c r="K212" i="29"/>
  <c r="M211" i="29"/>
  <c r="K211" i="29"/>
  <c r="M210" i="29"/>
  <c r="K210" i="29"/>
  <c r="M209" i="29"/>
  <c r="K209" i="29"/>
  <c r="M208" i="29"/>
  <c r="K208" i="29"/>
  <c r="M207" i="29"/>
  <c r="K207" i="29"/>
  <c r="M206" i="29"/>
  <c r="K206" i="29"/>
  <c r="M205" i="29"/>
  <c r="K205" i="29"/>
  <c r="M204" i="29"/>
  <c r="K204" i="29"/>
  <c r="M203" i="29"/>
  <c r="K203" i="29"/>
  <c r="M202" i="29"/>
  <c r="K202" i="29"/>
  <c r="M201" i="29"/>
  <c r="K201" i="29"/>
  <c r="M200" i="29"/>
  <c r="K200" i="29"/>
  <c r="M199" i="29"/>
  <c r="K199" i="29"/>
  <c r="M198" i="29"/>
  <c r="K198" i="29"/>
  <c r="M197" i="29"/>
  <c r="K197" i="29"/>
  <c r="M196" i="29"/>
  <c r="K196" i="29"/>
  <c r="M195" i="29"/>
  <c r="K195" i="29"/>
  <c r="M194" i="29"/>
  <c r="K194" i="29"/>
  <c r="M193" i="29"/>
  <c r="K193" i="29"/>
  <c r="M192" i="29"/>
  <c r="K192" i="29"/>
  <c r="M191" i="29"/>
  <c r="K191" i="29"/>
  <c r="M190" i="29"/>
  <c r="K190" i="29"/>
  <c r="M189" i="29"/>
  <c r="K189" i="29"/>
  <c r="M188" i="29"/>
  <c r="K188" i="29"/>
  <c r="M187" i="29"/>
  <c r="K187" i="29"/>
  <c r="M186" i="29"/>
  <c r="K186" i="29"/>
  <c r="M185" i="29"/>
  <c r="K185" i="29"/>
  <c r="M184" i="29"/>
  <c r="K184" i="29"/>
  <c r="M183" i="29"/>
  <c r="K183" i="29"/>
  <c r="M182" i="29"/>
  <c r="K182" i="29"/>
  <c r="M181" i="29"/>
  <c r="K181" i="29"/>
  <c r="M180" i="29"/>
  <c r="K180" i="29"/>
  <c r="M179" i="29"/>
  <c r="K179" i="29"/>
  <c r="M178" i="29"/>
  <c r="K178" i="29"/>
  <c r="M177" i="29"/>
  <c r="K177" i="29"/>
  <c r="M176" i="29"/>
  <c r="K176" i="29"/>
  <c r="M175" i="29"/>
  <c r="K175" i="29"/>
  <c r="M174" i="29"/>
  <c r="K174" i="29"/>
  <c r="M173" i="29"/>
  <c r="K173" i="29"/>
  <c r="M172" i="29"/>
  <c r="K172" i="29"/>
  <c r="M171" i="29"/>
  <c r="K171" i="29"/>
  <c r="M170" i="29"/>
  <c r="K170" i="29"/>
  <c r="M169" i="29"/>
  <c r="K169" i="29"/>
  <c r="M168" i="29"/>
  <c r="K168" i="29"/>
  <c r="M167" i="29"/>
  <c r="K167" i="29"/>
  <c r="M166" i="29"/>
  <c r="K166" i="29"/>
  <c r="M165" i="29"/>
  <c r="K165" i="29"/>
  <c r="M164" i="29"/>
  <c r="K164" i="29"/>
  <c r="M163" i="29"/>
  <c r="K163" i="29"/>
  <c r="M162" i="29"/>
  <c r="K162" i="29"/>
  <c r="M161" i="29"/>
  <c r="K161" i="29"/>
  <c r="M160" i="29"/>
  <c r="K160" i="29"/>
  <c r="M159" i="29"/>
  <c r="K159" i="29"/>
  <c r="M158" i="29"/>
  <c r="K158" i="29"/>
  <c r="M157" i="29"/>
  <c r="K157" i="29"/>
  <c r="M156" i="29"/>
  <c r="K156" i="29"/>
  <c r="M155" i="29"/>
  <c r="K155" i="29"/>
  <c r="M154" i="29"/>
  <c r="K154" i="29"/>
  <c r="M153" i="29"/>
  <c r="K153" i="29"/>
  <c r="M152" i="29"/>
  <c r="K152" i="29"/>
  <c r="M151" i="29"/>
  <c r="K151" i="29"/>
  <c r="M150" i="29"/>
  <c r="K150" i="29"/>
  <c r="M149" i="29"/>
  <c r="K149" i="29"/>
  <c r="M148" i="29"/>
  <c r="K148" i="29"/>
  <c r="M147" i="29"/>
  <c r="K147" i="29"/>
  <c r="M146" i="29"/>
  <c r="K146" i="29"/>
  <c r="M145" i="29"/>
  <c r="K145" i="29"/>
  <c r="M144" i="29"/>
  <c r="K144" i="29"/>
  <c r="M143" i="29"/>
  <c r="K143" i="29"/>
  <c r="M142" i="29"/>
  <c r="K142" i="29"/>
  <c r="M141" i="29"/>
  <c r="K141" i="29"/>
  <c r="M140" i="29"/>
  <c r="K140" i="29"/>
  <c r="M139" i="29"/>
  <c r="K139" i="29"/>
  <c r="M138" i="29"/>
  <c r="K138" i="29"/>
  <c r="M137" i="29"/>
  <c r="K137" i="29"/>
  <c r="M136" i="29"/>
  <c r="K136" i="29"/>
  <c r="M135" i="29"/>
  <c r="K135" i="29"/>
  <c r="M134" i="29"/>
  <c r="K134" i="29"/>
  <c r="M133" i="29"/>
  <c r="K133" i="29"/>
  <c r="M132" i="29"/>
  <c r="K132" i="29"/>
  <c r="M131" i="29"/>
  <c r="K131" i="29"/>
  <c r="M130" i="29"/>
  <c r="K130" i="29"/>
  <c r="M129" i="29"/>
  <c r="K129" i="29"/>
  <c r="M128" i="29"/>
  <c r="K128" i="29"/>
  <c r="M127" i="29"/>
  <c r="K127" i="29"/>
  <c r="M126" i="29"/>
  <c r="K126" i="29"/>
  <c r="M125" i="29"/>
  <c r="K125" i="29"/>
  <c r="M124" i="29"/>
  <c r="K124" i="29"/>
  <c r="M123" i="29"/>
  <c r="K123" i="29"/>
  <c r="M122" i="29"/>
  <c r="K122" i="29"/>
  <c r="M121" i="29"/>
  <c r="K121" i="29"/>
  <c r="M120" i="29"/>
  <c r="K120" i="29"/>
  <c r="M119" i="29"/>
  <c r="K119" i="29"/>
  <c r="M118" i="29"/>
  <c r="K118" i="29"/>
  <c r="M117" i="29"/>
  <c r="K117" i="29"/>
  <c r="M116" i="29"/>
  <c r="K116" i="29"/>
  <c r="M115" i="29"/>
  <c r="K115" i="29"/>
  <c r="M114" i="29"/>
  <c r="K114" i="29"/>
  <c r="M113" i="29"/>
  <c r="K113" i="29"/>
  <c r="M112" i="29"/>
  <c r="K112" i="29"/>
  <c r="M111" i="29"/>
  <c r="K111" i="29"/>
  <c r="M110" i="29"/>
  <c r="K110" i="29"/>
  <c r="M109" i="29"/>
  <c r="K109" i="29"/>
  <c r="M108" i="29"/>
  <c r="K108" i="29"/>
  <c r="M107" i="29"/>
  <c r="K107" i="29"/>
  <c r="M106" i="29"/>
  <c r="K106" i="29"/>
  <c r="M105" i="29"/>
  <c r="K105" i="29"/>
  <c r="M104" i="29"/>
  <c r="K104" i="29"/>
  <c r="M103" i="29"/>
  <c r="K103" i="29"/>
  <c r="M102" i="29"/>
  <c r="K102" i="29"/>
  <c r="M101" i="29"/>
  <c r="K101" i="29"/>
  <c r="M100" i="29"/>
  <c r="K100" i="29"/>
  <c r="M99" i="29"/>
  <c r="K99" i="29"/>
  <c r="M98" i="29"/>
  <c r="K98" i="29"/>
  <c r="M97" i="29"/>
  <c r="K97" i="29"/>
  <c r="M96" i="29"/>
  <c r="K96" i="29"/>
  <c r="M95" i="29"/>
  <c r="K95" i="29"/>
  <c r="L93" i="29"/>
  <c r="B89" i="29"/>
  <c r="H89" i="29"/>
  <c r="G34" i="41" s="1"/>
  <c r="F89" i="29"/>
  <c r="E34" i="41" s="1"/>
  <c r="E89" i="29"/>
  <c r="D34" i="41" s="1"/>
  <c r="M268" i="28"/>
  <c r="K268" i="28"/>
  <c r="M267" i="28"/>
  <c r="K267" i="28"/>
  <c r="M266" i="28"/>
  <c r="K266" i="28"/>
  <c r="M265" i="28"/>
  <c r="K265" i="28"/>
  <c r="M264" i="28"/>
  <c r="K264" i="28"/>
  <c r="M263" i="28"/>
  <c r="K263" i="28"/>
  <c r="M262" i="28"/>
  <c r="K262" i="28"/>
  <c r="M261" i="28"/>
  <c r="K261" i="28"/>
  <c r="M260" i="28"/>
  <c r="K260" i="28"/>
  <c r="M259" i="28"/>
  <c r="K259" i="28"/>
  <c r="M258" i="28"/>
  <c r="K258" i="28"/>
  <c r="M257" i="28"/>
  <c r="K257" i="28"/>
  <c r="M256" i="28"/>
  <c r="K256" i="28"/>
  <c r="M255" i="28"/>
  <c r="K255" i="28"/>
  <c r="M254" i="28"/>
  <c r="K254" i="28"/>
  <c r="M253" i="28"/>
  <c r="K253" i="28"/>
  <c r="M252" i="28"/>
  <c r="K252" i="28"/>
  <c r="M251" i="28"/>
  <c r="K251" i="28"/>
  <c r="M250" i="28"/>
  <c r="K250" i="28"/>
  <c r="M249" i="28"/>
  <c r="K249" i="28"/>
  <c r="M248" i="28"/>
  <c r="K248" i="28"/>
  <c r="M247" i="28"/>
  <c r="K247" i="28"/>
  <c r="M246" i="28"/>
  <c r="K246" i="28"/>
  <c r="M245" i="28"/>
  <c r="K245" i="28"/>
  <c r="M244" i="28"/>
  <c r="K244" i="28"/>
  <c r="M243" i="28"/>
  <c r="K243" i="28"/>
  <c r="M242" i="28"/>
  <c r="K242" i="28"/>
  <c r="M241" i="28"/>
  <c r="K241" i="28"/>
  <c r="M240" i="28"/>
  <c r="K240" i="28"/>
  <c r="M239" i="28"/>
  <c r="K239" i="28"/>
  <c r="M238" i="28"/>
  <c r="K238" i="28"/>
  <c r="M237" i="28"/>
  <c r="K237" i="28"/>
  <c r="M236" i="28"/>
  <c r="K236" i="28"/>
  <c r="M235" i="28"/>
  <c r="K235" i="28"/>
  <c r="M234" i="28"/>
  <c r="K234" i="28"/>
  <c r="M233" i="28"/>
  <c r="K233" i="28"/>
  <c r="M232" i="28"/>
  <c r="K232" i="28"/>
  <c r="M231" i="28"/>
  <c r="K231" i="28"/>
  <c r="M230" i="28"/>
  <c r="K230" i="28"/>
  <c r="M229" i="28"/>
  <c r="K229" i="28"/>
  <c r="M228" i="28"/>
  <c r="K228" i="28"/>
  <c r="M227" i="28"/>
  <c r="K227" i="28"/>
  <c r="M226" i="28"/>
  <c r="K226" i="28"/>
  <c r="M225" i="28"/>
  <c r="K225" i="28"/>
  <c r="M224" i="28"/>
  <c r="K224" i="28"/>
  <c r="M223" i="28"/>
  <c r="K223" i="28"/>
  <c r="M222" i="28"/>
  <c r="K222" i="28"/>
  <c r="M221" i="28"/>
  <c r="K221" i="28"/>
  <c r="M220" i="28"/>
  <c r="K220" i="28"/>
  <c r="M219" i="28"/>
  <c r="K219" i="28"/>
  <c r="M218" i="28"/>
  <c r="K218" i="28"/>
  <c r="M217" i="28"/>
  <c r="K217" i="28"/>
  <c r="M216" i="28"/>
  <c r="K216" i="28"/>
  <c r="M215" i="28"/>
  <c r="K215" i="28"/>
  <c r="M214" i="28"/>
  <c r="K214" i="28"/>
  <c r="M213" i="28"/>
  <c r="K213" i="28"/>
  <c r="M212" i="28"/>
  <c r="K212" i="28"/>
  <c r="M211" i="28"/>
  <c r="K211" i="28"/>
  <c r="M210" i="28"/>
  <c r="K210" i="28"/>
  <c r="M209" i="28"/>
  <c r="K209" i="28"/>
  <c r="M208" i="28"/>
  <c r="K208" i="28"/>
  <c r="M207" i="28"/>
  <c r="K207" i="28"/>
  <c r="M206" i="28"/>
  <c r="K206" i="28"/>
  <c r="M205" i="28"/>
  <c r="K205" i="28"/>
  <c r="M204" i="28"/>
  <c r="K204" i="28"/>
  <c r="M203" i="28"/>
  <c r="K203" i="28"/>
  <c r="M202" i="28"/>
  <c r="K202" i="28"/>
  <c r="M201" i="28"/>
  <c r="K201" i="28"/>
  <c r="M200" i="28"/>
  <c r="K200" i="28"/>
  <c r="M199" i="28"/>
  <c r="K199" i="28"/>
  <c r="M198" i="28"/>
  <c r="K198" i="28"/>
  <c r="M197" i="28"/>
  <c r="K197" i="28"/>
  <c r="M196" i="28"/>
  <c r="K196" i="28"/>
  <c r="M195" i="28"/>
  <c r="K195" i="28"/>
  <c r="M194" i="28"/>
  <c r="K194" i="28"/>
  <c r="M193" i="28"/>
  <c r="K193" i="28"/>
  <c r="M192" i="28"/>
  <c r="K192" i="28"/>
  <c r="M191" i="28"/>
  <c r="K191" i="28"/>
  <c r="M190" i="28"/>
  <c r="K190" i="28"/>
  <c r="M189" i="28"/>
  <c r="K189" i="28"/>
  <c r="M188" i="28"/>
  <c r="K188" i="28"/>
  <c r="M187" i="28"/>
  <c r="K187" i="28"/>
  <c r="M186" i="28"/>
  <c r="K186" i="28"/>
  <c r="M185" i="28"/>
  <c r="K185" i="28"/>
  <c r="M184" i="28"/>
  <c r="K184" i="28"/>
  <c r="M183" i="28"/>
  <c r="K183" i="28"/>
  <c r="M182" i="28"/>
  <c r="K182" i="28"/>
  <c r="M181" i="28"/>
  <c r="K181" i="28"/>
  <c r="M180" i="28"/>
  <c r="K180" i="28"/>
  <c r="M179" i="28"/>
  <c r="K179" i="28"/>
  <c r="M178" i="28"/>
  <c r="K178" i="28"/>
  <c r="M177" i="28"/>
  <c r="K177" i="28"/>
  <c r="M176" i="28"/>
  <c r="K176" i="28"/>
  <c r="M175" i="28"/>
  <c r="K175" i="28"/>
  <c r="M174" i="28"/>
  <c r="K174" i="28"/>
  <c r="M173" i="28"/>
  <c r="K173" i="28"/>
  <c r="M172" i="28"/>
  <c r="K172" i="28"/>
  <c r="M171" i="28"/>
  <c r="K171" i="28"/>
  <c r="M170" i="28"/>
  <c r="K170" i="28"/>
  <c r="M169" i="28"/>
  <c r="K169" i="28"/>
  <c r="M168" i="28"/>
  <c r="K168" i="28"/>
  <c r="M167" i="28"/>
  <c r="K167" i="28"/>
  <c r="M166" i="28"/>
  <c r="K166" i="28"/>
  <c r="M165" i="28"/>
  <c r="K165" i="28"/>
  <c r="M164" i="28"/>
  <c r="K164" i="28"/>
  <c r="M163" i="28"/>
  <c r="K163" i="28"/>
  <c r="M162" i="28"/>
  <c r="K162" i="28"/>
  <c r="M161" i="28"/>
  <c r="K161" i="28"/>
  <c r="M160" i="28"/>
  <c r="K160" i="28"/>
  <c r="M159" i="28"/>
  <c r="K159" i="28"/>
  <c r="M158" i="28"/>
  <c r="K158" i="28"/>
  <c r="M157" i="28"/>
  <c r="K157" i="28"/>
  <c r="M156" i="28"/>
  <c r="K156" i="28"/>
  <c r="M155" i="28"/>
  <c r="K155" i="28"/>
  <c r="M154" i="28"/>
  <c r="K154" i="28"/>
  <c r="M153" i="28"/>
  <c r="K153" i="28"/>
  <c r="M152" i="28"/>
  <c r="K152" i="28"/>
  <c r="M151" i="28"/>
  <c r="K151" i="28"/>
  <c r="M150" i="28"/>
  <c r="K150" i="28"/>
  <c r="M149" i="28"/>
  <c r="K149" i="28"/>
  <c r="M148" i="28"/>
  <c r="K148" i="28"/>
  <c r="M147" i="28"/>
  <c r="K147" i="28"/>
  <c r="M146" i="28"/>
  <c r="K146" i="28"/>
  <c r="M145" i="28"/>
  <c r="K145" i="28"/>
  <c r="M144" i="28"/>
  <c r="K144" i="28"/>
  <c r="M143" i="28"/>
  <c r="K143" i="28"/>
  <c r="M142" i="28"/>
  <c r="K142" i="28"/>
  <c r="M141" i="28"/>
  <c r="K141" i="28"/>
  <c r="M140" i="28"/>
  <c r="K140" i="28"/>
  <c r="M139" i="28"/>
  <c r="K139" i="28"/>
  <c r="M138" i="28"/>
  <c r="K138" i="28"/>
  <c r="M137" i="28"/>
  <c r="K137" i="28"/>
  <c r="M136" i="28"/>
  <c r="K136" i="28"/>
  <c r="M135" i="28"/>
  <c r="K135" i="28"/>
  <c r="M134" i="28"/>
  <c r="K134" i="28"/>
  <c r="M133" i="28"/>
  <c r="K133" i="28"/>
  <c r="M132" i="28"/>
  <c r="K132" i="28"/>
  <c r="M131" i="28"/>
  <c r="K131" i="28"/>
  <c r="M130" i="28"/>
  <c r="K130" i="28"/>
  <c r="M129" i="28"/>
  <c r="K129" i="28"/>
  <c r="M128" i="28"/>
  <c r="K128" i="28"/>
  <c r="M127" i="28"/>
  <c r="K127" i="28"/>
  <c r="M126" i="28"/>
  <c r="K126" i="28"/>
  <c r="M125" i="28"/>
  <c r="K125" i="28"/>
  <c r="M124" i="28"/>
  <c r="K124" i="28"/>
  <c r="M123" i="28"/>
  <c r="K123" i="28"/>
  <c r="M122" i="28"/>
  <c r="K122" i="28"/>
  <c r="M121" i="28"/>
  <c r="K121" i="28"/>
  <c r="M120" i="28"/>
  <c r="K120" i="28"/>
  <c r="M119" i="28"/>
  <c r="K119" i="28"/>
  <c r="M118" i="28"/>
  <c r="K118" i="28"/>
  <c r="M117" i="28"/>
  <c r="K117" i="28"/>
  <c r="M116" i="28"/>
  <c r="K116" i="28"/>
  <c r="M115" i="28"/>
  <c r="K115" i="28"/>
  <c r="M114" i="28"/>
  <c r="K114" i="28"/>
  <c r="M113" i="28"/>
  <c r="K113" i="28"/>
  <c r="M112" i="28"/>
  <c r="K112" i="28"/>
  <c r="M111" i="28"/>
  <c r="K111" i="28"/>
  <c r="M110" i="28"/>
  <c r="K110" i="28"/>
  <c r="M109" i="28"/>
  <c r="K109" i="28"/>
  <c r="M108" i="28"/>
  <c r="K108" i="28"/>
  <c r="M107" i="28"/>
  <c r="K107" i="28"/>
  <c r="M106" i="28"/>
  <c r="K106" i="28"/>
  <c r="M105" i="28"/>
  <c r="K105" i="28"/>
  <c r="M104" i="28"/>
  <c r="K104" i="28"/>
  <c r="M103" i="28"/>
  <c r="K103" i="28"/>
  <c r="M102" i="28"/>
  <c r="K102" i="28"/>
  <c r="M101" i="28"/>
  <c r="K101" i="28"/>
  <c r="M100" i="28"/>
  <c r="K100" i="28"/>
  <c r="M99" i="28"/>
  <c r="K99" i="28"/>
  <c r="M98" i="28"/>
  <c r="K98" i="28"/>
  <c r="M97" i="28"/>
  <c r="K97" i="28"/>
  <c r="M96" i="28"/>
  <c r="K96" i="28"/>
  <c r="M95" i="28"/>
  <c r="K95" i="28"/>
  <c r="L93" i="28"/>
  <c r="B89" i="28"/>
  <c r="H89" i="28"/>
  <c r="G33" i="41" s="1"/>
  <c r="F89" i="28"/>
  <c r="E33" i="41" s="1"/>
  <c r="E89" i="28"/>
  <c r="D33" i="41" s="1"/>
  <c r="M268" i="27"/>
  <c r="K268" i="27"/>
  <c r="M267" i="27"/>
  <c r="K267" i="27"/>
  <c r="M266" i="27"/>
  <c r="K266" i="27"/>
  <c r="M265" i="27"/>
  <c r="K265" i="27"/>
  <c r="M264" i="27"/>
  <c r="K264" i="27"/>
  <c r="M263" i="27"/>
  <c r="K263" i="27"/>
  <c r="M262" i="27"/>
  <c r="K262" i="27"/>
  <c r="M261" i="27"/>
  <c r="K261" i="27"/>
  <c r="M260" i="27"/>
  <c r="K260" i="27"/>
  <c r="M259" i="27"/>
  <c r="K259" i="27"/>
  <c r="M258" i="27"/>
  <c r="K258" i="27"/>
  <c r="M257" i="27"/>
  <c r="K257" i="27"/>
  <c r="M256" i="27"/>
  <c r="K256" i="27"/>
  <c r="M255" i="27"/>
  <c r="K255" i="27"/>
  <c r="M254" i="27"/>
  <c r="K254" i="27"/>
  <c r="M253" i="27"/>
  <c r="K253" i="27"/>
  <c r="M252" i="27"/>
  <c r="K252" i="27"/>
  <c r="M251" i="27"/>
  <c r="K251" i="27"/>
  <c r="M250" i="27"/>
  <c r="K250" i="27"/>
  <c r="M249" i="27"/>
  <c r="K249" i="27"/>
  <c r="M248" i="27"/>
  <c r="K248" i="27"/>
  <c r="M247" i="27"/>
  <c r="K247" i="27"/>
  <c r="M246" i="27"/>
  <c r="K246" i="27"/>
  <c r="M245" i="27"/>
  <c r="K245" i="27"/>
  <c r="M244" i="27"/>
  <c r="K244" i="27"/>
  <c r="M243" i="27"/>
  <c r="K243" i="27"/>
  <c r="M242" i="27"/>
  <c r="K242" i="27"/>
  <c r="M241" i="27"/>
  <c r="K241" i="27"/>
  <c r="M240" i="27"/>
  <c r="K240" i="27"/>
  <c r="M239" i="27"/>
  <c r="K239" i="27"/>
  <c r="M238" i="27"/>
  <c r="K238" i="27"/>
  <c r="M237" i="27"/>
  <c r="K237" i="27"/>
  <c r="M236" i="27"/>
  <c r="K236" i="27"/>
  <c r="M235" i="27"/>
  <c r="K235" i="27"/>
  <c r="M234" i="27"/>
  <c r="K234" i="27"/>
  <c r="M233" i="27"/>
  <c r="K233" i="27"/>
  <c r="M232" i="27"/>
  <c r="K232" i="27"/>
  <c r="M231" i="27"/>
  <c r="K231" i="27"/>
  <c r="M230" i="27"/>
  <c r="K230" i="27"/>
  <c r="M229" i="27"/>
  <c r="K229" i="27"/>
  <c r="M228" i="27"/>
  <c r="K228" i="27"/>
  <c r="M227" i="27"/>
  <c r="K227" i="27"/>
  <c r="M226" i="27"/>
  <c r="K226" i="27"/>
  <c r="M225" i="27"/>
  <c r="K225" i="27"/>
  <c r="M224" i="27"/>
  <c r="K224" i="27"/>
  <c r="M223" i="27"/>
  <c r="K223" i="27"/>
  <c r="M222" i="27"/>
  <c r="K222" i="27"/>
  <c r="M221" i="27"/>
  <c r="K221" i="27"/>
  <c r="M220" i="27"/>
  <c r="K220" i="27"/>
  <c r="M219" i="27"/>
  <c r="K219" i="27"/>
  <c r="M218" i="27"/>
  <c r="K218" i="27"/>
  <c r="M217" i="27"/>
  <c r="K217" i="27"/>
  <c r="M216" i="27"/>
  <c r="K216" i="27"/>
  <c r="M215" i="27"/>
  <c r="K215" i="27"/>
  <c r="M214" i="27"/>
  <c r="K214" i="27"/>
  <c r="M213" i="27"/>
  <c r="K213" i="27"/>
  <c r="M212" i="27"/>
  <c r="K212" i="27"/>
  <c r="M211" i="27"/>
  <c r="K211" i="27"/>
  <c r="M210" i="27"/>
  <c r="K210" i="27"/>
  <c r="M209" i="27"/>
  <c r="K209" i="27"/>
  <c r="M208" i="27"/>
  <c r="K208" i="27"/>
  <c r="M207" i="27"/>
  <c r="K207" i="27"/>
  <c r="M206" i="27"/>
  <c r="K206" i="27"/>
  <c r="M205" i="27"/>
  <c r="K205" i="27"/>
  <c r="M204" i="27"/>
  <c r="K204" i="27"/>
  <c r="M203" i="27"/>
  <c r="K203" i="27"/>
  <c r="M202" i="27"/>
  <c r="K202" i="27"/>
  <c r="M201" i="27"/>
  <c r="K201" i="27"/>
  <c r="M200" i="27"/>
  <c r="K200" i="27"/>
  <c r="M199" i="27"/>
  <c r="K199" i="27"/>
  <c r="M198" i="27"/>
  <c r="K198" i="27"/>
  <c r="M197" i="27"/>
  <c r="K197" i="27"/>
  <c r="M196" i="27"/>
  <c r="K196" i="27"/>
  <c r="M195" i="27"/>
  <c r="K195" i="27"/>
  <c r="M194" i="27"/>
  <c r="K194" i="27"/>
  <c r="M193" i="27"/>
  <c r="K193" i="27"/>
  <c r="M192" i="27"/>
  <c r="K192" i="27"/>
  <c r="M191" i="27"/>
  <c r="K191" i="27"/>
  <c r="M190" i="27"/>
  <c r="K190" i="27"/>
  <c r="M189" i="27"/>
  <c r="K189" i="27"/>
  <c r="M188" i="27"/>
  <c r="K188" i="27"/>
  <c r="M187" i="27"/>
  <c r="K187" i="27"/>
  <c r="M186" i="27"/>
  <c r="K186" i="27"/>
  <c r="M185" i="27"/>
  <c r="K185" i="27"/>
  <c r="M184" i="27"/>
  <c r="K184" i="27"/>
  <c r="M183" i="27"/>
  <c r="K183" i="27"/>
  <c r="M182" i="27"/>
  <c r="K182" i="27"/>
  <c r="M181" i="27"/>
  <c r="K181" i="27"/>
  <c r="M180" i="27"/>
  <c r="K180" i="27"/>
  <c r="M179" i="27"/>
  <c r="K179" i="27"/>
  <c r="M178" i="27"/>
  <c r="K178" i="27"/>
  <c r="M177" i="27"/>
  <c r="K177" i="27"/>
  <c r="M176" i="27"/>
  <c r="K176" i="27"/>
  <c r="M175" i="27"/>
  <c r="K175" i="27"/>
  <c r="M174" i="27"/>
  <c r="K174" i="27"/>
  <c r="M173" i="27"/>
  <c r="K173" i="27"/>
  <c r="M172" i="27"/>
  <c r="K172" i="27"/>
  <c r="M171" i="27"/>
  <c r="K171" i="27"/>
  <c r="M170" i="27"/>
  <c r="K170" i="27"/>
  <c r="M169" i="27"/>
  <c r="K169" i="27"/>
  <c r="M168" i="27"/>
  <c r="K168" i="27"/>
  <c r="M167" i="27"/>
  <c r="K167" i="27"/>
  <c r="M166" i="27"/>
  <c r="K166" i="27"/>
  <c r="M165" i="27"/>
  <c r="K165" i="27"/>
  <c r="M164" i="27"/>
  <c r="K164" i="27"/>
  <c r="M163" i="27"/>
  <c r="K163" i="27"/>
  <c r="M162" i="27"/>
  <c r="K162" i="27"/>
  <c r="M161" i="27"/>
  <c r="K161" i="27"/>
  <c r="M160" i="27"/>
  <c r="K160" i="27"/>
  <c r="M159" i="27"/>
  <c r="K159" i="27"/>
  <c r="M158" i="27"/>
  <c r="K158" i="27"/>
  <c r="M157" i="27"/>
  <c r="K157" i="27"/>
  <c r="M156" i="27"/>
  <c r="K156" i="27"/>
  <c r="M155" i="27"/>
  <c r="K155" i="27"/>
  <c r="M154" i="27"/>
  <c r="K154" i="27"/>
  <c r="M153" i="27"/>
  <c r="K153" i="27"/>
  <c r="M152" i="27"/>
  <c r="K152" i="27"/>
  <c r="M151" i="27"/>
  <c r="K151" i="27"/>
  <c r="M150" i="27"/>
  <c r="K150" i="27"/>
  <c r="M149" i="27"/>
  <c r="K149" i="27"/>
  <c r="M148" i="27"/>
  <c r="K148" i="27"/>
  <c r="M147" i="27"/>
  <c r="K147" i="27"/>
  <c r="M146" i="27"/>
  <c r="K146" i="27"/>
  <c r="M145" i="27"/>
  <c r="K145" i="27"/>
  <c r="M144" i="27"/>
  <c r="K144" i="27"/>
  <c r="M143" i="27"/>
  <c r="K143" i="27"/>
  <c r="M142" i="27"/>
  <c r="K142" i="27"/>
  <c r="M141" i="27"/>
  <c r="K141" i="27"/>
  <c r="M140" i="27"/>
  <c r="K140" i="27"/>
  <c r="M139" i="27"/>
  <c r="K139" i="27"/>
  <c r="M138" i="27"/>
  <c r="K138" i="27"/>
  <c r="M137" i="27"/>
  <c r="K137" i="27"/>
  <c r="M136" i="27"/>
  <c r="K136" i="27"/>
  <c r="M135" i="27"/>
  <c r="K135" i="27"/>
  <c r="M134" i="27"/>
  <c r="K134" i="27"/>
  <c r="M133" i="27"/>
  <c r="K133" i="27"/>
  <c r="M132" i="27"/>
  <c r="K132" i="27"/>
  <c r="M131" i="27"/>
  <c r="K131" i="27"/>
  <c r="M130" i="27"/>
  <c r="K130" i="27"/>
  <c r="M129" i="27"/>
  <c r="K129" i="27"/>
  <c r="M128" i="27"/>
  <c r="K128" i="27"/>
  <c r="M127" i="27"/>
  <c r="K127" i="27"/>
  <c r="M126" i="27"/>
  <c r="K126" i="27"/>
  <c r="M125" i="27"/>
  <c r="K125" i="27"/>
  <c r="M124" i="27"/>
  <c r="K124" i="27"/>
  <c r="M123" i="27"/>
  <c r="K123" i="27"/>
  <c r="M122" i="27"/>
  <c r="K122" i="27"/>
  <c r="M121" i="27"/>
  <c r="K121" i="27"/>
  <c r="M120" i="27"/>
  <c r="K120" i="27"/>
  <c r="M119" i="27"/>
  <c r="K119" i="27"/>
  <c r="M118" i="27"/>
  <c r="K118" i="27"/>
  <c r="M117" i="27"/>
  <c r="K117" i="27"/>
  <c r="M116" i="27"/>
  <c r="K116" i="27"/>
  <c r="M115" i="27"/>
  <c r="K115" i="27"/>
  <c r="M114" i="27"/>
  <c r="K114" i="27"/>
  <c r="M113" i="27"/>
  <c r="K113" i="27"/>
  <c r="M112" i="27"/>
  <c r="K112" i="27"/>
  <c r="M111" i="27"/>
  <c r="K111" i="27"/>
  <c r="M110" i="27"/>
  <c r="K110" i="27"/>
  <c r="M109" i="27"/>
  <c r="K109" i="27"/>
  <c r="M108" i="27"/>
  <c r="K108" i="27"/>
  <c r="M107" i="27"/>
  <c r="K107" i="27"/>
  <c r="M106" i="27"/>
  <c r="K106" i="27"/>
  <c r="M105" i="27"/>
  <c r="K105" i="27"/>
  <c r="M104" i="27"/>
  <c r="K104" i="27"/>
  <c r="M103" i="27"/>
  <c r="K103" i="27"/>
  <c r="M102" i="27"/>
  <c r="K102" i="27"/>
  <c r="M101" i="27"/>
  <c r="K101" i="27"/>
  <c r="M100" i="27"/>
  <c r="K100" i="27"/>
  <c r="M99" i="27"/>
  <c r="K99" i="27"/>
  <c r="M98" i="27"/>
  <c r="K98" i="27"/>
  <c r="M97" i="27"/>
  <c r="K97" i="27"/>
  <c r="M96" i="27"/>
  <c r="K96" i="27"/>
  <c r="M95" i="27"/>
  <c r="K95" i="27"/>
  <c r="L93" i="27"/>
  <c r="B89" i="27"/>
  <c r="A32" i="41" s="1"/>
  <c r="H89" i="27"/>
  <c r="G32" i="41" s="1"/>
  <c r="F89" i="27"/>
  <c r="E32" i="41" s="1"/>
  <c r="E89" i="27"/>
  <c r="D32" i="41" s="1"/>
  <c r="M268" i="26"/>
  <c r="K268" i="26"/>
  <c r="M267" i="26"/>
  <c r="K267" i="26"/>
  <c r="M266" i="26"/>
  <c r="K266" i="26"/>
  <c r="M265" i="26"/>
  <c r="K265" i="26"/>
  <c r="M264" i="26"/>
  <c r="K264" i="26"/>
  <c r="M263" i="26"/>
  <c r="K263" i="26"/>
  <c r="M262" i="26"/>
  <c r="K262" i="26"/>
  <c r="M261" i="26"/>
  <c r="K261" i="26"/>
  <c r="M260" i="26"/>
  <c r="K260" i="26"/>
  <c r="M259" i="26"/>
  <c r="K259" i="26"/>
  <c r="M258" i="26"/>
  <c r="K258" i="26"/>
  <c r="M257" i="26"/>
  <c r="K257" i="26"/>
  <c r="M256" i="26"/>
  <c r="K256" i="26"/>
  <c r="M255" i="26"/>
  <c r="K255" i="26"/>
  <c r="M254" i="26"/>
  <c r="K254" i="26"/>
  <c r="M253" i="26"/>
  <c r="K253" i="26"/>
  <c r="M252" i="26"/>
  <c r="K252" i="26"/>
  <c r="M251" i="26"/>
  <c r="K251" i="26"/>
  <c r="M250" i="26"/>
  <c r="K250" i="26"/>
  <c r="M249" i="26"/>
  <c r="K249" i="26"/>
  <c r="M248" i="26"/>
  <c r="K248" i="26"/>
  <c r="M247" i="26"/>
  <c r="K247" i="26"/>
  <c r="M246" i="26"/>
  <c r="K246" i="26"/>
  <c r="M245" i="26"/>
  <c r="K245" i="26"/>
  <c r="M244" i="26"/>
  <c r="K244" i="26"/>
  <c r="M243" i="26"/>
  <c r="K243" i="26"/>
  <c r="M242" i="26"/>
  <c r="K242" i="26"/>
  <c r="M241" i="26"/>
  <c r="K241" i="26"/>
  <c r="M240" i="26"/>
  <c r="K240" i="26"/>
  <c r="M239" i="26"/>
  <c r="K239" i="26"/>
  <c r="M238" i="26"/>
  <c r="K238" i="26"/>
  <c r="M237" i="26"/>
  <c r="K237" i="26"/>
  <c r="M236" i="26"/>
  <c r="K236" i="26"/>
  <c r="M235" i="26"/>
  <c r="K235" i="26"/>
  <c r="M234" i="26"/>
  <c r="K234" i="26"/>
  <c r="M233" i="26"/>
  <c r="K233" i="26"/>
  <c r="M232" i="26"/>
  <c r="K232" i="26"/>
  <c r="M231" i="26"/>
  <c r="K231" i="26"/>
  <c r="M230" i="26"/>
  <c r="K230" i="26"/>
  <c r="M229" i="26"/>
  <c r="K229" i="26"/>
  <c r="M228" i="26"/>
  <c r="K228" i="26"/>
  <c r="M227" i="26"/>
  <c r="K227" i="26"/>
  <c r="M226" i="26"/>
  <c r="K226" i="26"/>
  <c r="M225" i="26"/>
  <c r="K225" i="26"/>
  <c r="M224" i="26"/>
  <c r="K224" i="26"/>
  <c r="M223" i="26"/>
  <c r="K223" i="26"/>
  <c r="M222" i="26"/>
  <c r="K222" i="26"/>
  <c r="M221" i="26"/>
  <c r="K221" i="26"/>
  <c r="M220" i="26"/>
  <c r="K220" i="26"/>
  <c r="M219" i="26"/>
  <c r="K219" i="26"/>
  <c r="M218" i="26"/>
  <c r="K218" i="26"/>
  <c r="M217" i="26"/>
  <c r="K217" i="26"/>
  <c r="M216" i="26"/>
  <c r="K216" i="26"/>
  <c r="M215" i="26"/>
  <c r="K215" i="26"/>
  <c r="M214" i="26"/>
  <c r="K214" i="26"/>
  <c r="M213" i="26"/>
  <c r="K213" i="26"/>
  <c r="M212" i="26"/>
  <c r="K212" i="26"/>
  <c r="M211" i="26"/>
  <c r="K211" i="26"/>
  <c r="M210" i="26"/>
  <c r="K210" i="26"/>
  <c r="M209" i="26"/>
  <c r="K209" i="26"/>
  <c r="M208" i="26"/>
  <c r="K208" i="26"/>
  <c r="M207" i="26"/>
  <c r="K207" i="26"/>
  <c r="M206" i="26"/>
  <c r="K206" i="26"/>
  <c r="M205" i="26"/>
  <c r="K205" i="26"/>
  <c r="M204" i="26"/>
  <c r="K204" i="26"/>
  <c r="M203" i="26"/>
  <c r="K203" i="26"/>
  <c r="M202" i="26"/>
  <c r="K202" i="26"/>
  <c r="M201" i="26"/>
  <c r="K201" i="26"/>
  <c r="M200" i="26"/>
  <c r="K200" i="26"/>
  <c r="M199" i="26"/>
  <c r="K199" i="26"/>
  <c r="M198" i="26"/>
  <c r="K198" i="26"/>
  <c r="M197" i="26"/>
  <c r="K197" i="26"/>
  <c r="M196" i="26"/>
  <c r="K196" i="26"/>
  <c r="M195" i="26"/>
  <c r="K195" i="26"/>
  <c r="M194" i="26"/>
  <c r="K194" i="26"/>
  <c r="M193" i="26"/>
  <c r="K193" i="26"/>
  <c r="M192" i="26"/>
  <c r="K192" i="26"/>
  <c r="M191" i="26"/>
  <c r="K191" i="26"/>
  <c r="M190" i="26"/>
  <c r="K190" i="26"/>
  <c r="M189" i="26"/>
  <c r="K189" i="26"/>
  <c r="M188" i="26"/>
  <c r="K188" i="26"/>
  <c r="M187" i="26"/>
  <c r="K187" i="26"/>
  <c r="M186" i="26"/>
  <c r="K186" i="26"/>
  <c r="M185" i="26"/>
  <c r="K185" i="26"/>
  <c r="M184" i="26"/>
  <c r="K184" i="26"/>
  <c r="M183" i="26"/>
  <c r="K183" i="26"/>
  <c r="M182" i="26"/>
  <c r="K182" i="26"/>
  <c r="M181" i="26"/>
  <c r="K181" i="26"/>
  <c r="M180" i="26"/>
  <c r="K180" i="26"/>
  <c r="M179" i="26"/>
  <c r="K179" i="26"/>
  <c r="M178" i="26"/>
  <c r="K178" i="26"/>
  <c r="M177" i="26"/>
  <c r="K177" i="26"/>
  <c r="M176" i="26"/>
  <c r="K176" i="26"/>
  <c r="M175" i="26"/>
  <c r="K175" i="26"/>
  <c r="M174" i="26"/>
  <c r="K174" i="26"/>
  <c r="M173" i="26"/>
  <c r="K173" i="26"/>
  <c r="M172" i="26"/>
  <c r="K172" i="26"/>
  <c r="M171" i="26"/>
  <c r="K171" i="26"/>
  <c r="M170" i="26"/>
  <c r="K170" i="26"/>
  <c r="M169" i="26"/>
  <c r="K169" i="26"/>
  <c r="M168" i="26"/>
  <c r="K168" i="26"/>
  <c r="M167" i="26"/>
  <c r="K167" i="26"/>
  <c r="M166" i="26"/>
  <c r="K166" i="26"/>
  <c r="M165" i="26"/>
  <c r="K165" i="26"/>
  <c r="M164" i="26"/>
  <c r="K164" i="26"/>
  <c r="M163" i="26"/>
  <c r="K163" i="26"/>
  <c r="M162" i="26"/>
  <c r="K162" i="26"/>
  <c r="M161" i="26"/>
  <c r="K161" i="26"/>
  <c r="M160" i="26"/>
  <c r="K160" i="26"/>
  <c r="M159" i="26"/>
  <c r="K159" i="26"/>
  <c r="M158" i="26"/>
  <c r="K158" i="26"/>
  <c r="M157" i="26"/>
  <c r="K157" i="26"/>
  <c r="M156" i="26"/>
  <c r="K156" i="26"/>
  <c r="M155" i="26"/>
  <c r="K155" i="26"/>
  <c r="M154" i="26"/>
  <c r="K154" i="26"/>
  <c r="M153" i="26"/>
  <c r="K153" i="26"/>
  <c r="M152" i="26"/>
  <c r="K152" i="26"/>
  <c r="M151" i="26"/>
  <c r="K151" i="26"/>
  <c r="M150" i="26"/>
  <c r="K150" i="26"/>
  <c r="M149" i="26"/>
  <c r="K149" i="26"/>
  <c r="M148" i="26"/>
  <c r="K148" i="26"/>
  <c r="M147" i="26"/>
  <c r="K147" i="26"/>
  <c r="M146" i="26"/>
  <c r="K146" i="26"/>
  <c r="M145" i="26"/>
  <c r="K145" i="26"/>
  <c r="M144" i="26"/>
  <c r="K144" i="26"/>
  <c r="M143" i="26"/>
  <c r="K143" i="26"/>
  <c r="M142" i="26"/>
  <c r="K142" i="26"/>
  <c r="M141" i="26"/>
  <c r="K141" i="26"/>
  <c r="M140" i="26"/>
  <c r="K140" i="26"/>
  <c r="M139" i="26"/>
  <c r="K139" i="26"/>
  <c r="M138" i="26"/>
  <c r="K138" i="26"/>
  <c r="M137" i="26"/>
  <c r="K137" i="26"/>
  <c r="M136" i="26"/>
  <c r="K136" i="26"/>
  <c r="M135" i="26"/>
  <c r="K135" i="26"/>
  <c r="M134" i="26"/>
  <c r="K134" i="26"/>
  <c r="M133" i="26"/>
  <c r="K133" i="26"/>
  <c r="M132" i="26"/>
  <c r="K132" i="26"/>
  <c r="M131" i="26"/>
  <c r="K131" i="26"/>
  <c r="M130" i="26"/>
  <c r="K130" i="26"/>
  <c r="M129" i="26"/>
  <c r="K129" i="26"/>
  <c r="M128" i="26"/>
  <c r="K128" i="26"/>
  <c r="M127" i="26"/>
  <c r="K127" i="26"/>
  <c r="M126" i="26"/>
  <c r="K126" i="26"/>
  <c r="M125" i="26"/>
  <c r="K125" i="26"/>
  <c r="M124" i="26"/>
  <c r="K124" i="26"/>
  <c r="M123" i="26"/>
  <c r="K123" i="26"/>
  <c r="M122" i="26"/>
  <c r="K122" i="26"/>
  <c r="M121" i="26"/>
  <c r="K121" i="26"/>
  <c r="M120" i="26"/>
  <c r="K120" i="26"/>
  <c r="M119" i="26"/>
  <c r="K119" i="26"/>
  <c r="M118" i="26"/>
  <c r="K118" i="26"/>
  <c r="M117" i="26"/>
  <c r="K117" i="26"/>
  <c r="M116" i="26"/>
  <c r="K116" i="26"/>
  <c r="M115" i="26"/>
  <c r="K115" i="26"/>
  <c r="M114" i="26"/>
  <c r="K114" i="26"/>
  <c r="M113" i="26"/>
  <c r="K113" i="26"/>
  <c r="M112" i="26"/>
  <c r="K112" i="26"/>
  <c r="M111" i="26"/>
  <c r="K111" i="26"/>
  <c r="M110" i="26"/>
  <c r="K110" i="26"/>
  <c r="M109" i="26"/>
  <c r="K109" i="26"/>
  <c r="M108" i="26"/>
  <c r="K108" i="26"/>
  <c r="M107" i="26"/>
  <c r="K107" i="26"/>
  <c r="M106" i="26"/>
  <c r="K106" i="26"/>
  <c r="M105" i="26"/>
  <c r="K105" i="26"/>
  <c r="M104" i="26"/>
  <c r="K104" i="26"/>
  <c r="M103" i="26"/>
  <c r="K103" i="26"/>
  <c r="M102" i="26"/>
  <c r="K102" i="26"/>
  <c r="M101" i="26"/>
  <c r="K101" i="26"/>
  <c r="M100" i="26"/>
  <c r="K100" i="26"/>
  <c r="M99" i="26"/>
  <c r="K99" i="26"/>
  <c r="M98" i="26"/>
  <c r="K98" i="26"/>
  <c r="M97" i="26"/>
  <c r="K97" i="26"/>
  <c r="M96" i="26"/>
  <c r="K96" i="26"/>
  <c r="M95" i="26"/>
  <c r="K95" i="26"/>
  <c r="L93" i="26"/>
  <c r="B89" i="26"/>
  <c r="H89" i="26"/>
  <c r="G31" i="41" s="1"/>
  <c r="F89" i="26"/>
  <c r="E31" i="41" s="1"/>
  <c r="E89" i="26"/>
  <c r="D31" i="41" s="1"/>
  <c r="M268" i="25"/>
  <c r="K268" i="25"/>
  <c r="M267" i="25"/>
  <c r="K267" i="25"/>
  <c r="M266" i="25"/>
  <c r="K266" i="25"/>
  <c r="M265" i="25"/>
  <c r="K265" i="25"/>
  <c r="M264" i="25"/>
  <c r="K264" i="25"/>
  <c r="M263" i="25"/>
  <c r="K263" i="25"/>
  <c r="M262" i="25"/>
  <c r="K262" i="25"/>
  <c r="M261" i="25"/>
  <c r="K261" i="25"/>
  <c r="M260" i="25"/>
  <c r="K260" i="25"/>
  <c r="M259" i="25"/>
  <c r="K259" i="25"/>
  <c r="M258" i="25"/>
  <c r="K258" i="25"/>
  <c r="M257" i="25"/>
  <c r="K257" i="25"/>
  <c r="M256" i="25"/>
  <c r="K256" i="25"/>
  <c r="M255" i="25"/>
  <c r="K255" i="25"/>
  <c r="M254" i="25"/>
  <c r="K254" i="25"/>
  <c r="M253" i="25"/>
  <c r="K253" i="25"/>
  <c r="M252" i="25"/>
  <c r="K252" i="25"/>
  <c r="M251" i="25"/>
  <c r="K251" i="25"/>
  <c r="M250" i="25"/>
  <c r="K250" i="25"/>
  <c r="M249" i="25"/>
  <c r="K249" i="25"/>
  <c r="M248" i="25"/>
  <c r="K248" i="25"/>
  <c r="M247" i="25"/>
  <c r="K247" i="25"/>
  <c r="M246" i="25"/>
  <c r="K246" i="25"/>
  <c r="M245" i="25"/>
  <c r="K245" i="25"/>
  <c r="M244" i="25"/>
  <c r="K244" i="25"/>
  <c r="M243" i="25"/>
  <c r="K243" i="25"/>
  <c r="M242" i="25"/>
  <c r="K242" i="25"/>
  <c r="M241" i="25"/>
  <c r="K241" i="25"/>
  <c r="M240" i="25"/>
  <c r="K240" i="25"/>
  <c r="M239" i="25"/>
  <c r="K239" i="25"/>
  <c r="M238" i="25"/>
  <c r="K238" i="25"/>
  <c r="M237" i="25"/>
  <c r="K237" i="25"/>
  <c r="M236" i="25"/>
  <c r="K236" i="25"/>
  <c r="M235" i="25"/>
  <c r="K235" i="25"/>
  <c r="M234" i="25"/>
  <c r="K234" i="25"/>
  <c r="M233" i="25"/>
  <c r="K233" i="25"/>
  <c r="M232" i="25"/>
  <c r="K232" i="25"/>
  <c r="M231" i="25"/>
  <c r="K231" i="25"/>
  <c r="M230" i="25"/>
  <c r="K230" i="25"/>
  <c r="M229" i="25"/>
  <c r="K229" i="25"/>
  <c r="M228" i="25"/>
  <c r="K228" i="25"/>
  <c r="M227" i="25"/>
  <c r="K227" i="25"/>
  <c r="M226" i="25"/>
  <c r="K226" i="25"/>
  <c r="M225" i="25"/>
  <c r="K225" i="25"/>
  <c r="M224" i="25"/>
  <c r="K224" i="25"/>
  <c r="M223" i="25"/>
  <c r="K223" i="25"/>
  <c r="M222" i="25"/>
  <c r="K222" i="25"/>
  <c r="M221" i="25"/>
  <c r="K221" i="25"/>
  <c r="M220" i="25"/>
  <c r="K220" i="25"/>
  <c r="M219" i="25"/>
  <c r="K219" i="25"/>
  <c r="M218" i="25"/>
  <c r="K218" i="25"/>
  <c r="M217" i="25"/>
  <c r="K217" i="25"/>
  <c r="M216" i="25"/>
  <c r="K216" i="25"/>
  <c r="M215" i="25"/>
  <c r="K215" i="25"/>
  <c r="M214" i="25"/>
  <c r="K214" i="25"/>
  <c r="M213" i="25"/>
  <c r="K213" i="25"/>
  <c r="M212" i="25"/>
  <c r="K212" i="25"/>
  <c r="M211" i="25"/>
  <c r="K211" i="25"/>
  <c r="M210" i="25"/>
  <c r="K210" i="25"/>
  <c r="M209" i="25"/>
  <c r="K209" i="25"/>
  <c r="M208" i="25"/>
  <c r="K208" i="25"/>
  <c r="M207" i="25"/>
  <c r="K207" i="25"/>
  <c r="M206" i="25"/>
  <c r="K206" i="25"/>
  <c r="M205" i="25"/>
  <c r="K205" i="25"/>
  <c r="M204" i="25"/>
  <c r="K204" i="25"/>
  <c r="M203" i="25"/>
  <c r="K203" i="25"/>
  <c r="M202" i="25"/>
  <c r="K202" i="25"/>
  <c r="M201" i="25"/>
  <c r="K201" i="25"/>
  <c r="M200" i="25"/>
  <c r="K200" i="25"/>
  <c r="M199" i="25"/>
  <c r="K199" i="25"/>
  <c r="M198" i="25"/>
  <c r="K198" i="25"/>
  <c r="M197" i="25"/>
  <c r="K197" i="25"/>
  <c r="M196" i="25"/>
  <c r="K196" i="25"/>
  <c r="M195" i="25"/>
  <c r="K195" i="25"/>
  <c r="M194" i="25"/>
  <c r="K194" i="25"/>
  <c r="M193" i="25"/>
  <c r="K193" i="25"/>
  <c r="M192" i="25"/>
  <c r="K192" i="25"/>
  <c r="M191" i="25"/>
  <c r="K191" i="25"/>
  <c r="M190" i="25"/>
  <c r="K190" i="25"/>
  <c r="M189" i="25"/>
  <c r="K189" i="25"/>
  <c r="M188" i="25"/>
  <c r="K188" i="25"/>
  <c r="M187" i="25"/>
  <c r="K187" i="25"/>
  <c r="M186" i="25"/>
  <c r="K186" i="25"/>
  <c r="M185" i="25"/>
  <c r="K185" i="25"/>
  <c r="M184" i="25"/>
  <c r="K184" i="25"/>
  <c r="M183" i="25"/>
  <c r="K183" i="25"/>
  <c r="M182" i="25"/>
  <c r="K182" i="25"/>
  <c r="M181" i="25"/>
  <c r="K181" i="25"/>
  <c r="M180" i="25"/>
  <c r="K180" i="25"/>
  <c r="M179" i="25"/>
  <c r="K179" i="25"/>
  <c r="M178" i="25"/>
  <c r="K178" i="25"/>
  <c r="M177" i="25"/>
  <c r="K177" i="25"/>
  <c r="M176" i="25"/>
  <c r="K176" i="25"/>
  <c r="M175" i="25"/>
  <c r="K175" i="25"/>
  <c r="M174" i="25"/>
  <c r="K174" i="25"/>
  <c r="M173" i="25"/>
  <c r="K173" i="25"/>
  <c r="M172" i="25"/>
  <c r="K172" i="25"/>
  <c r="M171" i="25"/>
  <c r="K171" i="25"/>
  <c r="M170" i="25"/>
  <c r="K170" i="25"/>
  <c r="M169" i="25"/>
  <c r="K169" i="25"/>
  <c r="M168" i="25"/>
  <c r="K168" i="25"/>
  <c r="M167" i="25"/>
  <c r="K167" i="25"/>
  <c r="M166" i="25"/>
  <c r="K166" i="25"/>
  <c r="M165" i="25"/>
  <c r="K165" i="25"/>
  <c r="M164" i="25"/>
  <c r="K164" i="25"/>
  <c r="M163" i="25"/>
  <c r="K163" i="25"/>
  <c r="M162" i="25"/>
  <c r="K162" i="25"/>
  <c r="M161" i="25"/>
  <c r="K161" i="25"/>
  <c r="M160" i="25"/>
  <c r="K160" i="25"/>
  <c r="M159" i="25"/>
  <c r="K159" i="25"/>
  <c r="M158" i="25"/>
  <c r="K158" i="25"/>
  <c r="M157" i="25"/>
  <c r="K157" i="25"/>
  <c r="M156" i="25"/>
  <c r="K156" i="25"/>
  <c r="M155" i="25"/>
  <c r="K155" i="25"/>
  <c r="M154" i="25"/>
  <c r="K154" i="25"/>
  <c r="M153" i="25"/>
  <c r="K153" i="25"/>
  <c r="M152" i="25"/>
  <c r="K152" i="25"/>
  <c r="M151" i="25"/>
  <c r="K151" i="25"/>
  <c r="M150" i="25"/>
  <c r="K150" i="25"/>
  <c r="M149" i="25"/>
  <c r="K149" i="25"/>
  <c r="M148" i="25"/>
  <c r="K148" i="25"/>
  <c r="M147" i="25"/>
  <c r="K147" i="25"/>
  <c r="M146" i="25"/>
  <c r="K146" i="25"/>
  <c r="M145" i="25"/>
  <c r="K145" i="25"/>
  <c r="M144" i="25"/>
  <c r="K144" i="25"/>
  <c r="M143" i="25"/>
  <c r="K143" i="25"/>
  <c r="M142" i="25"/>
  <c r="K142" i="25"/>
  <c r="M141" i="25"/>
  <c r="K141" i="25"/>
  <c r="M140" i="25"/>
  <c r="K140" i="25"/>
  <c r="M139" i="25"/>
  <c r="K139" i="25"/>
  <c r="M138" i="25"/>
  <c r="K138" i="25"/>
  <c r="M137" i="25"/>
  <c r="K137" i="25"/>
  <c r="M136" i="25"/>
  <c r="K136" i="25"/>
  <c r="M135" i="25"/>
  <c r="K135" i="25"/>
  <c r="M134" i="25"/>
  <c r="K134" i="25"/>
  <c r="M133" i="25"/>
  <c r="K133" i="25"/>
  <c r="M132" i="25"/>
  <c r="K132" i="25"/>
  <c r="M131" i="25"/>
  <c r="K131" i="25"/>
  <c r="M130" i="25"/>
  <c r="K130" i="25"/>
  <c r="M129" i="25"/>
  <c r="K129" i="25"/>
  <c r="M128" i="25"/>
  <c r="K128" i="25"/>
  <c r="M127" i="25"/>
  <c r="K127" i="25"/>
  <c r="M126" i="25"/>
  <c r="K126" i="25"/>
  <c r="M125" i="25"/>
  <c r="K125" i="25"/>
  <c r="M124" i="25"/>
  <c r="K124" i="25"/>
  <c r="M123" i="25"/>
  <c r="K123" i="25"/>
  <c r="M122" i="25"/>
  <c r="K122" i="25"/>
  <c r="M121" i="25"/>
  <c r="K121" i="25"/>
  <c r="M120" i="25"/>
  <c r="K120" i="25"/>
  <c r="M119" i="25"/>
  <c r="K119" i="25"/>
  <c r="M118" i="25"/>
  <c r="K118" i="25"/>
  <c r="M117" i="25"/>
  <c r="K117" i="25"/>
  <c r="M116" i="25"/>
  <c r="K116" i="25"/>
  <c r="M115" i="25"/>
  <c r="K115" i="25"/>
  <c r="M114" i="25"/>
  <c r="K114" i="25"/>
  <c r="M113" i="25"/>
  <c r="K113" i="25"/>
  <c r="M112" i="25"/>
  <c r="K112" i="25"/>
  <c r="M111" i="25"/>
  <c r="K111" i="25"/>
  <c r="M110" i="25"/>
  <c r="K110" i="25"/>
  <c r="M109" i="25"/>
  <c r="K109" i="25"/>
  <c r="M108" i="25"/>
  <c r="K108" i="25"/>
  <c r="M107" i="25"/>
  <c r="K107" i="25"/>
  <c r="M106" i="25"/>
  <c r="K106" i="25"/>
  <c r="M105" i="25"/>
  <c r="K105" i="25"/>
  <c r="M104" i="25"/>
  <c r="K104" i="25"/>
  <c r="M103" i="25"/>
  <c r="K103" i="25"/>
  <c r="M102" i="25"/>
  <c r="K102" i="25"/>
  <c r="M101" i="25"/>
  <c r="K101" i="25"/>
  <c r="M100" i="25"/>
  <c r="K100" i="25"/>
  <c r="M99" i="25"/>
  <c r="K99" i="25"/>
  <c r="M98" i="25"/>
  <c r="K98" i="25"/>
  <c r="M97" i="25"/>
  <c r="K97" i="25"/>
  <c r="M96" i="25"/>
  <c r="K96" i="25"/>
  <c r="M95" i="25"/>
  <c r="K95" i="25"/>
  <c r="L93" i="25"/>
  <c r="B89" i="25"/>
  <c r="H89" i="25"/>
  <c r="G30" i="41" s="1"/>
  <c r="F89" i="25"/>
  <c r="E30" i="41" s="1"/>
  <c r="E89" i="25"/>
  <c r="D30" i="41" s="1"/>
  <c r="M268" i="24"/>
  <c r="K268" i="24"/>
  <c r="M267" i="24"/>
  <c r="K267" i="24"/>
  <c r="M266" i="24"/>
  <c r="K266" i="24"/>
  <c r="M265" i="24"/>
  <c r="K265" i="24"/>
  <c r="M264" i="24"/>
  <c r="K264" i="24"/>
  <c r="M263" i="24"/>
  <c r="K263" i="24"/>
  <c r="M262" i="24"/>
  <c r="K262" i="24"/>
  <c r="M261" i="24"/>
  <c r="K261" i="24"/>
  <c r="M260" i="24"/>
  <c r="K260" i="24"/>
  <c r="M259" i="24"/>
  <c r="K259" i="24"/>
  <c r="M258" i="24"/>
  <c r="K258" i="24"/>
  <c r="M257" i="24"/>
  <c r="K257" i="24"/>
  <c r="M256" i="24"/>
  <c r="K256" i="24"/>
  <c r="M255" i="24"/>
  <c r="K255" i="24"/>
  <c r="M254" i="24"/>
  <c r="K254" i="24"/>
  <c r="M253" i="24"/>
  <c r="K253" i="24"/>
  <c r="M252" i="24"/>
  <c r="K252" i="24"/>
  <c r="M251" i="24"/>
  <c r="K251" i="24"/>
  <c r="M250" i="24"/>
  <c r="K250" i="24"/>
  <c r="M249" i="24"/>
  <c r="K249" i="24"/>
  <c r="M248" i="24"/>
  <c r="K248" i="24"/>
  <c r="M247" i="24"/>
  <c r="K247" i="24"/>
  <c r="M246" i="24"/>
  <c r="K246" i="24"/>
  <c r="M245" i="24"/>
  <c r="K245" i="24"/>
  <c r="M244" i="24"/>
  <c r="K244" i="24"/>
  <c r="M243" i="24"/>
  <c r="K243" i="24"/>
  <c r="M242" i="24"/>
  <c r="K242" i="24"/>
  <c r="M241" i="24"/>
  <c r="K241" i="24"/>
  <c r="M240" i="24"/>
  <c r="K240" i="24"/>
  <c r="M239" i="24"/>
  <c r="K239" i="24"/>
  <c r="M238" i="24"/>
  <c r="K238" i="24"/>
  <c r="M237" i="24"/>
  <c r="K237" i="24"/>
  <c r="M236" i="24"/>
  <c r="K236" i="24"/>
  <c r="M235" i="24"/>
  <c r="K235" i="24"/>
  <c r="M234" i="24"/>
  <c r="K234" i="24"/>
  <c r="M233" i="24"/>
  <c r="K233" i="24"/>
  <c r="M232" i="24"/>
  <c r="K232" i="24"/>
  <c r="M231" i="24"/>
  <c r="K231" i="24"/>
  <c r="M230" i="24"/>
  <c r="K230" i="24"/>
  <c r="M229" i="24"/>
  <c r="K229" i="24"/>
  <c r="M228" i="24"/>
  <c r="K228" i="24"/>
  <c r="M227" i="24"/>
  <c r="K227" i="24"/>
  <c r="M226" i="24"/>
  <c r="K226" i="24"/>
  <c r="M225" i="24"/>
  <c r="K225" i="24"/>
  <c r="M224" i="24"/>
  <c r="K224" i="24"/>
  <c r="M223" i="24"/>
  <c r="K223" i="24"/>
  <c r="M222" i="24"/>
  <c r="K222" i="24"/>
  <c r="M221" i="24"/>
  <c r="K221" i="24"/>
  <c r="M220" i="24"/>
  <c r="K220" i="24"/>
  <c r="M219" i="24"/>
  <c r="K219" i="24"/>
  <c r="M218" i="24"/>
  <c r="K218" i="24"/>
  <c r="M217" i="24"/>
  <c r="K217" i="24"/>
  <c r="M216" i="24"/>
  <c r="K216" i="24"/>
  <c r="M215" i="24"/>
  <c r="K215" i="24"/>
  <c r="M214" i="24"/>
  <c r="K214" i="24"/>
  <c r="M213" i="24"/>
  <c r="K213" i="24"/>
  <c r="M212" i="24"/>
  <c r="K212" i="24"/>
  <c r="M211" i="24"/>
  <c r="K211" i="24"/>
  <c r="M210" i="24"/>
  <c r="K210" i="24"/>
  <c r="M209" i="24"/>
  <c r="K209" i="24"/>
  <c r="M208" i="24"/>
  <c r="K208" i="24"/>
  <c r="M207" i="24"/>
  <c r="K207" i="24"/>
  <c r="M206" i="24"/>
  <c r="K206" i="24"/>
  <c r="M205" i="24"/>
  <c r="K205" i="24"/>
  <c r="M204" i="24"/>
  <c r="K204" i="24"/>
  <c r="M203" i="24"/>
  <c r="K203" i="24"/>
  <c r="M202" i="24"/>
  <c r="K202" i="24"/>
  <c r="M201" i="24"/>
  <c r="K201" i="24"/>
  <c r="M200" i="24"/>
  <c r="K200" i="24"/>
  <c r="M199" i="24"/>
  <c r="K199" i="24"/>
  <c r="M198" i="24"/>
  <c r="K198" i="24"/>
  <c r="M197" i="24"/>
  <c r="K197" i="24"/>
  <c r="M196" i="24"/>
  <c r="K196" i="24"/>
  <c r="M195" i="24"/>
  <c r="K195" i="24"/>
  <c r="M194" i="24"/>
  <c r="K194" i="24"/>
  <c r="M193" i="24"/>
  <c r="K193" i="24"/>
  <c r="M192" i="24"/>
  <c r="K192" i="24"/>
  <c r="M191" i="24"/>
  <c r="K191" i="24"/>
  <c r="M190" i="24"/>
  <c r="K190" i="24"/>
  <c r="M189" i="24"/>
  <c r="K189" i="24"/>
  <c r="M188" i="24"/>
  <c r="K188" i="24"/>
  <c r="M187" i="24"/>
  <c r="K187" i="24"/>
  <c r="M186" i="24"/>
  <c r="K186" i="24"/>
  <c r="M185" i="24"/>
  <c r="K185" i="24"/>
  <c r="M184" i="24"/>
  <c r="K184" i="24"/>
  <c r="M183" i="24"/>
  <c r="K183" i="24"/>
  <c r="M182" i="24"/>
  <c r="K182" i="24"/>
  <c r="M181" i="24"/>
  <c r="K181" i="24"/>
  <c r="M180" i="24"/>
  <c r="K180" i="24"/>
  <c r="M179" i="24"/>
  <c r="K179" i="24"/>
  <c r="M178" i="24"/>
  <c r="K178" i="24"/>
  <c r="M177" i="24"/>
  <c r="K177" i="24"/>
  <c r="M176" i="24"/>
  <c r="K176" i="24"/>
  <c r="M175" i="24"/>
  <c r="K175" i="24"/>
  <c r="M174" i="24"/>
  <c r="K174" i="24"/>
  <c r="M173" i="24"/>
  <c r="K173" i="24"/>
  <c r="M172" i="24"/>
  <c r="K172" i="24"/>
  <c r="M171" i="24"/>
  <c r="K171" i="24"/>
  <c r="M170" i="24"/>
  <c r="K170" i="24"/>
  <c r="M169" i="24"/>
  <c r="K169" i="24"/>
  <c r="M168" i="24"/>
  <c r="K168" i="24"/>
  <c r="M167" i="24"/>
  <c r="K167" i="24"/>
  <c r="M166" i="24"/>
  <c r="K166" i="24"/>
  <c r="M165" i="24"/>
  <c r="K165" i="24"/>
  <c r="M164" i="24"/>
  <c r="K164" i="24"/>
  <c r="M163" i="24"/>
  <c r="K163" i="24"/>
  <c r="M162" i="24"/>
  <c r="K162" i="24"/>
  <c r="M161" i="24"/>
  <c r="K161" i="24"/>
  <c r="M160" i="24"/>
  <c r="K160" i="24"/>
  <c r="M159" i="24"/>
  <c r="K159" i="24"/>
  <c r="M158" i="24"/>
  <c r="K158" i="24"/>
  <c r="M157" i="24"/>
  <c r="K157" i="24"/>
  <c r="M156" i="24"/>
  <c r="K156" i="24"/>
  <c r="M155" i="24"/>
  <c r="K155" i="24"/>
  <c r="M154" i="24"/>
  <c r="K154" i="24"/>
  <c r="M153" i="24"/>
  <c r="K153" i="24"/>
  <c r="M152" i="24"/>
  <c r="K152" i="24"/>
  <c r="M151" i="24"/>
  <c r="K151" i="24"/>
  <c r="M150" i="24"/>
  <c r="K150" i="24"/>
  <c r="M149" i="24"/>
  <c r="K149" i="24"/>
  <c r="M148" i="24"/>
  <c r="K148" i="24"/>
  <c r="M147" i="24"/>
  <c r="K147" i="24"/>
  <c r="M146" i="24"/>
  <c r="K146" i="24"/>
  <c r="M145" i="24"/>
  <c r="K145" i="24"/>
  <c r="M144" i="24"/>
  <c r="K144" i="24"/>
  <c r="M143" i="24"/>
  <c r="K143" i="24"/>
  <c r="M142" i="24"/>
  <c r="K142" i="24"/>
  <c r="M141" i="24"/>
  <c r="K141" i="24"/>
  <c r="M140" i="24"/>
  <c r="K140" i="24"/>
  <c r="M139" i="24"/>
  <c r="K139" i="24"/>
  <c r="M138" i="24"/>
  <c r="K138" i="24"/>
  <c r="M137" i="24"/>
  <c r="K137" i="24"/>
  <c r="M136" i="24"/>
  <c r="K136" i="24"/>
  <c r="M135" i="24"/>
  <c r="K135" i="24"/>
  <c r="M134" i="24"/>
  <c r="K134" i="24"/>
  <c r="M133" i="24"/>
  <c r="K133" i="24"/>
  <c r="M132" i="24"/>
  <c r="K132" i="24"/>
  <c r="M131" i="24"/>
  <c r="K131" i="24"/>
  <c r="M130" i="24"/>
  <c r="K130" i="24"/>
  <c r="M129" i="24"/>
  <c r="K129" i="24"/>
  <c r="M128" i="24"/>
  <c r="K128" i="24"/>
  <c r="M127" i="24"/>
  <c r="K127" i="24"/>
  <c r="M126" i="24"/>
  <c r="K126" i="24"/>
  <c r="M125" i="24"/>
  <c r="K125" i="24"/>
  <c r="M124" i="24"/>
  <c r="K124" i="24"/>
  <c r="M123" i="24"/>
  <c r="K123" i="24"/>
  <c r="M122" i="24"/>
  <c r="K122" i="24"/>
  <c r="M121" i="24"/>
  <c r="K121" i="24"/>
  <c r="M120" i="24"/>
  <c r="K120" i="24"/>
  <c r="M119" i="24"/>
  <c r="K119" i="24"/>
  <c r="M118" i="24"/>
  <c r="K118" i="24"/>
  <c r="M117" i="24"/>
  <c r="K117" i="24"/>
  <c r="M116" i="24"/>
  <c r="K116" i="24"/>
  <c r="M115" i="24"/>
  <c r="K115" i="24"/>
  <c r="M114" i="24"/>
  <c r="K114" i="24"/>
  <c r="M113" i="24"/>
  <c r="K113" i="24"/>
  <c r="M112" i="24"/>
  <c r="K112" i="24"/>
  <c r="M111" i="24"/>
  <c r="K111" i="24"/>
  <c r="M110" i="24"/>
  <c r="K110" i="24"/>
  <c r="M109" i="24"/>
  <c r="K109" i="24"/>
  <c r="M108" i="24"/>
  <c r="K108" i="24"/>
  <c r="M107" i="24"/>
  <c r="K107" i="24"/>
  <c r="M106" i="24"/>
  <c r="K106" i="24"/>
  <c r="M105" i="24"/>
  <c r="K105" i="24"/>
  <c r="M104" i="24"/>
  <c r="K104" i="24"/>
  <c r="M103" i="24"/>
  <c r="K103" i="24"/>
  <c r="M102" i="24"/>
  <c r="K102" i="24"/>
  <c r="M101" i="24"/>
  <c r="K101" i="24"/>
  <c r="M100" i="24"/>
  <c r="K100" i="24"/>
  <c r="M99" i="24"/>
  <c r="K99" i="24"/>
  <c r="M98" i="24"/>
  <c r="K98" i="24"/>
  <c r="M97" i="24"/>
  <c r="K97" i="24"/>
  <c r="M96" i="24"/>
  <c r="K96" i="24"/>
  <c r="M95" i="24"/>
  <c r="K95" i="24"/>
  <c r="L93" i="24"/>
  <c r="B89" i="24"/>
  <c r="H89" i="24"/>
  <c r="G29" i="41" s="1"/>
  <c r="F89" i="24"/>
  <c r="E29" i="41" s="1"/>
  <c r="E89" i="24"/>
  <c r="D29" i="41" s="1"/>
  <c r="M268" i="23"/>
  <c r="K268" i="23"/>
  <c r="M267" i="23"/>
  <c r="K267" i="23"/>
  <c r="M266" i="23"/>
  <c r="K266" i="23"/>
  <c r="M265" i="23"/>
  <c r="K265" i="23"/>
  <c r="M264" i="23"/>
  <c r="K264" i="23"/>
  <c r="M263" i="23"/>
  <c r="K263" i="23"/>
  <c r="M262" i="23"/>
  <c r="K262" i="23"/>
  <c r="M261" i="23"/>
  <c r="K261" i="23"/>
  <c r="M260" i="23"/>
  <c r="K260" i="23"/>
  <c r="M259" i="23"/>
  <c r="K259" i="23"/>
  <c r="M258" i="23"/>
  <c r="K258" i="23"/>
  <c r="M257" i="23"/>
  <c r="K257" i="23"/>
  <c r="M256" i="23"/>
  <c r="K256" i="23"/>
  <c r="M255" i="23"/>
  <c r="K255" i="23"/>
  <c r="M254" i="23"/>
  <c r="K254" i="23"/>
  <c r="M253" i="23"/>
  <c r="K253" i="23"/>
  <c r="M252" i="23"/>
  <c r="K252" i="23"/>
  <c r="M251" i="23"/>
  <c r="K251" i="23"/>
  <c r="M250" i="23"/>
  <c r="K250" i="23"/>
  <c r="M249" i="23"/>
  <c r="K249" i="23"/>
  <c r="M248" i="23"/>
  <c r="K248" i="23"/>
  <c r="M247" i="23"/>
  <c r="K247" i="23"/>
  <c r="M246" i="23"/>
  <c r="K246" i="23"/>
  <c r="M245" i="23"/>
  <c r="K245" i="23"/>
  <c r="M244" i="23"/>
  <c r="K244" i="23"/>
  <c r="M243" i="23"/>
  <c r="K243" i="23"/>
  <c r="M242" i="23"/>
  <c r="K242" i="23"/>
  <c r="M241" i="23"/>
  <c r="K241" i="23"/>
  <c r="M240" i="23"/>
  <c r="K240" i="23"/>
  <c r="M239" i="23"/>
  <c r="K239" i="23"/>
  <c r="M238" i="23"/>
  <c r="K238" i="23"/>
  <c r="M237" i="23"/>
  <c r="K237" i="23"/>
  <c r="M236" i="23"/>
  <c r="K236" i="23"/>
  <c r="M235" i="23"/>
  <c r="K235" i="23"/>
  <c r="M234" i="23"/>
  <c r="K234" i="23"/>
  <c r="M233" i="23"/>
  <c r="K233" i="23"/>
  <c r="M232" i="23"/>
  <c r="K232" i="23"/>
  <c r="M231" i="23"/>
  <c r="K231" i="23"/>
  <c r="M230" i="23"/>
  <c r="K230" i="23"/>
  <c r="M229" i="23"/>
  <c r="K229" i="23"/>
  <c r="M228" i="23"/>
  <c r="K228" i="23"/>
  <c r="M227" i="23"/>
  <c r="K227" i="23"/>
  <c r="M226" i="23"/>
  <c r="K226" i="23"/>
  <c r="M225" i="23"/>
  <c r="K225" i="23"/>
  <c r="M224" i="23"/>
  <c r="K224" i="23"/>
  <c r="M223" i="23"/>
  <c r="K223" i="23"/>
  <c r="M222" i="23"/>
  <c r="K222" i="23"/>
  <c r="M221" i="23"/>
  <c r="K221" i="23"/>
  <c r="M220" i="23"/>
  <c r="K220" i="23"/>
  <c r="M219" i="23"/>
  <c r="K219" i="23"/>
  <c r="M218" i="23"/>
  <c r="K218" i="23"/>
  <c r="M217" i="23"/>
  <c r="K217" i="23"/>
  <c r="M216" i="23"/>
  <c r="K216" i="23"/>
  <c r="M215" i="23"/>
  <c r="K215" i="23"/>
  <c r="M214" i="23"/>
  <c r="K214" i="23"/>
  <c r="M213" i="23"/>
  <c r="K213" i="23"/>
  <c r="M212" i="23"/>
  <c r="K212" i="23"/>
  <c r="M211" i="23"/>
  <c r="K211" i="23"/>
  <c r="M210" i="23"/>
  <c r="K210" i="23"/>
  <c r="M209" i="23"/>
  <c r="K209" i="23"/>
  <c r="M208" i="23"/>
  <c r="K208" i="23"/>
  <c r="M207" i="23"/>
  <c r="K207" i="23"/>
  <c r="M206" i="23"/>
  <c r="K206" i="23"/>
  <c r="M205" i="23"/>
  <c r="K205" i="23"/>
  <c r="M204" i="23"/>
  <c r="K204" i="23"/>
  <c r="M203" i="23"/>
  <c r="K203" i="23"/>
  <c r="M202" i="23"/>
  <c r="K202" i="23"/>
  <c r="M201" i="23"/>
  <c r="K201" i="23"/>
  <c r="M200" i="23"/>
  <c r="K200" i="23"/>
  <c r="M199" i="23"/>
  <c r="K199" i="23"/>
  <c r="M198" i="23"/>
  <c r="K198" i="23"/>
  <c r="M197" i="23"/>
  <c r="K197" i="23"/>
  <c r="M196" i="23"/>
  <c r="K196" i="23"/>
  <c r="M195" i="23"/>
  <c r="K195" i="23"/>
  <c r="M194" i="23"/>
  <c r="K194" i="23"/>
  <c r="M193" i="23"/>
  <c r="K193" i="23"/>
  <c r="M192" i="23"/>
  <c r="K192" i="23"/>
  <c r="M191" i="23"/>
  <c r="K191" i="23"/>
  <c r="M190" i="23"/>
  <c r="K190" i="23"/>
  <c r="M189" i="23"/>
  <c r="K189" i="23"/>
  <c r="M188" i="23"/>
  <c r="K188" i="23"/>
  <c r="M187" i="23"/>
  <c r="K187" i="23"/>
  <c r="M186" i="23"/>
  <c r="K186" i="23"/>
  <c r="M185" i="23"/>
  <c r="K185" i="23"/>
  <c r="M184" i="23"/>
  <c r="K184" i="23"/>
  <c r="M183" i="23"/>
  <c r="K183" i="23"/>
  <c r="M182" i="23"/>
  <c r="K182" i="23"/>
  <c r="M181" i="23"/>
  <c r="K181" i="23"/>
  <c r="M180" i="23"/>
  <c r="K180" i="23"/>
  <c r="M179" i="23"/>
  <c r="K179" i="23"/>
  <c r="M178" i="23"/>
  <c r="K178" i="23"/>
  <c r="M177" i="23"/>
  <c r="K177" i="23"/>
  <c r="M176" i="23"/>
  <c r="K176" i="23"/>
  <c r="M175" i="23"/>
  <c r="K175" i="23"/>
  <c r="M174" i="23"/>
  <c r="K174" i="23"/>
  <c r="M173" i="23"/>
  <c r="K173" i="23"/>
  <c r="M172" i="23"/>
  <c r="K172" i="23"/>
  <c r="M171" i="23"/>
  <c r="K171" i="23"/>
  <c r="M170" i="23"/>
  <c r="K170" i="23"/>
  <c r="M169" i="23"/>
  <c r="K169" i="23"/>
  <c r="M168" i="23"/>
  <c r="K168" i="23"/>
  <c r="M167" i="23"/>
  <c r="K167" i="23"/>
  <c r="M166" i="23"/>
  <c r="K166" i="23"/>
  <c r="M165" i="23"/>
  <c r="K165" i="23"/>
  <c r="M164" i="23"/>
  <c r="K164" i="23"/>
  <c r="M163" i="23"/>
  <c r="K163" i="23"/>
  <c r="M162" i="23"/>
  <c r="K162" i="23"/>
  <c r="M161" i="23"/>
  <c r="K161" i="23"/>
  <c r="M160" i="23"/>
  <c r="K160" i="23"/>
  <c r="M159" i="23"/>
  <c r="K159" i="23"/>
  <c r="M158" i="23"/>
  <c r="K158" i="23"/>
  <c r="M157" i="23"/>
  <c r="K157" i="23"/>
  <c r="M156" i="23"/>
  <c r="K156" i="23"/>
  <c r="M155" i="23"/>
  <c r="K155" i="23"/>
  <c r="M154" i="23"/>
  <c r="K154" i="23"/>
  <c r="M153" i="23"/>
  <c r="K153" i="23"/>
  <c r="M152" i="23"/>
  <c r="K152" i="23"/>
  <c r="M151" i="23"/>
  <c r="K151" i="23"/>
  <c r="M150" i="23"/>
  <c r="K150" i="23"/>
  <c r="M149" i="23"/>
  <c r="K149" i="23"/>
  <c r="M148" i="23"/>
  <c r="K148" i="23"/>
  <c r="M147" i="23"/>
  <c r="K147" i="23"/>
  <c r="M146" i="23"/>
  <c r="K146" i="23"/>
  <c r="M145" i="23"/>
  <c r="K145" i="23"/>
  <c r="M144" i="23"/>
  <c r="K144" i="23"/>
  <c r="M143" i="23"/>
  <c r="K143" i="23"/>
  <c r="M142" i="23"/>
  <c r="K142" i="23"/>
  <c r="M141" i="23"/>
  <c r="K141" i="23"/>
  <c r="M140" i="23"/>
  <c r="K140" i="23"/>
  <c r="M139" i="23"/>
  <c r="K139" i="23"/>
  <c r="M138" i="23"/>
  <c r="K138" i="23"/>
  <c r="M137" i="23"/>
  <c r="K137" i="23"/>
  <c r="M136" i="23"/>
  <c r="K136" i="23"/>
  <c r="M135" i="23"/>
  <c r="K135" i="23"/>
  <c r="M134" i="23"/>
  <c r="K134" i="23"/>
  <c r="M133" i="23"/>
  <c r="K133" i="23"/>
  <c r="M132" i="23"/>
  <c r="K132" i="23"/>
  <c r="M131" i="23"/>
  <c r="K131" i="23"/>
  <c r="M130" i="23"/>
  <c r="K130" i="23"/>
  <c r="M129" i="23"/>
  <c r="K129" i="23"/>
  <c r="M128" i="23"/>
  <c r="K128" i="23"/>
  <c r="M127" i="23"/>
  <c r="K127" i="23"/>
  <c r="M126" i="23"/>
  <c r="K126" i="23"/>
  <c r="M125" i="23"/>
  <c r="K125" i="23"/>
  <c r="M124" i="23"/>
  <c r="K124" i="23"/>
  <c r="M123" i="23"/>
  <c r="K123" i="23"/>
  <c r="M122" i="23"/>
  <c r="K122" i="23"/>
  <c r="M121" i="23"/>
  <c r="K121" i="23"/>
  <c r="M120" i="23"/>
  <c r="K120" i="23"/>
  <c r="M119" i="23"/>
  <c r="K119" i="23"/>
  <c r="M118" i="23"/>
  <c r="K118" i="23"/>
  <c r="M117" i="23"/>
  <c r="K117" i="23"/>
  <c r="M116" i="23"/>
  <c r="K116" i="23"/>
  <c r="M115" i="23"/>
  <c r="K115" i="23"/>
  <c r="M114" i="23"/>
  <c r="K114" i="23"/>
  <c r="M113" i="23"/>
  <c r="K113" i="23"/>
  <c r="M112" i="23"/>
  <c r="K112" i="23"/>
  <c r="M111" i="23"/>
  <c r="K111" i="23"/>
  <c r="M110" i="23"/>
  <c r="K110" i="23"/>
  <c r="M109" i="23"/>
  <c r="K109" i="23"/>
  <c r="M108" i="23"/>
  <c r="K108" i="23"/>
  <c r="M107" i="23"/>
  <c r="K107" i="23"/>
  <c r="M106" i="23"/>
  <c r="K106" i="23"/>
  <c r="M105" i="23"/>
  <c r="K105" i="23"/>
  <c r="M104" i="23"/>
  <c r="K104" i="23"/>
  <c r="M103" i="23"/>
  <c r="K103" i="23"/>
  <c r="M102" i="23"/>
  <c r="K102" i="23"/>
  <c r="M101" i="23"/>
  <c r="K101" i="23"/>
  <c r="M100" i="23"/>
  <c r="K100" i="23"/>
  <c r="M99" i="23"/>
  <c r="K99" i="23"/>
  <c r="M98" i="23"/>
  <c r="K98" i="23"/>
  <c r="M97" i="23"/>
  <c r="K97" i="23"/>
  <c r="M96" i="23"/>
  <c r="K96" i="23"/>
  <c r="M95" i="23"/>
  <c r="K95" i="23"/>
  <c r="L93" i="23"/>
  <c r="B89" i="23"/>
  <c r="H89" i="23"/>
  <c r="G28" i="41" s="1"/>
  <c r="E89" i="23"/>
  <c r="D28" i="41" s="1"/>
  <c r="M268" i="22"/>
  <c r="K268" i="22"/>
  <c r="M267" i="22"/>
  <c r="K267" i="22"/>
  <c r="M266" i="22"/>
  <c r="K266" i="22"/>
  <c r="M265" i="22"/>
  <c r="K265" i="22"/>
  <c r="M264" i="22"/>
  <c r="K264" i="22"/>
  <c r="M263" i="22"/>
  <c r="K263" i="22"/>
  <c r="M262" i="22"/>
  <c r="K262" i="22"/>
  <c r="M261" i="22"/>
  <c r="K261" i="22"/>
  <c r="M260" i="22"/>
  <c r="K260" i="22"/>
  <c r="M259" i="22"/>
  <c r="K259" i="22"/>
  <c r="M258" i="22"/>
  <c r="K258" i="22"/>
  <c r="M257" i="22"/>
  <c r="K257" i="22"/>
  <c r="M256" i="22"/>
  <c r="K256" i="22"/>
  <c r="M255" i="22"/>
  <c r="K255" i="22"/>
  <c r="M254" i="22"/>
  <c r="K254" i="22"/>
  <c r="M253" i="22"/>
  <c r="K253" i="22"/>
  <c r="M252" i="22"/>
  <c r="K252" i="22"/>
  <c r="M251" i="22"/>
  <c r="K251" i="22"/>
  <c r="M250" i="22"/>
  <c r="K250" i="22"/>
  <c r="M249" i="22"/>
  <c r="K249" i="22"/>
  <c r="M248" i="22"/>
  <c r="K248" i="22"/>
  <c r="M247" i="22"/>
  <c r="K247" i="22"/>
  <c r="M246" i="22"/>
  <c r="K246" i="22"/>
  <c r="M245" i="22"/>
  <c r="K245" i="22"/>
  <c r="M244" i="22"/>
  <c r="K244" i="22"/>
  <c r="M243" i="22"/>
  <c r="K243" i="22"/>
  <c r="M242" i="22"/>
  <c r="K242" i="22"/>
  <c r="M241" i="22"/>
  <c r="K241" i="22"/>
  <c r="M240" i="22"/>
  <c r="K240" i="22"/>
  <c r="M239" i="22"/>
  <c r="K239" i="22"/>
  <c r="M238" i="22"/>
  <c r="K238" i="22"/>
  <c r="M237" i="22"/>
  <c r="K237" i="22"/>
  <c r="M236" i="22"/>
  <c r="K236" i="22"/>
  <c r="M235" i="22"/>
  <c r="K235" i="22"/>
  <c r="M234" i="22"/>
  <c r="K234" i="22"/>
  <c r="M233" i="22"/>
  <c r="K233" i="22"/>
  <c r="M232" i="22"/>
  <c r="K232" i="22"/>
  <c r="M231" i="22"/>
  <c r="K231" i="22"/>
  <c r="M230" i="22"/>
  <c r="K230" i="22"/>
  <c r="M229" i="22"/>
  <c r="K229" i="22"/>
  <c r="M228" i="22"/>
  <c r="K228" i="22"/>
  <c r="M227" i="22"/>
  <c r="K227" i="22"/>
  <c r="M226" i="22"/>
  <c r="K226" i="22"/>
  <c r="M225" i="22"/>
  <c r="K225" i="22"/>
  <c r="M224" i="22"/>
  <c r="K224" i="22"/>
  <c r="M223" i="22"/>
  <c r="K223" i="22"/>
  <c r="M222" i="22"/>
  <c r="K222" i="22"/>
  <c r="M221" i="22"/>
  <c r="K221" i="22"/>
  <c r="M220" i="22"/>
  <c r="K220" i="22"/>
  <c r="M219" i="22"/>
  <c r="K219" i="22"/>
  <c r="M218" i="22"/>
  <c r="K218" i="22"/>
  <c r="M217" i="22"/>
  <c r="K217" i="22"/>
  <c r="M216" i="22"/>
  <c r="K216" i="22"/>
  <c r="M215" i="22"/>
  <c r="K215" i="22"/>
  <c r="M214" i="22"/>
  <c r="K214" i="22"/>
  <c r="M213" i="22"/>
  <c r="K213" i="22"/>
  <c r="M212" i="22"/>
  <c r="K212" i="22"/>
  <c r="M211" i="22"/>
  <c r="K211" i="22"/>
  <c r="M210" i="22"/>
  <c r="K210" i="22"/>
  <c r="M209" i="22"/>
  <c r="K209" i="22"/>
  <c r="M208" i="22"/>
  <c r="K208" i="22"/>
  <c r="M207" i="22"/>
  <c r="K207" i="22"/>
  <c r="M206" i="22"/>
  <c r="K206" i="22"/>
  <c r="M205" i="22"/>
  <c r="K205" i="22"/>
  <c r="M204" i="22"/>
  <c r="K204" i="22"/>
  <c r="M203" i="22"/>
  <c r="K203" i="22"/>
  <c r="M202" i="22"/>
  <c r="K202" i="22"/>
  <c r="M201" i="22"/>
  <c r="K201" i="22"/>
  <c r="M200" i="22"/>
  <c r="K200" i="22"/>
  <c r="M199" i="22"/>
  <c r="K199" i="22"/>
  <c r="M198" i="22"/>
  <c r="K198" i="22"/>
  <c r="M197" i="22"/>
  <c r="K197" i="22"/>
  <c r="M196" i="22"/>
  <c r="K196" i="22"/>
  <c r="M195" i="22"/>
  <c r="K195" i="22"/>
  <c r="M194" i="22"/>
  <c r="K194" i="22"/>
  <c r="M193" i="22"/>
  <c r="K193" i="22"/>
  <c r="M192" i="22"/>
  <c r="K192" i="22"/>
  <c r="M191" i="22"/>
  <c r="K191" i="22"/>
  <c r="M190" i="22"/>
  <c r="K190" i="22"/>
  <c r="M189" i="22"/>
  <c r="K189" i="22"/>
  <c r="M188" i="22"/>
  <c r="K188" i="22"/>
  <c r="M187" i="22"/>
  <c r="K187" i="22"/>
  <c r="M186" i="22"/>
  <c r="K186" i="22"/>
  <c r="M185" i="22"/>
  <c r="K185" i="22"/>
  <c r="M184" i="22"/>
  <c r="K184" i="22"/>
  <c r="M183" i="22"/>
  <c r="K183" i="22"/>
  <c r="M182" i="22"/>
  <c r="K182" i="22"/>
  <c r="M181" i="22"/>
  <c r="K181" i="22"/>
  <c r="M180" i="22"/>
  <c r="K180" i="22"/>
  <c r="M179" i="22"/>
  <c r="K179" i="22"/>
  <c r="M178" i="22"/>
  <c r="K178" i="22"/>
  <c r="M177" i="22"/>
  <c r="K177" i="22"/>
  <c r="M176" i="22"/>
  <c r="K176" i="22"/>
  <c r="M175" i="22"/>
  <c r="K175" i="22"/>
  <c r="M174" i="22"/>
  <c r="K174" i="22"/>
  <c r="M173" i="22"/>
  <c r="K173" i="22"/>
  <c r="M172" i="22"/>
  <c r="K172" i="22"/>
  <c r="M171" i="22"/>
  <c r="K171" i="22"/>
  <c r="M170" i="22"/>
  <c r="K170" i="22"/>
  <c r="M169" i="22"/>
  <c r="K169" i="22"/>
  <c r="M168" i="22"/>
  <c r="K168" i="22"/>
  <c r="M167" i="22"/>
  <c r="K167" i="22"/>
  <c r="M166" i="22"/>
  <c r="K166" i="22"/>
  <c r="M165" i="22"/>
  <c r="K165" i="22"/>
  <c r="M164" i="22"/>
  <c r="K164" i="22"/>
  <c r="M163" i="22"/>
  <c r="K163" i="22"/>
  <c r="M162" i="22"/>
  <c r="K162" i="22"/>
  <c r="M161" i="22"/>
  <c r="K161" i="22"/>
  <c r="M160" i="22"/>
  <c r="K160" i="22"/>
  <c r="M159" i="22"/>
  <c r="K159" i="22"/>
  <c r="M158" i="22"/>
  <c r="K158" i="22"/>
  <c r="M157" i="22"/>
  <c r="K157" i="22"/>
  <c r="M156" i="22"/>
  <c r="K156" i="22"/>
  <c r="M155" i="22"/>
  <c r="K155" i="22"/>
  <c r="M154" i="22"/>
  <c r="K154" i="22"/>
  <c r="M153" i="22"/>
  <c r="K153" i="22"/>
  <c r="M152" i="22"/>
  <c r="K152" i="22"/>
  <c r="M151" i="22"/>
  <c r="K151" i="22"/>
  <c r="M150" i="22"/>
  <c r="K150" i="22"/>
  <c r="M149" i="22"/>
  <c r="K149" i="22"/>
  <c r="M148" i="22"/>
  <c r="K148" i="22"/>
  <c r="M147" i="22"/>
  <c r="K147" i="22"/>
  <c r="M146" i="22"/>
  <c r="K146" i="22"/>
  <c r="M145" i="22"/>
  <c r="K145" i="22"/>
  <c r="M144" i="22"/>
  <c r="K144" i="22"/>
  <c r="M143" i="22"/>
  <c r="K143" i="22"/>
  <c r="M142" i="22"/>
  <c r="K142" i="22"/>
  <c r="M141" i="22"/>
  <c r="K141" i="22"/>
  <c r="M140" i="22"/>
  <c r="K140" i="22"/>
  <c r="M139" i="22"/>
  <c r="K139" i="22"/>
  <c r="M138" i="22"/>
  <c r="K138" i="22"/>
  <c r="M137" i="22"/>
  <c r="K137" i="22"/>
  <c r="M136" i="22"/>
  <c r="K136" i="22"/>
  <c r="M135" i="22"/>
  <c r="K135" i="22"/>
  <c r="M134" i="22"/>
  <c r="K134" i="22"/>
  <c r="M133" i="22"/>
  <c r="K133" i="22"/>
  <c r="M132" i="22"/>
  <c r="K132" i="22"/>
  <c r="M131" i="22"/>
  <c r="K131" i="22"/>
  <c r="M130" i="22"/>
  <c r="K130" i="22"/>
  <c r="M129" i="22"/>
  <c r="K129" i="22"/>
  <c r="M128" i="22"/>
  <c r="K128" i="22"/>
  <c r="M127" i="22"/>
  <c r="K127" i="22"/>
  <c r="M126" i="22"/>
  <c r="K126" i="22"/>
  <c r="M125" i="22"/>
  <c r="K125" i="22"/>
  <c r="M124" i="22"/>
  <c r="K124" i="22"/>
  <c r="M123" i="22"/>
  <c r="K123" i="22"/>
  <c r="M122" i="22"/>
  <c r="K122" i="22"/>
  <c r="M121" i="22"/>
  <c r="K121" i="22"/>
  <c r="M120" i="22"/>
  <c r="K120" i="22"/>
  <c r="M119" i="22"/>
  <c r="K119" i="22"/>
  <c r="M118" i="22"/>
  <c r="K118" i="22"/>
  <c r="M117" i="22"/>
  <c r="K117" i="22"/>
  <c r="M116" i="22"/>
  <c r="K116" i="22"/>
  <c r="M115" i="22"/>
  <c r="K115" i="22"/>
  <c r="M114" i="22"/>
  <c r="K114" i="22"/>
  <c r="M113" i="22"/>
  <c r="K113" i="22"/>
  <c r="M112" i="22"/>
  <c r="K112" i="22"/>
  <c r="M111" i="22"/>
  <c r="K111" i="22"/>
  <c r="M110" i="22"/>
  <c r="K110" i="22"/>
  <c r="M109" i="22"/>
  <c r="K109" i="22"/>
  <c r="M108" i="22"/>
  <c r="K108" i="22"/>
  <c r="M107" i="22"/>
  <c r="K107" i="22"/>
  <c r="M106" i="22"/>
  <c r="K106" i="22"/>
  <c r="M105" i="22"/>
  <c r="K105" i="22"/>
  <c r="M104" i="22"/>
  <c r="K104" i="22"/>
  <c r="M103" i="22"/>
  <c r="K103" i="22"/>
  <c r="M102" i="22"/>
  <c r="K102" i="22"/>
  <c r="M101" i="22"/>
  <c r="K101" i="22"/>
  <c r="M100" i="22"/>
  <c r="K100" i="22"/>
  <c r="M99" i="22"/>
  <c r="K99" i="22"/>
  <c r="M98" i="22"/>
  <c r="K98" i="22"/>
  <c r="M97" i="22"/>
  <c r="K97" i="22"/>
  <c r="M96" i="22"/>
  <c r="K96" i="22"/>
  <c r="M95" i="22"/>
  <c r="K95" i="22"/>
  <c r="L93" i="22"/>
  <c r="B89" i="22"/>
  <c r="H89" i="22"/>
  <c r="G27" i="41" s="1"/>
  <c r="E89" i="22"/>
  <c r="D27" i="41" s="1"/>
  <c r="K273" i="21"/>
  <c r="K272" i="21"/>
  <c r="K271" i="21"/>
  <c r="K270" i="21"/>
  <c r="K269" i="21"/>
  <c r="K268" i="21"/>
  <c r="K267" i="21"/>
  <c r="K266" i="21"/>
  <c r="K265" i="21"/>
  <c r="K264" i="21"/>
  <c r="K263" i="21"/>
  <c r="K262" i="21"/>
  <c r="K261" i="21"/>
  <c r="K260" i="21"/>
  <c r="K259" i="21"/>
  <c r="K258" i="21"/>
  <c r="K257" i="21"/>
  <c r="K256" i="21"/>
  <c r="K255" i="21"/>
  <c r="K254" i="21"/>
  <c r="K253" i="21"/>
  <c r="K252" i="21"/>
  <c r="K251" i="21"/>
  <c r="K250" i="21"/>
  <c r="K249" i="21"/>
  <c r="K248" i="21"/>
  <c r="K247" i="21"/>
  <c r="K246" i="21"/>
  <c r="K245" i="21"/>
  <c r="K244" i="21"/>
  <c r="K243" i="21"/>
  <c r="K242" i="21"/>
  <c r="K241" i="21"/>
  <c r="K240" i="21"/>
  <c r="K239" i="21"/>
  <c r="K238" i="21"/>
  <c r="K237" i="21"/>
  <c r="K236" i="21"/>
  <c r="K235" i="21"/>
  <c r="K234" i="21"/>
  <c r="K233" i="21"/>
  <c r="K232" i="21"/>
  <c r="K231" i="21"/>
  <c r="K230" i="21"/>
  <c r="K229" i="21"/>
  <c r="K228" i="21"/>
  <c r="K227" i="21"/>
  <c r="K226" i="21"/>
  <c r="K225" i="21"/>
  <c r="K224" i="21"/>
  <c r="K223" i="21"/>
  <c r="K222" i="21"/>
  <c r="K221" i="21"/>
  <c r="K220" i="21"/>
  <c r="K219" i="21"/>
  <c r="K218" i="21"/>
  <c r="K217" i="21"/>
  <c r="K216" i="21"/>
  <c r="K215" i="21"/>
  <c r="K214" i="21"/>
  <c r="K213" i="21"/>
  <c r="K212" i="21"/>
  <c r="K211" i="21"/>
  <c r="K210" i="21"/>
  <c r="K209" i="21"/>
  <c r="K208" i="21"/>
  <c r="K207" i="21"/>
  <c r="K206" i="21"/>
  <c r="K205" i="21"/>
  <c r="K204" i="21"/>
  <c r="K203" i="21"/>
  <c r="K202" i="21"/>
  <c r="K201" i="21"/>
  <c r="K200" i="21"/>
  <c r="K199" i="21"/>
  <c r="K198" i="21"/>
  <c r="K197" i="21"/>
  <c r="K196" i="21"/>
  <c r="K195" i="21"/>
  <c r="K194" i="21"/>
  <c r="K193" i="21"/>
  <c r="K192" i="21"/>
  <c r="K191" i="21"/>
  <c r="K190" i="21"/>
  <c r="K189" i="21"/>
  <c r="K188" i="21"/>
  <c r="K187" i="21"/>
  <c r="K186" i="21"/>
  <c r="K185" i="21"/>
  <c r="K184" i="21"/>
  <c r="K183" i="21"/>
  <c r="K182" i="21"/>
  <c r="K181" i="21"/>
  <c r="K180" i="21"/>
  <c r="K179" i="21"/>
  <c r="K178" i="21"/>
  <c r="K177" i="21"/>
  <c r="K176" i="21"/>
  <c r="K175" i="21"/>
  <c r="K174" i="21"/>
  <c r="K173" i="21"/>
  <c r="K172" i="21"/>
  <c r="K171" i="21"/>
  <c r="K170" i="21"/>
  <c r="K169" i="21"/>
  <c r="K168" i="21"/>
  <c r="K167" i="21"/>
  <c r="K166" i="21"/>
  <c r="K165" i="21"/>
  <c r="K164" i="21"/>
  <c r="K163" i="21"/>
  <c r="K162" i="21"/>
  <c r="K161" i="21"/>
  <c r="K160" i="21"/>
  <c r="K159" i="21"/>
  <c r="K158" i="21"/>
  <c r="K157" i="21"/>
  <c r="K156" i="21"/>
  <c r="K155" i="21"/>
  <c r="K154" i="21"/>
  <c r="K153" i="21"/>
  <c r="K152" i="21"/>
  <c r="K151" i="21"/>
  <c r="K150" i="21"/>
  <c r="K149" i="21"/>
  <c r="K148" i="21"/>
  <c r="K147" i="21"/>
  <c r="K146" i="21"/>
  <c r="K145" i="21"/>
  <c r="K144" i="21"/>
  <c r="K143" i="21"/>
  <c r="K142" i="21"/>
  <c r="K141" i="21"/>
  <c r="K140" i="21"/>
  <c r="K139" i="21"/>
  <c r="K138" i="21"/>
  <c r="K137" i="21"/>
  <c r="K136" i="21"/>
  <c r="K135" i="21"/>
  <c r="K134" i="21"/>
  <c r="K133" i="21"/>
  <c r="K132" i="21"/>
  <c r="K131" i="21"/>
  <c r="K130" i="21"/>
  <c r="K129" i="21"/>
  <c r="K128" i="21"/>
  <c r="K127" i="21"/>
  <c r="K126" i="21"/>
  <c r="K125" i="21"/>
  <c r="K124" i="21"/>
  <c r="K123" i="21"/>
  <c r="K122" i="21"/>
  <c r="K121" i="21"/>
  <c r="K120" i="21"/>
  <c r="K119" i="21"/>
  <c r="K118" i="21"/>
  <c r="K117" i="21"/>
  <c r="K116" i="21"/>
  <c r="K115" i="21"/>
  <c r="K114" i="21"/>
  <c r="K113" i="21"/>
  <c r="K112" i="21"/>
  <c r="K111" i="21"/>
  <c r="K110" i="21"/>
  <c r="K109" i="21"/>
  <c r="K108" i="21"/>
  <c r="K107" i="21"/>
  <c r="K106" i="21"/>
  <c r="K105" i="21"/>
  <c r="K104" i="21"/>
  <c r="K103" i="21"/>
  <c r="K102" i="21"/>
  <c r="K101" i="21"/>
  <c r="K100" i="21"/>
  <c r="L98" i="21"/>
  <c r="B94" i="21"/>
  <c r="H94" i="21"/>
  <c r="G26" i="41" s="1"/>
  <c r="F94" i="21"/>
  <c r="E26" i="41" s="1"/>
  <c r="E94" i="21"/>
  <c r="D26" i="41" s="1"/>
  <c r="M268" i="20"/>
  <c r="K268" i="20"/>
  <c r="M267" i="20"/>
  <c r="K267" i="20"/>
  <c r="M266" i="20"/>
  <c r="K266" i="20"/>
  <c r="M265" i="20"/>
  <c r="K265" i="20"/>
  <c r="M264" i="20"/>
  <c r="K264" i="20"/>
  <c r="M263" i="20"/>
  <c r="K263" i="20"/>
  <c r="M262" i="20"/>
  <c r="K262" i="20"/>
  <c r="M261" i="20"/>
  <c r="K261" i="20"/>
  <c r="M260" i="20"/>
  <c r="K260" i="20"/>
  <c r="M259" i="20"/>
  <c r="K259" i="20"/>
  <c r="M258" i="20"/>
  <c r="K258" i="20"/>
  <c r="M257" i="20"/>
  <c r="K257" i="20"/>
  <c r="M256" i="20"/>
  <c r="K256" i="20"/>
  <c r="M255" i="20"/>
  <c r="K255" i="20"/>
  <c r="M254" i="20"/>
  <c r="K254" i="20"/>
  <c r="M253" i="20"/>
  <c r="K253" i="20"/>
  <c r="M252" i="20"/>
  <c r="K252" i="20"/>
  <c r="M251" i="20"/>
  <c r="K251" i="20"/>
  <c r="M250" i="20"/>
  <c r="K250" i="20"/>
  <c r="M249" i="20"/>
  <c r="K249" i="20"/>
  <c r="M248" i="20"/>
  <c r="K248" i="20"/>
  <c r="M247" i="20"/>
  <c r="K247" i="20"/>
  <c r="M246" i="20"/>
  <c r="K246" i="20"/>
  <c r="M245" i="20"/>
  <c r="K245" i="20"/>
  <c r="M244" i="20"/>
  <c r="K244" i="20"/>
  <c r="M243" i="20"/>
  <c r="K243" i="20"/>
  <c r="M242" i="20"/>
  <c r="K242" i="20"/>
  <c r="M241" i="20"/>
  <c r="K241" i="20"/>
  <c r="M240" i="20"/>
  <c r="K240" i="20"/>
  <c r="M239" i="20"/>
  <c r="K239" i="20"/>
  <c r="M238" i="20"/>
  <c r="K238" i="20"/>
  <c r="M237" i="20"/>
  <c r="K237" i="20"/>
  <c r="M236" i="20"/>
  <c r="K236" i="20"/>
  <c r="M235" i="20"/>
  <c r="K235" i="20"/>
  <c r="M234" i="20"/>
  <c r="K234" i="20"/>
  <c r="M233" i="20"/>
  <c r="K233" i="20"/>
  <c r="M232" i="20"/>
  <c r="K232" i="20"/>
  <c r="M231" i="20"/>
  <c r="K231" i="20"/>
  <c r="M230" i="20"/>
  <c r="K230" i="20"/>
  <c r="M229" i="20"/>
  <c r="K229" i="20"/>
  <c r="M228" i="20"/>
  <c r="K228" i="20"/>
  <c r="M227" i="20"/>
  <c r="K227" i="20"/>
  <c r="M226" i="20"/>
  <c r="K226" i="20"/>
  <c r="M225" i="20"/>
  <c r="K225" i="20"/>
  <c r="M224" i="20"/>
  <c r="K224" i="20"/>
  <c r="M223" i="20"/>
  <c r="K223" i="20"/>
  <c r="M222" i="20"/>
  <c r="K222" i="20"/>
  <c r="M221" i="20"/>
  <c r="K221" i="20"/>
  <c r="M220" i="20"/>
  <c r="K220" i="20"/>
  <c r="M219" i="20"/>
  <c r="K219" i="20"/>
  <c r="M218" i="20"/>
  <c r="K218" i="20"/>
  <c r="M217" i="20"/>
  <c r="K217" i="20"/>
  <c r="M216" i="20"/>
  <c r="K216" i="20"/>
  <c r="M215" i="20"/>
  <c r="K215" i="20"/>
  <c r="M214" i="20"/>
  <c r="K214" i="20"/>
  <c r="M213" i="20"/>
  <c r="K213" i="20"/>
  <c r="M212" i="20"/>
  <c r="K212" i="20"/>
  <c r="M211" i="20"/>
  <c r="K211" i="20"/>
  <c r="M210" i="20"/>
  <c r="K210" i="20"/>
  <c r="M209" i="20"/>
  <c r="K209" i="20"/>
  <c r="M208" i="20"/>
  <c r="K208" i="20"/>
  <c r="M207" i="20"/>
  <c r="K207" i="20"/>
  <c r="M206" i="20"/>
  <c r="K206" i="20"/>
  <c r="M205" i="20"/>
  <c r="K205" i="20"/>
  <c r="M204" i="20"/>
  <c r="K204" i="20"/>
  <c r="M203" i="20"/>
  <c r="K203" i="20"/>
  <c r="M202" i="20"/>
  <c r="K202" i="20"/>
  <c r="M201" i="20"/>
  <c r="K201" i="20"/>
  <c r="M200" i="20"/>
  <c r="K200" i="20"/>
  <c r="M199" i="20"/>
  <c r="K199" i="20"/>
  <c r="M198" i="20"/>
  <c r="K198" i="20"/>
  <c r="M197" i="20"/>
  <c r="K197" i="20"/>
  <c r="M196" i="20"/>
  <c r="K196" i="20"/>
  <c r="M195" i="20"/>
  <c r="K195" i="20"/>
  <c r="M194" i="20"/>
  <c r="K194" i="20"/>
  <c r="M193" i="20"/>
  <c r="K193" i="20"/>
  <c r="M192" i="20"/>
  <c r="K192" i="20"/>
  <c r="M191" i="20"/>
  <c r="K191" i="20"/>
  <c r="M190" i="20"/>
  <c r="K190" i="20"/>
  <c r="M189" i="20"/>
  <c r="K189" i="20"/>
  <c r="M188" i="20"/>
  <c r="K188" i="20"/>
  <c r="M187" i="20"/>
  <c r="K187" i="20"/>
  <c r="M186" i="20"/>
  <c r="K186" i="20"/>
  <c r="M185" i="20"/>
  <c r="K185" i="20"/>
  <c r="M184" i="20"/>
  <c r="K184" i="20"/>
  <c r="M183" i="20"/>
  <c r="K183" i="20"/>
  <c r="M182" i="20"/>
  <c r="K182" i="20"/>
  <c r="M181" i="20"/>
  <c r="K181" i="20"/>
  <c r="M180" i="20"/>
  <c r="K180" i="20"/>
  <c r="M179" i="20"/>
  <c r="K179" i="20"/>
  <c r="M178" i="20"/>
  <c r="K178" i="20"/>
  <c r="M177" i="20"/>
  <c r="K177" i="20"/>
  <c r="M176" i="20"/>
  <c r="K176" i="20"/>
  <c r="M175" i="20"/>
  <c r="K175" i="20"/>
  <c r="M174" i="20"/>
  <c r="K174" i="20"/>
  <c r="M173" i="20"/>
  <c r="K173" i="20"/>
  <c r="M172" i="20"/>
  <c r="K172" i="20"/>
  <c r="M171" i="20"/>
  <c r="K171" i="20"/>
  <c r="M170" i="20"/>
  <c r="K170" i="20"/>
  <c r="M169" i="20"/>
  <c r="K169" i="20"/>
  <c r="M168" i="20"/>
  <c r="K168" i="20"/>
  <c r="M167" i="20"/>
  <c r="K167" i="20"/>
  <c r="M166" i="20"/>
  <c r="K166" i="20"/>
  <c r="M165" i="20"/>
  <c r="K165" i="20"/>
  <c r="M164" i="20"/>
  <c r="K164" i="20"/>
  <c r="M163" i="20"/>
  <c r="K163" i="20"/>
  <c r="M162" i="20"/>
  <c r="K162" i="20"/>
  <c r="M161" i="20"/>
  <c r="K161" i="20"/>
  <c r="M160" i="20"/>
  <c r="K160" i="20"/>
  <c r="M159" i="20"/>
  <c r="K159" i="20"/>
  <c r="M158" i="20"/>
  <c r="K158" i="20"/>
  <c r="M157" i="20"/>
  <c r="K157" i="20"/>
  <c r="M156" i="20"/>
  <c r="K156" i="20"/>
  <c r="M155" i="20"/>
  <c r="K155" i="20"/>
  <c r="M154" i="20"/>
  <c r="K154" i="20"/>
  <c r="M153" i="20"/>
  <c r="K153" i="20"/>
  <c r="M152" i="20"/>
  <c r="K152" i="20"/>
  <c r="M151" i="20"/>
  <c r="K151" i="20"/>
  <c r="M150" i="20"/>
  <c r="K150" i="20"/>
  <c r="M149" i="20"/>
  <c r="K149" i="20"/>
  <c r="M148" i="20"/>
  <c r="K148" i="20"/>
  <c r="M147" i="20"/>
  <c r="K147" i="20"/>
  <c r="M146" i="20"/>
  <c r="K146" i="20"/>
  <c r="M145" i="20"/>
  <c r="K145" i="20"/>
  <c r="M144" i="20"/>
  <c r="K144" i="20"/>
  <c r="M143" i="20"/>
  <c r="K143" i="20"/>
  <c r="M142" i="20"/>
  <c r="K142" i="20"/>
  <c r="M141" i="20"/>
  <c r="K141" i="20"/>
  <c r="M140" i="20"/>
  <c r="K140" i="20"/>
  <c r="M139" i="20"/>
  <c r="K139" i="20"/>
  <c r="M138" i="20"/>
  <c r="K138" i="20"/>
  <c r="M137" i="20"/>
  <c r="K137" i="20"/>
  <c r="M136" i="20"/>
  <c r="K136" i="20"/>
  <c r="M135" i="20"/>
  <c r="K135" i="20"/>
  <c r="M134" i="20"/>
  <c r="K134" i="20"/>
  <c r="M133" i="20"/>
  <c r="K133" i="20"/>
  <c r="M132" i="20"/>
  <c r="K132" i="20"/>
  <c r="M131" i="20"/>
  <c r="K131" i="20"/>
  <c r="M130" i="20"/>
  <c r="K130" i="20"/>
  <c r="M129" i="20"/>
  <c r="K129" i="20"/>
  <c r="M128" i="20"/>
  <c r="K128" i="20"/>
  <c r="M127" i="20"/>
  <c r="K127" i="20"/>
  <c r="M126" i="20"/>
  <c r="K126" i="20"/>
  <c r="M125" i="20"/>
  <c r="K125" i="20"/>
  <c r="M124" i="20"/>
  <c r="K124" i="20"/>
  <c r="M123" i="20"/>
  <c r="K123" i="20"/>
  <c r="M122" i="20"/>
  <c r="K122" i="20"/>
  <c r="M121" i="20"/>
  <c r="K121" i="20"/>
  <c r="M120" i="20"/>
  <c r="K120" i="20"/>
  <c r="M119" i="20"/>
  <c r="K119" i="20"/>
  <c r="M118" i="20"/>
  <c r="K118" i="20"/>
  <c r="M117" i="20"/>
  <c r="K117" i="20"/>
  <c r="M116" i="20"/>
  <c r="K116" i="20"/>
  <c r="M115" i="20"/>
  <c r="K115" i="20"/>
  <c r="M114" i="20"/>
  <c r="K114" i="20"/>
  <c r="M113" i="20"/>
  <c r="K113" i="20"/>
  <c r="M112" i="20"/>
  <c r="K112" i="20"/>
  <c r="M111" i="20"/>
  <c r="K111" i="20"/>
  <c r="M110" i="20"/>
  <c r="K110" i="20"/>
  <c r="M109" i="20"/>
  <c r="K109" i="20"/>
  <c r="M108" i="20"/>
  <c r="K108" i="20"/>
  <c r="M107" i="20"/>
  <c r="K107" i="20"/>
  <c r="M106" i="20"/>
  <c r="K106" i="20"/>
  <c r="M105" i="20"/>
  <c r="K105" i="20"/>
  <c r="M104" i="20"/>
  <c r="K104" i="20"/>
  <c r="M103" i="20"/>
  <c r="K103" i="20"/>
  <c r="M102" i="20"/>
  <c r="K102" i="20"/>
  <c r="M101" i="20"/>
  <c r="K101" i="20"/>
  <c r="M100" i="20"/>
  <c r="K100" i="20"/>
  <c r="M99" i="20"/>
  <c r="K99" i="20"/>
  <c r="M98" i="20"/>
  <c r="K98" i="20"/>
  <c r="M97" i="20"/>
  <c r="K97" i="20"/>
  <c r="M96" i="20"/>
  <c r="K96" i="20"/>
  <c r="M95" i="20"/>
  <c r="K95" i="20"/>
  <c r="L93" i="20"/>
  <c r="B89" i="20"/>
  <c r="H89" i="20"/>
  <c r="G25" i="41" s="1"/>
  <c r="M268" i="19"/>
  <c r="K268" i="19"/>
  <c r="M267" i="19"/>
  <c r="K267" i="19"/>
  <c r="M266" i="19"/>
  <c r="K266" i="19"/>
  <c r="M265" i="19"/>
  <c r="K265" i="19"/>
  <c r="M264" i="19"/>
  <c r="K264" i="19"/>
  <c r="M263" i="19"/>
  <c r="K263" i="19"/>
  <c r="M262" i="19"/>
  <c r="K262" i="19"/>
  <c r="M261" i="19"/>
  <c r="K261" i="19"/>
  <c r="M260" i="19"/>
  <c r="K260" i="19"/>
  <c r="M259" i="19"/>
  <c r="K259" i="19"/>
  <c r="M258" i="19"/>
  <c r="K258" i="19"/>
  <c r="M257" i="19"/>
  <c r="K257" i="19"/>
  <c r="M256" i="19"/>
  <c r="K256" i="19"/>
  <c r="M255" i="19"/>
  <c r="K255" i="19"/>
  <c r="M254" i="19"/>
  <c r="K254" i="19"/>
  <c r="M253" i="19"/>
  <c r="K253" i="19"/>
  <c r="M252" i="19"/>
  <c r="K252" i="19"/>
  <c r="M251" i="19"/>
  <c r="K251" i="19"/>
  <c r="M250" i="19"/>
  <c r="K250" i="19"/>
  <c r="M249" i="19"/>
  <c r="K249" i="19"/>
  <c r="M248" i="19"/>
  <c r="K248" i="19"/>
  <c r="M247" i="19"/>
  <c r="K247" i="19"/>
  <c r="M246" i="19"/>
  <c r="K246" i="19"/>
  <c r="M245" i="19"/>
  <c r="K245" i="19"/>
  <c r="M244" i="19"/>
  <c r="K244" i="19"/>
  <c r="M243" i="19"/>
  <c r="K243" i="19"/>
  <c r="M242" i="19"/>
  <c r="K242" i="19"/>
  <c r="M241" i="19"/>
  <c r="K241" i="19"/>
  <c r="M240" i="19"/>
  <c r="K240" i="19"/>
  <c r="M239" i="19"/>
  <c r="K239" i="19"/>
  <c r="M238" i="19"/>
  <c r="K238" i="19"/>
  <c r="M237" i="19"/>
  <c r="K237" i="19"/>
  <c r="M236" i="19"/>
  <c r="K236" i="19"/>
  <c r="M235" i="19"/>
  <c r="K235" i="19"/>
  <c r="M234" i="19"/>
  <c r="K234" i="19"/>
  <c r="M233" i="19"/>
  <c r="K233" i="19"/>
  <c r="M232" i="19"/>
  <c r="K232" i="19"/>
  <c r="M231" i="19"/>
  <c r="K231" i="19"/>
  <c r="M230" i="19"/>
  <c r="K230" i="19"/>
  <c r="M229" i="19"/>
  <c r="K229" i="19"/>
  <c r="M228" i="19"/>
  <c r="K228" i="19"/>
  <c r="M227" i="19"/>
  <c r="K227" i="19"/>
  <c r="M226" i="19"/>
  <c r="K226" i="19"/>
  <c r="M225" i="19"/>
  <c r="K225" i="19"/>
  <c r="M224" i="19"/>
  <c r="K224" i="19"/>
  <c r="M223" i="19"/>
  <c r="K223" i="19"/>
  <c r="M222" i="19"/>
  <c r="K222" i="19"/>
  <c r="M221" i="19"/>
  <c r="K221" i="19"/>
  <c r="M220" i="19"/>
  <c r="K220" i="19"/>
  <c r="M219" i="19"/>
  <c r="K219" i="19"/>
  <c r="M218" i="19"/>
  <c r="K218" i="19"/>
  <c r="M217" i="19"/>
  <c r="K217" i="19"/>
  <c r="M216" i="19"/>
  <c r="K216" i="19"/>
  <c r="M215" i="19"/>
  <c r="K215" i="19"/>
  <c r="M214" i="19"/>
  <c r="K214" i="19"/>
  <c r="M213" i="19"/>
  <c r="K213" i="19"/>
  <c r="M212" i="19"/>
  <c r="K212" i="19"/>
  <c r="M211" i="19"/>
  <c r="K211" i="19"/>
  <c r="M210" i="19"/>
  <c r="K210" i="19"/>
  <c r="M209" i="19"/>
  <c r="K209" i="19"/>
  <c r="M208" i="19"/>
  <c r="K208" i="19"/>
  <c r="M207" i="19"/>
  <c r="K207" i="19"/>
  <c r="M206" i="19"/>
  <c r="K206" i="19"/>
  <c r="M205" i="19"/>
  <c r="K205" i="19"/>
  <c r="M204" i="19"/>
  <c r="K204" i="19"/>
  <c r="M203" i="19"/>
  <c r="K203" i="19"/>
  <c r="M202" i="19"/>
  <c r="K202" i="19"/>
  <c r="M201" i="19"/>
  <c r="K201" i="19"/>
  <c r="M200" i="19"/>
  <c r="K200" i="19"/>
  <c r="M199" i="19"/>
  <c r="K199" i="19"/>
  <c r="M198" i="19"/>
  <c r="K198" i="19"/>
  <c r="M197" i="19"/>
  <c r="K197" i="19"/>
  <c r="M196" i="19"/>
  <c r="K196" i="19"/>
  <c r="M195" i="19"/>
  <c r="K195" i="19"/>
  <c r="M194" i="19"/>
  <c r="K194" i="19"/>
  <c r="M193" i="19"/>
  <c r="K193" i="19"/>
  <c r="M192" i="19"/>
  <c r="K192" i="19"/>
  <c r="M191" i="19"/>
  <c r="K191" i="19"/>
  <c r="M190" i="19"/>
  <c r="K190" i="19"/>
  <c r="M189" i="19"/>
  <c r="K189" i="19"/>
  <c r="M188" i="19"/>
  <c r="K188" i="19"/>
  <c r="M187" i="19"/>
  <c r="K187" i="19"/>
  <c r="M186" i="19"/>
  <c r="K186" i="19"/>
  <c r="M185" i="19"/>
  <c r="K185" i="19"/>
  <c r="M184" i="19"/>
  <c r="K184" i="19"/>
  <c r="M183" i="19"/>
  <c r="K183" i="19"/>
  <c r="M182" i="19"/>
  <c r="K182" i="19"/>
  <c r="M181" i="19"/>
  <c r="K181" i="19"/>
  <c r="M180" i="19"/>
  <c r="K180" i="19"/>
  <c r="M179" i="19"/>
  <c r="K179" i="19"/>
  <c r="M178" i="19"/>
  <c r="K178" i="19"/>
  <c r="M177" i="19"/>
  <c r="K177" i="19"/>
  <c r="M176" i="19"/>
  <c r="K176" i="19"/>
  <c r="M175" i="19"/>
  <c r="K175" i="19"/>
  <c r="M174" i="19"/>
  <c r="K174" i="19"/>
  <c r="M173" i="19"/>
  <c r="K173" i="19"/>
  <c r="M172" i="19"/>
  <c r="K172" i="19"/>
  <c r="M171" i="19"/>
  <c r="K171" i="19"/>
  <c r="M170" i="19"/>
  <c r="K170" i="19"/>
  <c r="M169" i="19"/>
  <c r="K169" i="19"/>
  <c r="M168" i="19"/>
  <c r="K168" i="19"/>
  <c r="M167" i="19"/>
  <c r="K167" i="19"/>
  <c r="M166" i="19"/>
  <c r="K166" i="19"/>
  <c r="M165" i="19"/>
  <c r="K165" i="19"/>
  <c r="M164" i="19"/>
  <c r="K164" i="19"/>
  <c r="M163" i="19"/>
  <c r="K163" i="19"/>
  <c r="M162" i="19"/>
  <c r="K162" i="19"/>
  <c r="M161" i="19"/>
  <c r="K161" i="19"/>
  <c r="M160" i="19"/>
  <c r="K160" i="19"/>
  <c r="M159" i="19"/>
  <c r="K159" i="19"/>
  <c r="M158" i="19"/>
  <c r="K158" i="19"/>
  <c r="M157" i="19"/>
  <c r="K157" i="19"/>
  <c r="M156" i="19"/>
  <c r="K156" i="19"/>
  <c r="M155" i="19"/>
  <c r="K155" i="19"/>
  <c r="M154" i="19"/>
  <c r="K154" i="19"/>
  <c r="M153" i="19"/>
  <c r="K153" i="19"/>
  <c r="M152" i="19"/>
  <c r="K152" i="19"/>
  <c r="M151" i="19"/>
  <c r="K151" i="19"/>
  <c r="M150" i="19"/>
  <c r="K150" i="19"/>
  <c r="M149" i="19"/>
  <c r="K149" i="19"/>
  <c r="M148" i="19"/>
  <c r="K148" i="19"/>
  <c r="M147" i="19"/>
  <c r="K147" i="19"/>
  <c r="M146" i="19"/>
  <c r="K146" i="19"/>
  <c r="M145" i="19"/>
  <c r="K145" i="19"/>
  <c r="M144" i="19"/>
  <c r="K144" i="19"/>
  <c r="M143" i="19"/>
  <c r="K143" i="19"/>
  <c r="M142" i="19"/>
  <c r="K142" i="19"/>
  <c r="M141" i="19"/>
  <c r="K141" i="19"/>
  <c r="M140" i="19"/>
  <c r="K140" i="19"/>
  <c r="M139" i="19"/>
  <c r="K139" i="19"/>
  <c r="M138" i="19"/>
  <c r="K138" i="19"/>
  <c r="M137" i="19"/>
  <c r="K137" i="19"/>
  <c r="M136" i="19"/>
  <c r="K136" i="19"/>
  <c r="M135" i="19"/>
  <c r="K135" i="19"/>
  <c r="M134" i="19"/>
  <c r="K134" i="19"/>
  <c r="M133" i="19"/>
  <c r="K133" i="19"/>
  <c r="M132" i="19"/>
  <c r="K132" i="19"/>
  <c r="M131" i="19"/>
  <c r="K131" i="19"/>
  <c r="M130" i="19"/>
  <c r="K130" i="19"/>
  <c r="M129" i="19"/>
  <c r="K129" i="19"/>
  <c r="M128" i="19"/>
  <c r="K128" i="19"/>
  <c r="M127" i="19"/>
  <c r="K127" i="19"/>
  <c r="M126" i="19"/>
  <c r="K126" i="19"/>
  <c r="M125" i="19"/>
  <c r="K125" i="19"/>
  <c r="M124" i="19"/>
  <c r="K124" i="19"/>
  <c r="M123" i="19"/>
  <c r="K123" i="19"/>
  <c r="M122" i="19"/>
  <c r="K122" i="19"/>
  <c r="M121" i="19"/>
  <c r="K121" i="19"/>
  <c r="M120" i="19"/>
  <c r="K120" i="19"/>
  <c r="M119" i="19"/>
  <c r="K119" i="19"/>
  <c r="M118" i="19"/>
  <c r="K118" i="19"/>
  <c r="M117" i="19"/>
  <c r="K117" i="19"/>
  <c r="M116" i="19"/>
  <c r="K116" i="19"/>
  <c r="M115" i="19"/>
  <c r="K115" i="19"/>
  <c r="M114" i="19"/>
  <c r="K114" i="19"/>
  <c r="M113" i="19"/>
  <c r="K113" i="19"/>
  <c r="M112" i="19"/>
  <c r="K112" i="19"/>
  <c r="M111" i="19"/>
  <c r="K111" i="19"/>
  <c r="M110" i="19"/>
  <c r="K110" i="19"/>
  <c r="M109" i="19"/>
  <c r="K109" i="19"/>
  <c r="M108" i="19"/>
  <c r="K108" i="19"/>
  <c r="M107" i="19"/>
  <c r="K107" i="19"/>
  <c r="M106" i="19"/>
  <c r="K106" i="19"/>
  <c r="M105" i="19"/>
  <c r="K105" i="19"/>
  <c r="M104" i="19"/>
  <c r="K104" i="19"/>
  <c r="M103" i="19"/>
  <c r="K103" i="19"/>
  <c r="M102" i="19"/>
  <c r="K102" i="19"/>
  <c r="M101" i="19"/>
  <c r="K101" i="19"/>
  <c r="M100" i="19"/>
  <c r="K100" i="19"/>
  <c r="M99" i="19"/>
  <c r="K99" i="19"/>
  <c r="M98" i="19"/>
  <c r="K98" i="19"/>
  <c r="M97" i="19"/>
  <c r="K97" i="19"/>
  <c r="M96" i="19"/>
  <c r="K96" i="19"/>
  <c r="M95" i="19"/>
  <c r="K95" i="19"/>
  <c r="L93" i="19"/>
  <c r="F89" i="19"/>
  <c r="E24" i="41" s="1"/>
  <c r="E89" i="19"/>
  <c r="D24" i="41" s="1"/>
  <c r="D89" i="19"/>
  <c r="C24" i="41" s="1"/>
  <c r="C89" i="19"/>
  <c r="B24" i="41" s="1"/>
  <c r="B89" i="19"/>
  <c r="H89" i="19"/>
  <c r="G24" i="41" s="1"/>
  <c r="M268" i="18"/>
  <c r="K268" i="18"/>
  <c r="M267" i="18"/>
  <c r="K267" i="18"/>
  <c r="M266" i="18"/>
  <c r="K266" i="18"/>
  <c r="M265" i="18"/>
  <c r="K265" i="18"/>
  <c r="M264" i="18"/>
  <c r="K264" i="18"/>
  <c r="M263" i="18"/>
  <c r="K263" i="18"/>
  <c r="M262" i="18"/>
  <c r="K262" i="18"/>
  <c r="M261" i="18"/>
  <c r="K261" i="18"/>
  <c r="M260" i="18"/>
  <c r="K260" i="18"/>
  <c r="M259" i="18"/>
  <c r="K259" i="18"/>
  <c r="M258" i="18"/>
  <c r="K258" i="18"/>
  <c r="M257" i="18"/>
  <c r="K257" i="18"/>
  <c r="M256" i="18"/>
  <c r="K256" i="18"/>
  <c r="M255" i="18"/>
  <c r="K255" i="18"/>
  <c r="M254" i="18"/>
  <c r="K254" i="18"/>
  <c r="M253" i="18"/>
  <c r="K253" i="18"/>
  <c r="M252" i="18"/>
  <c r="K252" i="18"/>
  <c r="M251" i="18"/>
  <c r="K251" i="18"/>
  <c r="M250" i="18"/>
  <c r="K250" i="18"/>
  <c r="M249" i="18"/>
  <c r="K249" i="18"/>
  <c r="M248" i="18"/>
  <c r="K248" i="18"/>
  <c r="M247" i="18"/>
  <c r="K247" i="18"/>
  <c r="M246" i="18"/>
  <c r="K246" i="18"/>
  <c r="M245" i="18"/>
  <c r="K245" i="18"/>
  <c r="M244" i="18"/>
  <c r="K244" i="18"/>
  <c r="M243" i="18"/>
  <c r="K243" i="18"/>
  <c r="M242" i="18"/>
  <c r="K242" i="18"/>
  <c r="M241" i="18"/>
  <c r="K241" i="18"/>
  <c r="M240" i="18"/>
  <c r="K240" i="18"/>
  <c r="M239" i="18"/>
  <c r="K239" i="18"/>
  <c r="M238" i="18"/>
  <c r="K238" i="18"/>
  <c r="M237" i="18"/>
  <c r="K237" i="18"/>
  <c r="M236" i="18"/>
  <c r="K236" i="18"/>
  <c r="M235" i="18"/>
  <c r="K235" i="18"/>
  <c r="M234" i="18"/>
  <c r="K234" i="18"/>
  <c r="M233" i="18"/>
  <c r="K233" i="18"/>
  <c r="M232" i="18"/>
  <c r="K232" i="18"/>
  <c r="M231" i="18"/>
  <c r="K231" i="18"/>
  <c r="M230" i="18"/>
  <c r="K230" i="18"/>
  <c r="M229" i="18"/>
  <c r="K229" i="18"/>
  <c r="M228" i="18"/>
  <c r="K228" i="18"/>
  <c r="M227" i="18"/>
  <c r="K227" i="18"/>
  <c r="M226" i="18"/>
  <c r="K226" i="18"/>
  <c r="M225" i="18"/>
  <c r="K225" i="18"/>
  <c r="M224" i="18"/>
  <c r="K224" i="18"/>
  <c r="M223" i="18"/>
  <c r="K223" i="18"/>
  <c r="M222" i="18"/>
  <c r="K222" i="18"/>
  <c r="M221" i="18"/>
  <c r="K221" i="18"/>
  <c r="M220" i="18"/>
  <c r="K220" i="18"/>
  <c r="M219" i="18"/>
  <c r="K219" i="18"/>
  <c r="M218" i="18"/>
  <c r="K218" i="18"/>
  <c r="M217" i="18"/>
  <c r="K217" i="18"/>
  <c r="M216" i="18"/>
  <c r="K216" i="18"/>
  <c r="M215" i="18"/>
  <c r="K215" i="18"/>
  <c r="M214" i="18"/>
  <c r="K214" i="18"/>
  <c r="M213" i="18"/>
  <c r="K213" i="18"/>
  <c r="M212" i="18"/>
  <c r="K212" i="18"/>
  <c r="M211" i="18"/>
  <c r="K211" i="18"/>
  <c r="M210" i="18"/>
  <c r="K210" i="18"/>
  <c r="M209" i="18"/>
  <c r="K209" i="18"/>
  <c r="M208" i="18"/>
  <c r="K208" i="18"/>
  <c r="M207" i="18"/>
  <c r="K207" i="18"/>
  <c r="M206" i="18"/>
  <c r="K206" i="18"/>
  <c r="M205" i="18"/>
  <c r="K205" i="18"/>
  <c r="M204" i="18"/>
  <c r="K204" i="18"/>
  <c r="M203" i="18"/>
  <c r="K203" i="18"/>
  <c r="M202" i="18"/>
  <c r="K202" i="18"/>
  <c r="M201" i="18"/>
  <c r="K201" i="18"/>
  <c r="M200" i="18"/>
  <c r="K200" i="18"/>
  <c r="M199" i="18"/>
  <c r="K199" i="18"/>
  <c r="M198" i="18"/>
  <c r="K198" i="18"/>
  <c r="M197" i="18"/>
  <c r="K197" i="18"/>
  <c r="M196" i="18"/>
  <c r="K196" i="18"/>
  <c r="M195" i="18"/>
  <c r="K195" i="18"/>
  <c r="M194" i="18"/>
  <c r="K194" i="18"/>
  <c r="M193" i="18"/>
  <c r="K193" i="18"/>
  <c r="M192" i="18"/>
  <c r="K192" i="18"/>
  <c r="M191" i="18"/>
  <c r="K191" i="18"/>
  <c r="M190" i="18"/>
  <c r="K190" i="18"/>
  <c r="M189" i="18"/>
  <c r="K189" i="18"/>
  <c r="M188" i="18"/>
  <c r="K188" i="18"/>
  <c r="M187" i="18"/>
  <c r="K187" i="18"/>
  <c r="M186" i="18"/>
  <c r="K186" i="18"/>
  <c r="M185" i="18"/>
  <c r="K185" i="18"/>
  <c r="M184" i="18"/>
  <c r="K184" i="18"/>
  <c r="M183" i="18"/>
  <c r="K183" i="18"/>
  <c r="M182" i="18"/>
  <c r="K182" i="18"/>
  <c r="M181" i="18"/>
  <c r="K181" i="18"/>
  <c r="M180" i="18"/>
  <c r="K180" i="18"/>
  <c r="M179" i="18"/>
  <c r="K179" i="18"/>
  <c r="M178" i="18"/>
  <c r="K178" i="18"/>
  <c r="M177" i="18"/>
  <c r="K177" i="18"/>
  <c r="M176" i="18"/>
  <c r="K176" i="18"/>
  <c r="M175" i="18"/>
  <c r="K175" i="18"/>
  <c r="M174" i="18"/>
  <c r="K174" i="18"/>
  <c r="M173" i="18"/>
  <c r="K173" i="18"/>
  <c r="M172" i="18"/>
  <c r="K172" i="18"/>
  <c r="M171" i="18"/>
  <c r="K171" i="18"/>
  <c r="M170" i="18"/>
  <c r="K170" i="18"/>
  <c r="M169" i="18"/>
  <c r="K169" i="18"/>
  <c r="M168" i="18"/>
  <c r="K168" i="18"/>
  <c r="M167" i="18"/>
  <c r="K167" i="18"/>
  <c r="M166" i="18"/>
  <c r="K166" i="18"/>
  <c r="M165" i="18"/>
  <c r="K165" i="18"/>
  <c r="M164" i="18"/>
  <c r="K164" i="18"/>
  <c r="M163" i="18"/>
  <c r="K163" i="18"/>
  <c r="M162" i="18"/>
  <c r="K162" i="18"/>
  <c r="M161" i="18"/>
  <c r="K161" i="18"/>
  <c r="M160" i="18"/>
  <c r="K160" i="18"/>
  <c r="M159" i="18"/>
  <c r="K159" i="18"/>
  <c r="M158" i="18"/>
  <c r="K158" i="18"/>
  <c r="M157" i="18"/>
  <c r="K157" i="18"/>
  <c r="M156" i="18"/>
  <c r="K156" i="18"/>
  <c r="M155" i="18"/>
  <c r="K155" i="18"/>
  <c r="M154" i="18"/>
  <c r="K154" i="18"/>
  <c r="M153" i="18"/>
  <c r="K153" i="18"/>
  <c r="M152" i="18"/>
  <c r="K152" i="18"/>
  <c r="M151" i="18"/>
  <c r="K151" i="18"/>
  <c r="M150" i="18"/>
  <c r="K150" i="18"/>
  <c r="M149" i="18"/>
  <c r="K149" i="18"/>
  <c r="M148" i="18"/>
  <c r="K148" i="18"/>
  <c r="M147" i="18"/>
  <c r="K147" i="18"/>
  <c r="M146" i="18"/>
  <c r="K146" i="18"/>
  <c r="M145" i="18"/>
  <c r="K145" i="18"/>
  <c r="M144" i="18"/>
  <c r="K144" i="18"/>
  <c r="M143" i="18"/>
  <c r="K143" i="18"/>
  <c r="M142" i="18"/>
  <c r="K142" i="18"/>
  <c r="M141" i="18"/>
  <c r="K141" i="18"/>
  <c r="M140" i="18"/>
  <c r="K140" i="18"/>
  <c r="M139" i="18"/>
  <c r="K139" i="18"/>
  <c r="M138" i="18"/>
  <c r="K138" i="18"/>
  <c r="M137" i="18"/>
  <c r="K137" i="18"/>
  <c r="M136" i="18"/>
  <c r="K136" i="18"/>
  <c r="M135" i="18"/>
  <c r="K135" i="18"/>
  <c r="M134" i="18"/>
  <c r="K134" i="18"/>
  <c r="M133" i="18"/>
  <c r="K133" i="18"/>
  <c r="M132" i="18"/>
  <c r="K132" i="18"/>
  <c r="M131" i="18"/>
  <c r="K131" i="18"/>
  <c r="M130" i="18"/>
  <c r="K130" i="18"/>
  <c r="M129" i="18"/>
  <c r="K129" i="18"/>
  <c r="M128" i="18"/>
  <c r="K128" i="18"/>
  <c r="M127" i="18"/>
  <c r="K127" i="18"/>
  <c r="M126" i="18"/>
  <c r="K126" i="18"/>
  <c r="M125" i="18"/>
  <c r="K125" i="18"/>
  <c r="M124" i="18"/>
  <c r="K124" i="18"/>
  <c r="M123" i="18"/>
  <c r="K123" i="18"/>
  <c r="M122" i="18"/>
  <c r="K122" i="18"/>
  <c r="M121" i="18"/>
  <c r="K121" i="18"/>
  <c r="M120" i="18"/>
  <c r="K120" i="18"/>
  <c r="M119" i="18"/>
  <c r="K119" i="18"/>
  <c r="M118" i="18"/>
  <c r="K118" i="18"/>
  <c r="M117" i="18"/>
  <c r="K117" i="18"/>
  <c r="M116" i="18"/>
  <c r="K116" i="18"/>
  <c r="M115" i="18"/>
  <c r="K115" i="18"/>
  <c r="M114" i="18"/>
  <c r="K114" i="18"/>
  <c r="M113" i="18"/>
  <c r="K113" i="18"/>
  <c r="M112" i="18"/>
  <c r="K112" i="18"/>
  <c r="M111" i="18"/>
  <c r="K111" i="18"/>
  <c r="M110" i="18"/>
  <c r="K110" i="18"/>
  <c r="M109" i="18"/>
  <c r="K109" i="18"/>
  <c r="M108" i="18"/>
  <c r="K108" i="18"/>
  <c r="M107" i="18"/>
  <c r="K107" i="18"/>
  <c r="M106" i="18"/>
  <c r="K106" i="18"/>
  <c r="M105" i="18"/>
  <c r="K105" i="18"/>
  <c r="M104" i="18"/>
  <c r="K104" i="18"/>
  <c r="M103" i="18"/>
  <c r="K103" i="18"/>
  <c r="M102" i="18"/>
  <c r="K102" i="18"/>
  <c r="M101" i="18"/>
  <c r="K101" i="18"/>
  <c r="M100" i="18"/>
  <c r="K100" i="18"/>
  <c r="M99" i="18"/>
  <c r="K99" i="18"/>
  <c r="M98" i="18"/>
  <c r="K98" i="18"/>
  <c r="M97" i="18"/>
  <c r="K97" i="18"/>
  <c r="M96" i="18"/>
  <c r="K96" i="18"/>
  <c r="M95" i="18"/>
  <c r="K95" i="18"/>
  <c r="L93" i="18"/>
  <c r="B89" i="18"/>
  <c r="H89" i="18"/>
  <c r="G23" i="41" s="1"/>
  <c r="F89" i="18"/>
  <c r="E23" i="41" s="1"/>
  <c r="E89" i="18"/>
  <c r="D23" i="41" s="1"/>
  <c r="M268" i="17"/>
  <c r="K268" i="17"/>
  <c r="M267" i="17"/>
  <c r="K267" i="17"/>
  <c r="M266" i="17"/>
  <c r="K266" i="17"/>
  <c r="M265" i="17"/>
  <c r="K265" i="17"/>
  <c r="M264" i="17"/>
  <c r="K264" i="17"/>
  <c r="M263" i="17"/>
  <c r="K263" i="17"/>
  <c r="M262" i="17"/>
  <c r="K262" i="17"/>
  <c r="M261" i="17"/>
  <c r="K261" i="17"/>
  <c r="M260" i="17"/>
  <c r="K260" i="17"/>
  <c r="M259" i="17"/>
  <c r="K259" i="17"/>
  <c r="M258" i="17"/>
  <c r="K258" i="17"/>
  <c r="M257" i="17"/>
  <c r="K257" i="17"/>
  <c r="M256" i="17"/>
  <c r="K256" i="17"/>
  <c r="M255" i="17"/>
  <c r="K255" i="17"/>
  <c r="M254" i="17"/>
  <c r="K254" i="17"/>
  <c r="M253" i="17"/>
  <c r="K253" i="17"/>
  <c r="M252" i="17"/>
  <c r="K252" i="17"/>
  <c r="M251" i="17"/>
  <c r="K251" i="17"/>
  <c r="M250" i="17"/>
  <c r="K250" i="17"/>
  <c r="M249" i="17"/>
  <c r="K249" i="17"/>
  <c r="M248" i="17"/>
  <c r="K248" i="17"/>
  <c r="M247" i="17"/>
  <c r="K247" i="17"/>
  <c r="M246" i="17"/>
  <c r="K246" i="17"/>
  <c r="M245" i="17"/>
  <c r="K245" i="17"/>
  <c r="M244" i="17"/>
  <c r="K244" i="17"/>
  <c r="M243" i="17"/>
  <c r="K243" i="17"/>
  <c r="M242" i="17"/>
  <c r="K242" i="17"/>
  <c r="M241" i="17"/>
  <c r="K241" i="17"/>
  <c r="M240" i="17"/>
  <c r="K240" i="17"/>
  <c r="M239" i="17"/>
  <c r="K239" i="17"/>
  <c r="M238" i="17"/>
  <c r="K238" i="17"/>
  <c r="M237" i="17"/>
  <c r="K237" i="17"/>
  <c r="M236" i="17"/>
  <c r="K236" i="17"/>
  <c r="M235" i="17"/>
  <c r="K235" i="17"/>
  <c r="M234" i="17"/>
  <c r="K234" i="17"/>
  <c r="M233" i="17"/>
  <c r="K233" i="17"/>
  <c r="M232" i="17"/>
  <c r="K232" i="17"/>
  <c r="M231" i="17"/>
  <c r="K231" i="17"/>
  <c r="M230" i="17"/>
  <c r="K230" i="17"/>
  <c r="M229" i="17"/>
  <c r="K229" i="17"/>
  <c r="M228" i="17"/>
  <c r="K228" i="17"/>
  <c r="M227" i="17"/>
  <c r="K227" i="17"/>
  <c r="M226" i="17"/>
  <c r="K226" i="17"/>
  <c r="M225" i="17"/>
  <c r="K225" i="17"/>
  <c r="M224" i="17"/>
  <c r="K224" i="17"/>
  <c r="M223" i="17"/>
  <c r="K223" i="17"/>
  <c r="M222" i="17"/>
  <c r="K222" i="17"/>
  <c r="M221" i="17"/>
  <c r="K221" i="17"/>
  <c r="M220" i="17"/>
  <c r="K220" i="17"/>
  <c r="M219" i="17"/>
  <c r="K219" i="17"/>
  <c r="M218" i="17"/>
  <c r="K218" i="17"/>
  <c r="M217" i="17"/>
  <c r="K217" i="17"/>
  <c r="M216" i="17"/>
  <c r="K216" i="17"/>
  <c r="M215" i="17"/>
  <c r="K215" i="17"/>
  <c r="M214" i="17"/>
  <c r="K214" i="17"/>
  <c r="M213" i="17"/>
  <c r="K213" i="17"/>
  <c r="M212" i="17"/>
  <c r="K212" i="17"/>
  <c r="M211" i="17"/>
  <c r="K211" i="17"/>
  <c r="M210" i="17"/>
  <c r="K210" i="17"/>
  <c r="M209" i="17"/>
  <c r="K209" i="17"/>
  <c r="M208" i="17"/>
  <c r="K208" i="17"/>
  <c r="M207" i="17"/>
  <c r="K207" i="17"/>
  <c r="M206" i="17"/>
  <c r="K206" i="17"/>
  <c r="M205" i="17"/>
  <c r="K205" i="17"/>
  <c r="M204" i="17"/>
  <c r="K204" i="17"/>
  <c r="M203" i="17"/>
  <c r="K203" i="17"/>
  <c r="M202" i="17"/>
  <c r="K202" i="17"/>
  <c r="M201" i="17"/>
  <c r="K201" i="17"/>
  <c r="M200" i="17"/>
  <c r="K200" i="17"/>
  <c r="M199" i="17"/>
  <c r="K199" i="17"/>
  <c r="M198" i="17"/>
  <c r="K198" i="17"/>
  <c r="M197" i="17"/>
  <c r="K197" i="17"/>
  <c r="M196" i="17"/>
  <c r="K196" i="17"/>
  <c r="M195" i="17"/>
  <c r="K195" i="17"/>
  <c r="M194" i="17"/>
  <c r="K194" i="17"/>
  <c r="M193" i="17"/>
  <c r="K193" i="17"/>
  <c r="M192" i="17"/>
  <c r="K192" i="17"/>
  <c r="M191" i="17"/>
  <c r="K191" i="17"/>
  <c r="M190" i="17"/>
  <c r="K190" i="17"/>
  <c r="M189" i="17"/>
  <c r="K189" i="17"/>
  <c r="M188" i="17"/>
  <c r="K188" i="17"/>
  <c r="M187" i="17"/>
  <c r="K187" i="17"/>
  <c r="M186" i="17"/>
  <c r="K186" i="17"/>
  <c r="M185" i="17"/>
  <c r="K185" i="17"/>
  <c r="M184" i="17"/>
  <c r="K184" i="17"/>
  <c r="M183" i="17"/>
  <c r="K183" i="17"/>
  <c r="M182" i="17"/>
  <c r="K182" i="17"/>
  <c r="M181" i="17"/>
  <c r="K181" i="17"/>
  <c r="M180" i="17"/>
  <c r="K180" i="17"/>
  <c r="M179" i="17"/>
  <c r="K179" i="17"/>
  <c r="M178" i="17"/>
  <c r="K178" i="17"/>
  <c r="M177" i="17"/>
  <c r="K177" i="17"/>
  <c r="M176" i="17"/>
  <c r="K176" i="17"/>
  <c r="M175" i="17"/>
  <c r="K175" i="17"/>
  <c r="M174" i="17"/>
  <c r="K174" i="17"/>
  <c r="M173" i="17"/>
  <c r="K173" i="17"/>
  <c r="M172" i="17"/>
  <c r="K172" i="17"/>
  <c r="M171" i="17"/>
  <c r="K171" i="17"/>
  <c r="M170" i="17"/>
  <c r="K170" i="17"/>
  <c r="M169" i="17"/>
  <c r="K169" i="17"/>
  <c r="M168" i="17"/>
  <c r="K168" i="17"/>
  <c r="M167" i="17"/>
  <c r="K167" i="17"/>
  <c r="M166" i="17"/>
  <c r="K166" i="17"/>
  <c r="M165" i="17"/>
  <c r="K165" i="17"/>
  <c r="M164" i="17"/>
  <c r="K164" i="17"/>
  <c r="M163" i="17"/>
  <c r="K163" i="17"/>
  <c r="M162" i="17"/>
  <c r="K162" i="17"/>
  <c r="M161" i="17"/>
  <c r="K161" i="17"/>
  <c r="M160" i="17"/>
  <c r="K160" i="17"/>
  <c r="M159" i="17"/>
  <c r="K159" i="17"/>
  <c r="M158" i="17"/>
  <c r="K158" i="17"/>
  <c r="M157" i="17"/>
  <c r="K157" i="17"/>
  <c r="M156" i="17"/>
  <c r="K156" i="17"/>
  <c r="M155" i="17"/>
  <c r="K155" i="17"/>
  <c r="M154" i="17"/>
  <c r="K154" i="17"/>
  <c r="M153" i="17"/>
  <c r="K153" i="17"/>
  <c r="M152" i="17"/>
  <c r="K152" i="17"/>
  <c r="M151" i="17"/>
  <c r="K151" i="17"/>
  <c r="M150" i="17"/>
  <c r="K150" i="17"/>
  <c r="M149" i="17"/>
  <c r="K149" i="17"/>
  <c r="M148" i="17"/>
  <c r="K148" i="17"/>
  <c r="M147" i="17"/>
  <c r="K147" i="17"/>
  <c r="M146" i="17"/>
  <c r="K146" i="17"/>
  <c r="M145" i="17"/>
  <c r="K145" i="17"/>
  <c r="M144" i="17"/>
  <c r="K144" i="17"/>
  <c r="M143" i="17"/>
  <c r="K143" i="17"/>
  <c r="M142" i="17"/>
  <c r="K142" i="17"/>
  <c r="M141" i="17"/>
  <c r="K141" i="17"/>
  <c r="M140" i="17"/>
  <c r="K140" i="17"/>
  <c r="M139" i="17"/>
  <c r="K139" i="17"/>
  <c r="M138" i="17"/>
  <c r="K138" i="17"/>
  <c r="M137" i="17"/>
  <c r="K137" i="17"/>
  <c r="M136" i="17"/>
  <c r="K136" i="17"/>
  <c r="M135" i="17"/>
  <c r="K135" i="17"/>
  <c r="M134" i="17"/>
  <c r="K134" i="17"/>
  <c r="M133" i="17"/>
  <c r="K133" i="17"/>
  <c r="M132" i="17"/>
  <c r="K132" i="17"/>
  <c r="M131" i="17"/>
  <c r="K131" i="17"/>
  <c r="M130" i="17"/>
  <c r="K130" i="17"/>
  <c r="M129" i="17"/>
  <c r="K129" i="17"/>
  <c r="M128" i="17"/>
  <c r="K128" i="17"/>
  <c r="M127" i="17"/>
  <c r="K127" i="17"/>
  <c r="M126" i="17"/>
  <c r="K126" i="17"/>
  <c r="M125" i="17"/>
  <c r="K125" i="17"/>
  <c r="M124" i="17"/>
  <c r="K124" i="17"/>
  <c r="M123" i="17"/>
  <c r="K123" i="17"/>
  <c r="M122" i="17"/>
  <c r="K122" i="17"/>
  <c r="M121" i="17"/>
  <c r="K121" i="17"/>
  <c r="M120" i="17"/>
  <c r="K120" i="17"/>
  <c r="M119" i="17"/>
  <c r="K119" i="17"/>
  <c r="M118" i="17"/>
  <c r="K118" i="17"/>
  <c r="M117" i="17"/>
  <c r="K117" i="17"/>
  <c r="M116" i="17"/>
  <c r="K116" i="17"/>
  <c r="M115" i="17"/>
  <c r="K115" i="17"/>
  <c r="M114" i="17"/>
  <c r="K114" i="17"/>
  <c r="M113" i="17"/>
  <c r="K113" i="17"/>
  <c r="M112" i="17"/>
  <c r="K112" i="17"/>
  <c r="M111" i="17"/>
  <c r="K111" i="17"/>
  <c r="M110" i="17"/>
  <c r="K110" i="17"/>
  <c r="M109" i="17"/>
  <c r="K109" i="17"/>
  <c r="M108" i="17"/>
  <c r="K108" i="17"/>
  <c r="M107" i="17"/>
  <c r="K107" i="17"/>
  <c r="M106" i="17"/>
  <c r="K106" i="17"/>
  <c r="M105" i="17"/>
  <c r="K105" i="17"/>
  <c r="M104" i="17"/>
  <c r="K104" i="17"/>
  <c r="M103" i="17"/>
  <c r="K103" i="17"/>
  <c r="M102" i="17"/>
  <c r="K102" i="17"/>
  <c r="M101" i="17"/>
  <c r="K101" i="17"/>
  <c r="M100" i="17"/>
  <c r="K100" i="17"/>
  <c r="M99" i="17"/>
  <c r="K99" i="17"/>
  <c r="M98" i="17"/>
  <c r="K98" i="17"/>
  <c r="M97" i="17"/>
  <c r="K97" i="17"/>
  <c r="M96" i="17"/>
  <c r="K96" i="17"/>
  <c r="M95" i="17"/>
  <c r="K95" i="17"/>
  <c r="L93" i="17"/>
  <c r="B89" i="17"/>
  <c r="H89" i="17"/>
  <c r="G22" i="41" s="1"/>
  <c r="F89" i="17"/>
  <c r="E22" i="41" s="1"/>
  <c r="E89" i="17"/>
  <c r="D22" i="41" s="1"/>
  <c r="M268" i="16"/>
  <c r="K268" i="16"/>
  <c r="M267" i="16"/>
  <c r="K267" i="16"/>
  <c r="M266" i="16"/>
  <c r="K266" i="16"/>
  <c r="M265" i="16"/>
  <c r="K265" i="16"/>
  <c r="M264" i="16"/>
  <c r="K264" i="16"/>
  <c r="M263" i="16"/>
  <c r="K263" i="16"/>
  <c r="M262" i="16"/>
  <c r="K262" i="16"/>
  <c r="M261" i="16"/>
  <c r="K261" i="16"/>
  <c r="M260" i="16"/>
  <c r="K260" i="16"/>
  <c r="M259" i="16"/>
  <c r="K259" i="16"/>
  <c r="M258" i="16"/>
  <c r="K258" i="16"/>
  <c r="M257" i="16"/>
  <c r="K257" i="16"/>
  <c r="M256" i="16"/>
  <c r="K256" i="16"/>
  <c r="M255" i="16"/>
  <c r="K255" i="16"/>
  <c r="M254" i="16"/>
  <c r="K254" i="16"/>
  <c r="M253" i="16"/>
  <c r="K253" i="16"/>
  <c r="M252" i="16"/>
  <c r="K252" i="16"/>
  <c r="M251" i="16"/>
  <c r="K251" i="16"/>
  <c r="M250" i="16"/>
  <c r="K250" i="16"/>
  <c r="M249" i="16"/>
  <c r="K249" i="16"/>
  <c r="M248" i="16"/>
  <c r="K248" i="16"/>
  <c r="M247" i="16"/>
  <c r="K247" i="16"/>
  <c r="M246" i="16"/>
  <c r="K246" i="16"/>
  <c r="M245" i="16"/>
  <c r="K245" i="16"/>
  <c r="M244" i="16"/>
  <c r="K244" i="16"/>
  <c r="M243" i="16"/>
  <c r="K243" i="16"/>
  <c r="M242" i="16"/>
  <c r="K242" i="16"/>
  <c r="M241" i="16"/>
  <c r="K241" i="16"/>
  <c r="M240" i="16"/>
  <c r="K240" i="16"/>
  <c r="M239" i="16"/>
  <c r="K239" i="16"/>
  <c r="M238" i="16"/>
  <c r="K238" i="16"/>
  <c r="M237" i="16"/>
  <c r="K237" i="16"/>
  <c r="M236" i="16"/>
  <c r="K236" i="16"/>
  <c r="M235" i="16"/>
  <c r="K235" i="16"/>
  <c r="M234" i="16"/>
  <c r="K234" i="16"/>
  <c r="M233" i="16"/>
  <c r="K233" i="16"/>
  <c r="M232" i="16"/>
  <c r="K232" i="16"/>
  <c r="M231" i="16"/>
  <c r="K231" i="16"/>
  <c r="M230" i="16"/>
  <c r="K230" i="16"/>
  <c r="M229" i="16"/>
  <c r="K229" i="16"/>
  <c r="M228" i="16"/>
  <c r="K228" i="16"/>
  <c r="M227" i="16"/>
  <c r="K227" i="16"/>
  <c r="M226" i="16"/>
  <c r="K226" i="16"/>
  <c r="M225" i="16"/>
  <c r="K225" i="16"/>
  <c r="M224" i="16"/>
  <c r="K224" i="16"/>
  <c r="M223" i="16"/>
  <c r="K223" i="16"/>
  <c r="M222" i="16"/>
  <c r="K222" i="16"/>
  <c r="M221" i="16"/>
  <c r="K221" i="16"/>
  <c r="M220" i="16"/>
  <c r="K220" i="16"/>
  <c r="M219" i="16"/>
  <c r="K219" i="16"/>
  <c r="M218" i="16"/>
  <c r="K218" i="16"/>
  <c r="M217" i="16"/>
  <c r="K217" i="16"/>
  <c r="M216" i="16"/>
  <c r="K216" i="16"/>
  <c r="M215" i="16"/>
  <c r="K215" i="16"/>
  <c r="M214" i="16"/>
  <c r="K214" i="16"/>
  <c r="M213" i="16"/>
  <c r="K213" i="16"/>
  <c r="M212" i="16"/>
  <c r="K212" i="16"/>
  <c r="M211" i="16"/>
  <c r="K211" i="16"/>
  <c r="M210" i="16"/>
  <c r="K210" i="16"/>
  <c r="M209" i="16"/>
  <c r="K209" i="16"/>
  <c r="M208" i="16"/>
  <c r="K208" i="16"/>
  <c r="M207" i="16"/>
  <c r="K207" i="16"/>
  <c r="M206" i="16"/>
  <c r="K206" i="16"/>
  <c r="M205" i="16"/>
  <c r="K205" i="16"/>
  <c r="M204" i="16"/>
  <c r="K204" i="16"/>
  <c r="M203" i="16"/>
  <c r="K203" i="16"/>
  <c r="M202" i="16"/>
  <c r="K202" i="16"/>
  <c r="M201" i="16"/>
  <c r="K201" i="16"/>
  <c r="M200" i="16"/>
  <c r="K200" i="16"/>
  <c r="M199" i="16"/>
  <c r="K199" i="16"/>
  <c r="M198" i="16"/>
  <c r="K198" i="16"/>
  <c r="M197" i="16"/>
  <c r="K197" i="16"/>
  <c r="M196" i="16"/>
  <c r="K196" i="16"/>
  <c r="M195" i="16"/>
  <c r="K195" i="16"/>
  <c r="M194" i="16"/>
  <c r="K194" i="16"/>
  <c r="M193" i="16"/>
  <c r="K193" i="16"/>
  <c r="M192" i="16"/>
  <c r="K192" i="16"/>
  <c r="M191" i="16"/>
  <c r="K191" i="16"/>
  <c r="M190" i="16"/>
  <c r="K190" i="16"/>
  <c r="M189" i="16"/>
  <c r="K189" i="16"/>
  <c r="M188" i="16"/>
  <c r="K188" i="16"/>
  <c r="M187" i="16"/>
  <c r="K187" i="16"/>
  <c r="M186" i="16"/>
  <c r="K186" i="16"/>
  <c r="M185" i="16"/>
  <c r="K185" i="16"/>
  <c r="M184" i="16"/>
  <c r="K184" i="16"/>
  <c r="M183" i="16"/>
  <c r="K183" i="16"/>
  <c r="M182" i="16"/>
  <c r="K182" i="16"/>
  <c r="M181" i="16"/>
  <c r="K181" i="16"/>
  <c r="M180" i="16"/>
  <c r="K180" i="16"/>
  <c r="M179" i="16"/>
  <c r="K179" i="16"/>
  <c r="M178" i="16"/>
  <c r="K178" i="16"/>
  <c r="M177" i="16"/>
  <c r="K177" i="16"/>
  <c r="M176" i="16"/>
  <c r="K176" i="16"/>
  <c r="M175" i="16"/>
  <c r="K175" i="16"/>
  <c r="M174" i="16"/>
  <c r="K174" i="16"/>
  <c r="M173" i="16"/>
  <c r="K173" i="16"/>
  <c r="M172" i="16"/>
  <c r="K172" i="16"/>
  <c r="M171" i="16"/>
  <c r="K171" i="16"/>
  <c r="M170" i="16"/>
  <c r="K170" i="16"/>
  <c r="M169" i="16"/>
  <c r="K169" i="16"/>
  <c r="M168" i="16"/>
  <c r="K168" i="16"/>
  <c r="M167" i="16"/>
  <c r="K167" i="16"/>
  <c r="M166" i="16"/>
  <c r="K166" i="16"/>
  <c r="M165" i="16"/>
  <c r="K165" i="16"/>
  <c r="M164" i="16"/>
  <c r="K164" i="16"/>
  <c r="M163" i="16"/>
  <c r="K163" i="16"/>
  <c r="M162" i="16"/>
  <c r="K162" i="16"/>
  <c r="M161" i="16"/>
  <c r="K161" i="16"/>
  <c r="M160" i="16"/>
  <c r="K160" i="16"/>
  <c r="M159" i="16"/>
  <c r="K159" i="16"/>
  <c r="M158" i="16"/>
  <c r="K158" i="16"/>
  <c r="M157" i="16"/>
  <c r="K157" i="16"/>
  <c r="M156" i="16"/>
  <c r="K156" i="16"/>
  <c r="M155" i="16"/>
  <c r="K155" i="16"/>
  <c r="M154" i="16"/>
  <c r="K154" i="16"/>
  <c r="M153" i="16"/>
  <c r="K153" i="16"/>
  <c r="M152" i="16"/>
  <c r="K152" i="16"/>
  <c r="M151" i="16"/>
  <c r="K151" i="16"/>
  <c r="M150" i="16"/>
  <c r="K150" i="16"/>
  <c r="M149" i="16"/>
  <c r="K149" i="16"/>
  <c r="M148" i="16"/>
  <c r="K148" i="16"/>
  <c r="M147" i="16"/>
  <c r="K147" i="16"/>
  <c r="M146" i="16"/>
  <c r="K146" i="16"/>
  <c r="M145" i="16"/>
  <c r="K145" i="16"/>
  <c r="M144" i="16"/>
  <c r="K144" i="16"/>
  <c r="M143" i="16"/>
  <c r="K143" i="16"/>
  <c r="M142" i="16"/>
  <c r="K142" i="16"/>
  <c r="M141" i="16"/>
  <c r="K141" i="16"/>
  <c r="M140" i="16"/>
  <c r="K140" i="16"/>
  <c r="M139" i="16"/>
  <c r="K139" i="16"/>
  <c r="M138" i="16"/>
  <c r="K138" i="16"/>
  <c r="M137" i="16"/>
  <c r="K137" i="16"/>
  <c r="M136" i="16"/>
  <c r="K136" i="16"/>
  <c r="M135" i="16"/>
  <c r="K135" i="16"/>
  <c r="M134" i="16"/>
  <c r="K134" i="16"/>
  <c r="M133" i="16"/>
  <c r="K133" i="16"/>
  <c r="M132" i="16"/>
  <c r="K132" i="16"/>
  <c r="M131" i="16"/>
  <c r="K131" i="16"/>
  <c r="M130" i="16"/>
  <c r="K130" i="16"/>
  <c r="M129" i="16"/>
  <c r="K129" i="16"/>
  <c r="M128" i="16"/>
  <c r="K128" i="16"/>
  <c r="M127" i="16"/>
  <c r="K127" i="16"/>
  <c r="M126" i="16"/>
  <c r="K126" i="16"/>
  <c r="M125" i="16"/>
  <c r="K125" i="16"/>
  <c r="M124" i="16"/>
  <c r="K124" i="16"/>
  <c r="M123" i="16"/>
  <c r="K123" i="16"/>
  <c r="M122" i="16"/>
  <c r="K122" i="16"/>
  <c r="M121" i="16"/>
  <c r="K121" i="16"/>
  <c r="M120" i="16"/>
  <c r="K120" i="16"/>
  <c r="M119" i="16"/>
  <c r="K119" i="16"/>
  <c r="M118" i="16"/>
  <c r="K118" i="16"/>
  <c r="M117" i="16"/>
  <c r="K117" i="16"/>
  <c r="M116" i="16"/>
  <c r="K116" i="16"/>
  <c r="M115" i="16"/>
  <c r="K115" i="16"/>
  <c r="M114" i="16"/>
  <c r="K114" i="16"/>
  <c r="M113" i="16"/>
  <c r="K113" i="16"/>
  <c r="M112" i="16"/>
  <c r="K112" i="16"/>
  <c r="M111" i="16"/>
  <c r="K111" i="16"/>
  <c r="M110" i="16"/>
  <c r="K110" i="16"/>
  <c r="M109" i="16"/>
  <c r="K109" i="16"/>
  <c r="M108" i="16"/>
  <c r="K108" i="16"/>
  <c r="M107" i="16"/>
  <c r="K107" i="16"/>
  <c r="M106" i="16"/>
  <c r="K106" i="16"/>
  <c r="M105" i="16"/>
  <c r="K105" i="16"/>
  <c r="M104" i="16"/>
  <c r="K104" i="16"/>
  <c r="M103" i="16"/>
  <c r="K103" i="16"/>
  <c r="M102" i="16"/>
  <c r="K102" i="16"/>
  <c r="M101" i="16"/>
  <c r="K101" i="16"/>
  <c r="M100" i="16"/>
  <c r="K100" i="16"/>
  <c r="M99" i="16"/>
  <c r="K99" i="16"/>
  <c r="M98" i="16"/>
  <c r="K98" i="16"/>
  <c r="M97" i="16"/>
  <c r="K97" i="16"/>
  <c r="M96" i="16"/>
  <c r="K96" i="16"/>
  <c r="M95" i="16"/>
  <c r="K95" i="16"/>
  <c r="L93" i="16"/>
  <c r="E89" i="16"/>
  <c r="D21" i="41" s="1"/>
  <c r="B89" i="16"/>
  <c r="H89" i="16"/>
  <c r="G21" i="41" s="1"/>
  <c r="M268" i="14"/>
  <c r="K268" i="14"/>
  <c r="M267" i="14"/>
  <c r="K267" i="14"/>
  <c r="M266" i="14"/>
  <c r="K266" i="14"/>
  <c r="M265" i="14"/>
  <c r="K265" i="14"/>
  <c r="M264" i="14"/>
  <c r="K264" i="14"/>
  <c r="M263" i="14"/>
  <c r="K263" i="14"/>
  <c r="M262" i="14"/>
  <c r="K262" i="14"/>
  <c r="M261" i="14"/>
  <c r="K261" i="14"/>
  <c r="M260" i="14"/>
  <c r="K260" i="14"/>
  <c r="M259" i="14"/>
  <c r="K259" i="14"/>
  <c r="M258" i="14"/>
  <c r="K258" i="14"/>
  <c r="M257" i="14"/>
  <c r="K257" i="14"/>
  <c r="M256" i="14"/>
  <c r="K256" i="14"/>
  <c r="M255" i="14"/>
  <c r="K255" i="14"/>
  <c r="M254" i="14"/>
  <c r="K254" i="14"/>
  <c r="M253" i="14"/>
  <c r="K253" i="14"/>
  <c r="M252" i="14"/>
  <c r="K252" i="14"/>
  <c r="M251" i="14"/>
  <c r="K251" i="14"/>
  <c r="M250" i="14"/>
  <c r="K250" i="14"/>
  <c r="M249" i="14"/>
  <c r="K249" i="14"/>
  <c r="M248" i="14"/>
  <c r="K248" i="14"/>
  <c r="M247" i="14"/>
  <c r="K247" i="14"/>
  <c r="M246" i="14"/>
  <c r="K246" i="14"/>
  <c r="M245" i="14"/>
  <c r="K245" i="14"/>
  <c r="M244" i="14"/>
  <c r="K244" i="14"/>
  <c r="M243" i="14"/>
  <c r="K243" i="14"/>
  <c r="M242" i="14"/>
  <c r="K242" i="14"/>
  <c r="M241" i="14"/>
  <c r="K241" i="14"/>
  <c r="M240" i="14"/>
  <c r="K240" i="14"/>
  <c r="M239" i="14"/>
  <c r="K239" i="14"/>
  <c r="M238" i="14"/>
  <c r="K238" i="14"/>
  <c r="M237" i="14"/>
  <c r="K237" i="14"/>
  <c r="M236" i="14"/>
  <c r="K236" i="14"/>
  <c r="M235" i="14"/>
  <c r="K235" i="14"/>
  <c r="M234" i="14"/>
  <c r="K234" i="14"/>
  <c r="M233" i="14"/>
  <c r="K233" i="14"/>
  <c r="M232" i="14"/>
  <c r="K232" i="14"/>
  <c r="M231" i="14"/>
  <c r="K231" i="14"/>
  <c r="M230" i="14"/>
  <c r="K230" i="14"/>
  <c r="M229" i="14"/>
  <c r="K229" i="14"/>
  <c r="M228" i="14"/>
  <c r="K228" i="14"/>
  <c r="M227" i="14"/>
  <c r="K227" i="14"/>
  <c r="M226" i="14"/>
  <c r="K226" i="14"/>
  <c r="M225" i="14"/>
  <c r="K225" i="14"/>
  <c r="M224" i="14"/>
  <c r="K224" i="14"/>
  <c r="M223" i="14"/>
  <c r="K223" i="14"/>
  <c r="M222" i="14"/>
  <c r="K222" i="14"/>
  <c r="M221" i="14"/>
  <c r="K221" i="14"/>
  <c r="M220" i="14"/>
  <c r="K220" i="14"/>
  <c r="M219" i="14"/>
  <c r="K219" i="14"/>
  <c r="M218" i="14"/>
  <c r="K218" i="14"/>
  <c r="M217" i="14"/>
  <c r="K217" i="14"/>
  <c r="M216" i="14"/>
  <c r="K216" i="14"/>
  <c r="M215" i="14"/>
  <c r="K215" i="14"/>
  <c r="M214" i="14"/>
  <c r="K214" i="14"/>
  <c r="M213" i="14"/>
  <c r="K213" i="14"/>
  <c r="M212" i="14"/>
  <c r="K212" i="14"/>
  <c r="M211" i="14"/>
  <c r="K211" i="14"/>
  <c r="M210" i="14"/>
  <c r="K210" i="14"/>
  <c r="M209" i="14"/>
  <c r="K209" i="14"/>
  <c r="M208" i="14"/>
  <c r="K208" i="14"/>
  <c r="M207" i="14"/>
  <c r="K207" i="14"/>
  <c r="M206" i="14"/>
  <c r="K206" i="14"/>
  <c r="M205" i="14"/>
  <c r="K205" i="14"/>
  <c r="M204" i="14"/>
  <c r="K204" i="14"/>
  <c r="M203" i="14"/>
  <c r="K203" i="14"/>
  <c r="M202" i="14"/>
  <c r="K202" i="14"/>
  <c r="M201" i="14"/>
  <c r="K201" i="14"/>
  <c r="M200" i="14"/>
  <c r="K200" i="14"/>
  <c r="M199" i="14"/>
  <c r="K199" i="14"/>
  <c r="M198" i="14"/>
  <c r="K198" i="14"/>
  <c r="M197" i="14"/>
  <c r="K197" i="14"/>
  <c r="M196" i="14"/>
  <c r="K196" i="14"/>
  <c r="M195" i="14"/>
  <c r="K195" i="14"/>
  <c r="M194" i="14"/>
  <c r="K194" i="14"/>
  <c r="M193" i="14"/>
  <c r="K193" i="14"/>
  <c r="M192" i="14"/>
  <c r="K192" i="14"/>
  <c r="M191" i="14"/>
  <c r="K191" i="14"/>
  <c r="M190" i="14"/>
  <c r="K190" i="14"/>
  <c r="M189" i="14"/>
  <c r="K189" i="14"/>
  <c r="M188" i="14"/>
  <c r="K188" i="14"/>
  <c r="M187" i="14"/>
  <c r="K187" i="14"/>
  <c r="M186" i="14"/>
  <c r="K186" i="14"/>
  <c r="M185" i="14"/>
  <c r="K185" i="14"/>
  <c r="M184" i="14"/>
  <c r="K184" i="14"/>
  <c r="M183" i="14"/>
  <c r="K183" i="14"/>
  <c r="M182" i="14"/>
  <c r="K182" i="14"/>
  <c r="M181" i="14"/>
  <c r="K181" i="14"/>
  <c r="M180" i="14"/>
  <c r="K180" i="14"/>
  <c r="M179" i="14"/>
  <c r="K179" i="14"/>
  <c r="M178" i="14"/>
  <c r="K178" i="14"/>
  <c r="M177" i="14"/>
  <c r="K177" i="14"/>
  <c r="M176" i="14"/>
  <c r="K176" i="14"/>
  <c r="M175" i="14"/>
  <c r="K175" i="14"/>
  <c r="M174" i="14"/>
  <c r="K174" i="14"/>
  <c r="M173" i="14"/>
  <c r="K173" i="14"/>
  <c r="M172" i="14"/>
  <c r="K172" i="14"/>
  <c r="M171" i="14"/>
  <c r="K171" i="14"/>
  <c r="M170" i="14"/>
  <c r="K170" i="14"/>
  <c r="M169" i="14"/>
  <c r="K169" i="14"/>
  <c r="M168" i="14"/>
  <c r="K168" i="14"/>
  <c r="M167" i="14"/>
  <c r="K167" i="14"/>
  <c r="M166" i="14"/>
  <c r="K166" i="14"/>
  <c r="M165" i="14"/>
  <c r="K165" i="14"/>
  <c r="M164" i="14"/>
  <c r="K164" i="14"/>
  <c r="M163" i="14"/>
  <c r="K163" i="14"/>
  <c r="M162" i="14"/>
  <c r="K162" i="14"/>
  <c r="M161" i="14"/>
  <c r="K161" i="14"/>
  <c r="M160" i="14"/>
  <c r="K160" i="14"/>
  <c r="M159" i="14"/>
  <c r="K159" i="14"/>
  <c r="M158" i="14"/>
  <c r="K158" i="14"/>
  <c r="M157" i="14"/>
  <c r="K157" i="14"/>
  <c r="M156" i="14"/>
  <c r="K156" i="14"/>
  <c r="M155" i="14"/>
  <c r="K155" i="14"/>
  <c r="M154" i="14"/>
  <c r="K154" i="14"/>
  <c r="M153" i="14"/>
  <c r="K153" i="14"/>
  <c r="M152" i="14"/>
  <c r="K152" i="14"/>
  <c r="M151" i="14"/>
  <c r="K151" i="14"/>
  <c r="M150" i="14"/>
  <c r="K150" i="14"/>
  <c r="M149" i="14"/>
  <c r="K149" i="14"/>
  <c r="M148" i="14"/>
  <c r="K148" i="14"/>
  <c r="M147" i="14"/>
  <c r="K147" i="14"/>
  <c r="M146" i="14"/>
  <c r="K146" i="14"/>
  <c r="M145" i="14"/>
  <c r="K145" i="14"/>
  <c r="M144" i="14"/>
  <c r="K144" i="14"/>
  <c r="M143" i="14"/>
  <c r="K143" i="14"/>
  <c r="M142" i="14"/>
  <c r="K142" i="14"/>
  <c r="M141" i="14"/>
  <c r="K141" i="14"/>
  <c r="M140" i="14"/>
  <c r="K140" i="14"/>
  <c r="M139" i="14"/>
  <c r="K139" i="14"/>
  <c r="M138" i="14"/>
  <c r="K138" i="14"/>
  <c r="M137" i="14"/>
  <c r="K137" i="14"/>
  <c r="M136" i="14"/>
  <c r="K136" i="14"/>
  <c r="M135" i="14"/>
  <c r="K135" i="14"/>
  <c r="M134" i="14"/>
  <c r="K134" i="14"/>
  <c r="M133" i="14"/>
  <c r="K133" i="14"/>
  <c r="M132" i="14"/>
  <c r="K132" i="14"/>
  <c r="M131" i="14"/>
  <c r="K131" i="14"/>
  <c r="M130" i="14"/>
  <c r="K130" i="14"/>
  <c r="M129" i="14"/>
  <c r="K129" i="14"/>
  <c r="M128" i="14"/>
  <c r="K128" i="14"/>
  <c r="M127" i="14"/>
  <c r="K127" i="14"/>
  <c r="M126" i="14"/>
  <c r="K126" i="14"/>
  <c r="M125" i="14"/>
  <c r="K125" i="14"/>
  <c r="M124" i="14"/>
  <c r="K124" i="14"/>
  <c r="M123" i="14"/>
  <c r="K123" i="14"/>
  <c r="M122" i="14"/>
  <c r="K122" i="14"/>
  <c r="M121" i="14"/>
  <c r="K121" i="14"/>
  <c r="M120" i="14"/>
  <c r="K120" i="14"/>
  <c r="M119" i="14"/>
  <c r="K119" i="14"/>
  <c r="M118" i="14"/>
  <c r="K118" i="14"/>
  <c r="M117" i="14"/>
  <c r="K117" i="14"/>
  <c r="M116" i="14"/>
  <c r="K116" i="14"/>
  <c r="M115" i="14"/>
  <c r="K115" i="14"/>
  <c r="M114" i="14"/>
  <c r="K114" i="14"/>
  <c r="M113" i="14"/>
  <c r="K113" i="14"/>
  <c r="M112" i="14"/>
  <c r="K112" i="14"/>
  <c r="M111" i="14"/>
  <c r="K111" i="14"/>
  <c r="M110" i="14"/>
  <c r="K110" i="14"/>
  <c r="M109" i="14"/>
  <c r="K109" i="14"/>
  <c r="M108" i="14"/>
  <c r="K108" i="14"/>
  <c r="M107" i="14"/>
  <c r="K107" i="14"/>
  <c r="M106" i="14"/>
  <c r="K106" i="14"/>
  <c r="M105" i="14"/>
  <c r="K105" i="14"/>
  <c r="M104" i="14"/>
  <c r="K104" i="14"/>
  <c r="M103" i="14"/>
  <c r="K103" i="14"/>
  <c r="M102" i="14"/>
  <c r="K102" i="14"/>
  <c r="M101" i="14"/>
  <c r="K101" i="14"/>
  <c r="M100" i="14"/>
  <c r="K100" i="14"/>
  <c r="M99" i="14"/>
  <c r="K99" i="14"/>
  <c r="M98" i="14"/>
  <c r="K98" i="14"/>
  <c r="M97" i="14"/>
  <c r="K97" i="14"/>
  <c r="M96" i="14"/>
  <c r="K96" i="14"/>
  <c r="M95" i="14"/>
  <c r="K95" i="14"/>
  <c r="L93" i="14"/>
  <c r="B89" i="14"/>
  <c r="H89" i="14"/>
  <c r="G20" i="41" s="1"/>
  <c r="F89" i="14"/>
  <c r="E20" i="41" s="1"/>
  <c r="M268" i="15"/>
  <c r="K268" i="15"/>
  <c r="M267" i="15"/>
  <c r="K267" i="15"/>
  <c r="M266" i="15"/>
  <c r="K266" i="15"/>
  <c r="M265" i="15"/>
  <c r="K265" i="15"/>
  <c r="M264" i="15"/>
  <c r="K264" i="15"/>
  <c r="M263" i="15"/>
  <c r="K263" i="15"/>
  <c r="M262" i="15"/>
  <c r="K262" i="15"/>
  <c r="M261" i="15"/>
  <c r="K261" i="15"/>
  <c r="M260" i="15"/>
  <c r="K260" i="15"/>
  <c r="M259" i="15"/>
  <c r="K259" i="15"/>
  <c r="M258" i="15"/>
  <c r="K258" i="15"/>
  <c r="M257" i="15"/>
  <c r="K257" i="15"/>
  <c r="M256" i="15"/>
  <c r="K256" i="15"/>
  <c r="M255" i="15"/>
  <c r="K255" i="15"/>
  <c r="M254" i="15"/>
  <c r="K254" i="15"/>
  <c r="M253" i="15"/>
  <c r="K253" i="15"/>
  <c r="M252" i="15"/>
  <c r="K252" i="15"/>
  <c r="M251" i="15"/>
  <c r="K251" i="15"/>
  <c r="M250" i="15"/>
  <c r="K250" i="15"/>
  <c r="M249" i="15"/>
  <c r="K249" i="15"/>
  <c r="M248" i="15"/>
  <c r="K248" i="15"/>
  <c r="M247" i="15"/>
  <c r="K247" i="15"/>
  <c r="M246" i="15"/>
  <c r="K246" i="15"/>
  <c r="M245" i="15"/>
  <c r="K245" i="15"/>
  <c r="M244" i="15"/>
  <c r="K244" i="15"/>
  <c r="M243" i="15"/>
  <c r="K243" i="15"/>
  <c r="M242" i="15"/>
  <c r="K242" i="15"/>
  <c r="M241" i="15"/>
  <c r="K241" i="15"/>
  <c r="M240" i="15"/>
  <c r="K240" i="15"/>
  <c r="M239" i="15"/>
  <c r="K239" i="15"/>
  <c r="M238" i="15"/>
  <c r="K238" i="15"/>
  <c r="M237" i="15"/>
  <c r="K237" i="15"/>
  <c r="M236" i="15"/>
  <c r="K236" i="15"/>
  <c r="M235" i="15"/>
  <c r="K235" i="15"/>
  <c r="M234" i="15"/>
  <c r="K234" i="15"/>
  <c r="M233" i="15"/>
  <c r="K233" i="15"/>
  <c r="M232" i="15"/>
  <c r="K232" i="15"/>
  <c r="M231" i="15"/>
  <c r="K231" i="15"/>
  <c r="M230" i="15"/>
  <c r="K230" i="15"/>
  <c r="M229" i="15"/>
  <c r="K229" i="15"/>
  <c r="M228" i="15"/>
  <c r="K228" i="15"/>
  <c r="M227" i="15"/>
  <c r="K227" i="15"/>
  <c r="M226" i="15"/>
  <c r="K226" i="15"/>
  <c r="M225" i="15"/>
  <c r="K225" i="15"/>
  <c r="M224" i="15"/>
  <c r="K224" i="15"/>
  <c r="M223" i="15"/>
  <c r="K223" i="15"/>
  <c r="M222" i="15"/>
  <c r="K222" i="15"/>
  <c r="M221" i="15"/>
  <c r="K221" i="15"/>
  <c r="M220" i="15"/>
  <c r="K220" i="15"/>
  <c r="M219" i="15"/>
  <c r="K219" i="15"/>
  <c r="M218" i="15"/>
  <c r="K218" i="15"/>
  <c r="M217" i="15"/>
  <c r="K217" i="15"/>
  <c r="M216" i="15"/>
  <c r="K216" i="15"/>
  <c r="M215" i="15"/>
  <c r="K215" i="15"/>
  <c r="M214" i="15"/>
  <c r="K214" i="15"/>
  <c r="M213" i="15"/>
  <c r="K213" i="15"/>
  <c r="M212" i="15"/>
  <c r="K212" i="15"/>
  <c r="M211" i="15"/>
  <c r="K211" i="15"/>
  <c r="M210" i="15"/>
  <c r="K210" i="15"/>
  <c r="M209" i="15"/>
  <c r="K209" i="15"/>
  <c r="M208" i="15"/>
  <c r="K208" i="15"/>
  <c r="M207" i="15"/>
  <c r="K207" i="15"/>
  <c r="M206" i="15"/>
  <c r="K206" i="15"/>
  <c r="M205" i="15"/>
  <c r="K205" i="15"/>
  <c r="M204" i="15"/>
  <c r="K204" i="15"/>
  <c r="M203" i="15"/>
  <c r="K203" i="15"/>
  <c r="M202" i="15"/>
  <c r="K202" i="15"/>
  <c r="M201" i="15"/>
  <c r="K201" i="15"/>
  <c r="M200" i="15"/>
  <c r="K200" i="15"/>
  <c r="M199" i="15"/>
  <c r="K199" i="15"/>
  <c r="M198" i="15"/>
  <c r="K198" i="15"/>
  <c r="M197" i="15"/>
  <c r="K197" i="15"/>
  <c r="M196" i="15"/>
  <c r="K196" i="15"/>
  <c r="M195" i="15"/>
  <c r="K195" i="15"/>
  <c r="M194" i="15"/>
  <c r="K194" i="15"/>
  <c r="M193" i="15"/>
  <c r="K193" i="15"/>
  <c r="M192" i="15"/>
  <c r="K192" i="15"/>
  <c r="M191" i="15"/>
  <c r="K191" i="15"/>
  <c r="M190" i="15"/>
  <c r="K190" i="15"/>
  <c r="M189" i="15"/>
  <c r="K189" i="15"/>
  <c r="M188" i="15"/>
  <c r="K188" i="15"/>
  <c r="M187" i="15"/>
  <c r="K187" i="15"/>
  <c r="M186" i="15"/>
  <c r="K186" i="15"/>
  <c r="M185" i="15"/>
  <c r="K185" i="15"/>
  <c r="M184" i="15"/>
  <c r="K184" i="15"/>
  <c r="M183" i="15"/>
  <c r="K183" i="15"/>
  <c r="M182" i="15"/>
  <c r="K182" i="15"/>
  <c r="M181" i="15"/>
  <c r="K181" i="15"/>
  <c r="M180" i="15"/>
  <c r="K180" i="15"/>
  <c r="M179" i="15"/>
  <c r="K179" i="15"/>
  <c r="M178" i="15"/>
  <c r="K178" i="15"/>
  <c r="M177" i="15"/>
  <c r="K177" i="15"/>
  <c r="M176" i="15"/>
  <c r="K176" i="15"/>
  <c r="M175" i="15"/>
  <c r="K175" i="15"/>
  <c r="M174" i="15"/>
  <c r="K174" i="15"/>
  <c r="M173" i="15"/>
  <c r="K173" i="15"/>
  <c r="M172" i="15"/>
  <c r="K172" i="15"/>
  <c r="M171" i="15"/>
  <c r="K171" i="15"/>
  <c r="M170" i="15"/>
  <c r="K170" i="15"/>
  <c r="M169" i="15"/>
  <c r="K169" i="15"/>
  <c r="M168" i="15"/>
  <c r="K168" i="15"/>
  <c r="M167" i="15"/>
  <c r="K167" i="15"/>
  <c r="M166" i="15"/>
  <c r="K166" i="15"/>
  <c r="M165" i="15"/>
  <c r="K165" i="15"/>
  <c r="M164" i="15"/>
  <c r="K164" i="15"/>
  <c r="M163" i="15"/>
  <c r="K163" i="15"/>
  <c r="M162" i="15"/>
  <c r="K162" i="15"/>
  <c r="M161" i="15"/>
  <c r="K161" i="15"/>
  <c r="M160" i="15"/>
  <c r="K160" i="15"/>
  <c r="M159" i="15"/>
  <c r="K159" i="15"/>
  <c r="M158" i="15"/>
  <c r="K158" i="15"/>
  <c r="M157" i="15"/>
  <c r="K157" i="15"/>
  <c r="M156" i="15"/>
  <c r="K156" i="15"/>
  <c r="M155" i="15"/>
  <c r="K155" i="15"/>
  <c r="M154" i="15"/>
  <c r="K154" i="15"/>
  <c r="M153" i="15"/>
  <c r="K153" i="15"/>
  <c r="M152" i="15"/>
  <c r="K152" i="15"/>
  <c r="M151" i="15"/>
  <c r="K151" i="15"/>
  <c r="M150" i="15"/>
  <c r="K150" i="15"/>
  <c r="M149" i="15"/>
  <c r="K149" i="15"/>
  <c r="M148" i="15"/>
  <c r="K148" i="15"/>
  <c r="M147" i="15"/>
  <c r="K147" i="15"/>
  <c r="M146" i="15"/>
  <c r="K146" i="15"/>
  <c r="M145" i="15"/>
  <c r="K145" i="15"/>
  <c r="M144" i="15"/>
  <c r="K144" i="15"/>
  <c r="M143" i="15"/>
  <c r="K143" i="15"/>
  <c r="M142" i="15"/>
  <c r="K142" i="15"/>
  <c r="M141" i="15"/>
  <c r="K141" i="15"/>
  <c r="M140" i="15"/>
  <c r="K140" i="15"/>
  <c r="M139" i="15"/>
  <c r="K139" i="15"/>
  <c r="M138" i="15"/>
  <c r="K138" i="15"/>
  <c r="M137" i="15"/>
  <c r="K137" i="15"/>
  <c r="M136" i="15"/>
  <c r="K136" i="15"/>
  <c r="M135" i="15"/>
  <c r="K135" i="15"/>
  <c r="M134" i="15"/>
  <c r="K134" i="15"/>
  <c r="M133" i="15"/>
  <c r="K133" i="15"/>
  <c r="M132" i="15"/>
  <c r="K132" i="15"/>
  <c r="M131" i="15"/>
  <c r="K131" i="15"/>
  <c r="M130" i="15"/>
  <c r="K130" i="15"/>
  <c r="M129" i="15"/>
  <c r="K129" i="15"/>
  <c r="M128" i="15"/>
  <c r="K128" i="15"/>
  <c r="M127" i="15"/>
  <c r="K127" i="15"/>
  <c r="M126" i="15"/>
  <c r="K126" i="15"/>
  <c r="M125" i="15"/>
  <c r="K125" i="15"/>
  <c r="M124" i="15"/>
  <c r="K124" i="15"/>
  <c r="M123" i="15"/>
  <c r="K123" i="15"/>
  <c r="M122" i="15"/>
  <c r="K122" i="15"/>
  <c r="M121" i="15"/>
  <c r="K121" i="15"/>
  <c r="M120" i="15"/>
  <c r="K120" i="15"/>
  <c r="M119" i="15"/>
  <c r="K119" i="15"/>
  <c r="M118" i="15"/>
  <c r="K118" i="15"/>
  <c r="M117" i="15"/>
  <c r="K117" i="15"/>
  <c r="M116" i="15"/>
  <c r="K116" i="15"/>
  <c r="M115" i="15"/>
  <c r="K115" i="15"/>
  <c r="M114" i="15"/>
  <c r="K114" i="15"/>
  <c r="M113" i="15"/>
  <c r="K113" i="15"/>
  <c r="M112" i="15"/>
  <c r="K112" i="15"/>
  <c r="M111" i="15"/>
  <c r="K111" i="15"/>
  <c r="M110" i="15"/>
  <c r="K110" i="15"/>
  <c r="M109" i="15"/>
  <c r="K109" i="15"/>
  <c r="M108" i="15"/>
  <c r="K108" i="15"/>
  <c r="M107" i="15"/>
  <c r="K107" i="15"/>
  <c r="M106" i="15"/>
  <c r="K106" i="15"/>
  <c r="M105" i="15"/>
  <c r="K105" i="15"/>
  <c r="M104" i="15"/>
  <c r="K104" i="15"/>
  <c r="M103" i="15"/>
  <c r="K103" i="15"/>
  <c r="M102" i="15"/>
  <c r="K102" i="15"/>
  <c r="M101" i="15"/>
  <c r="K101" i="15"/>
  <c r="M100" i="15"/>
  <c r="K100" i="15"/>
  <c r="M99" i="15"/>
  <c r="K99" i="15"/>
  <c r="M98" i="15"/>
  <c r="K98" i="15"/>
  <c r="M97" i="15"/>
  <c r="K97" i="15"/>
  <c r="M96" i="15"/>
  <c r="K96" i="15"/>
  <c r="M95" i="15"/>
  <c r="K95" i="15"/>
  <c r="L93" i="15"/>
  <c r="F89" i="15"/>
  <c r="E19" i="41" s="1"/>
  <c r="E89" i="15"/>
  <c r="D19" i="41" s="1"/>
  <c r="B89" i="15"/>
  <c r="H89" i="15"/>
  <c r="G19" i="41" s="1"/>
  <c r="M268" i="10"/>
  <c r="K268" i="10"/>
  <c r="M267" i="10"/>
  <c r="K267" i="10"/>
  <c r="M266" i="10"/>
  <c r="K266" i="10"/>
  <c r="M265" i="10"/>
  <c r="K265" i="10"/>
  <c r="M264" i="10"/>
  <c r="K264" i="10"/>
  <c r="M263" i="10"/>
  <c r="K263" i="10"/>
  <c r="M262" i="10"/>
  <c r="K262" i="10"/>
  <c r="M261" i="10"/>
  <c r="K261" i="10"/>
  <c r="M260" i="10"/>
  <c r="K260" i="10"/>
  <c r="M259" i="10"/>
  <c r="K259" i="10"/>
  <c r="M258" i="10"/>
  <c r="K258" i="10"/>
  <c r="M257" i="10"/>
  <c r="K257" i="10"/>
  <c r="M256" i="10"/>
  <c r="K256" i="10"/>
  <c r="M255" i="10"/>
  <c r="K255" i="10"/>
  <c r="M254" i="10"/>
  <c r="K254" i="10"/>
  <c r="M253" i="10"/>
  <c r="K253" i="10"/>
  <c r="M252" i="10"/>
  <c r="K252" i="10"/>
  <c r="M251" i="10"/>
  <c r="K251" i="10"/>
  <c r="M250" i="10"/>
  <c r="K250" i="10"/>
  <c r="M249" i="10"/>
  <c r="K249" i="10"/>
  <c r="M248" i="10"/>
  <c r="K248" i="10"/>
  <c r="M247" i="10"/>
  <c r="K247" i="10"/>
  <c r="M246" i="10"/>
  <c r="K246" i="10"/>
  <c r="M245" i="10"/>
  <c r="K245" i="10"/>
  <c r="M244" i="10"/>
  <c r="K244" i="10"/>
  <c r="M243" i="10"/>
  <c r="K243" i="10"/>
  <c r="M242" i="10"/>
  <c r="K242" i="10"/>
  <c r="M241" i="10"/>
  <c r="K241" i="10"/>
  <c r="M240" i="10"/>
  <c r="K240" i="10"/>
  <c r="M239" i="10"/>
  <c r="K239" i="10"/>
  <c r="M238" i="10"/>
  <c r="K238" i="10"/>
  <c r="M237" i="10"/>
  <c r="K237" i="10"/>
  <c r="M236" i="10"/>
  <c r="K236" i="10"/>
  <c r="M235" i="10"/>
  <c r="K235" i="10"/>
  <c r="M234" i="10"/>
  <c r="K234" i="10"/>
  <c r="M233" i="10"/>
  <c r="K233" i="10"/>
  <c r="M232" i="10"/>
  <c r="K232" i="10"/>
  <c r="M231" i="10"/>
  <c r="K231" i="10"/>
  <c r="M230" i="10"/>
  <c r="K230" i="10"/>
  <c r="M229" i="10"/>
  <c r="K229" i="10"/>
  <c r="M228" i="10"/>
  <c r="K228" i="10"/>
  <c r="M227" i="10"/>
  <c r="K227" i="10"/>
  <c r="M226" i="10"/>
  <c r="K226" i="10"/>
  <c r="M225" i="10"/>
  <c r="K225" i="10"/>
  <c r="M224" i="10"/>
  <c r="K224" i="10"/>
  <c r="M223" i="10"/>
  <c r="K223" i="10"/>
  <c r="M222" i="10"/>
  <c r="K222" i="10"/>
  <c r="M221" i="10"/>
  <c r="K221" i="10"/>
  <c r="M220" i="10"/>
  <c r="K220" i="10"/>
  <c r="M219" i="10"/>
  <c r="K219" i="10"/>
  <c r="M218" i="10"/>
  <c r="K218" i="10"/>
  <c r="M217" i="10"/>
  <c r="K217" i="10"/>
  <c r="M216" i="10"/>
  <c r="K216" i="10"/>
  <c r="M215" i="10"/>
  <c r="K215" i="10"/>
  <c r="M214" i="10"/>
  <c r="K214" i="10"/>
  <c r="M213" i="10"/>
  <c r="K213" i="10"/>
  <c r="M212" i="10"/>
  <c r="K212" i="10"/>
  <c r="M211" i="10"/>
  <c r="K211" i="10"/>
  <c r="M210" i="10"/>
  <c r="K210" i="10"/>
  <c r="M209" i="10"/>
  <c r="K209" i="10"/>
  <c r="M208" i="10"/>
  <c r="K208" i="10"/>
  <c r="M207" i="10"/>
  <c r="K207" i="10"/>
  <c r="M206" i="10"/>
  <c r="K206" i="10"/>
  <c r="M205" i="10"/>
  <c r="K205" i="10"/>
  <c r="M204" i="10"/>
  <c r="K204" i="10"/>
  <c r="M203" i="10"/>
  <c r="K203" i="10"/>
  <c r="M202" i="10"/>
  <c r="K202" i="10"/>
  <c r="M201" i="10"/>
  <c r="K201" i="10"/>
  <c r="M200" i="10"/>
  <c r="K200" i="10"/>
  <c r="M199" i="10"/>
  <c r="K199" i="10"/>
  <c r="M198" i="10"/>
  <c r="K198" i="10"/>
  <c r="M197" i="10"/>
  <c r="K197" i="10"/>
  <c r="M196" i="10"/>
  <c r="K196" i="10"/>
  <c r="M195" i="10"/>
  <c r="K195" i="10"/>
  <c r="M194" i="10"/>
  <c r="K194" i="10"/>
  <c r="M193" i="10"/>
  <c r="K193" i="10"/>
  <c r="M192" i="10"/>
  <c r="K192" i="10"/>
  <c r="M191" i="10"/>
  <c r="K191" i="10"/>
  <c r="M190" i="10"/>
  <c r="K190" i="10"/>
  <c r="M189" i="10"/>
  <c r="K189" i="10"/>
  <c r="M188" i="10"/>
  <c r="K188" i="10"/>
  <c r="M187" i="10"/>
  <c r="K187" i="10"/>
  <c r="M186" i="10"/>
  <c r="K186" i="10"/>
  <c r="M185" i="10"/>
  <c r="K185" i="10"/>
  <c r="M184" i="10"/>
  <c r="K184" i="10"/>
  <c r="M183" i="10"/>
  <c r="K183" i="10"/>
  <c r="M182" i="10"/>
  <c r="K182" i="10"/>
  <c r="M181" i="10"/>
  <c r="K181" i="10"/>
  <c r="M180" i="10"/>
  <c r="K180" i="10"/>
  <c r="M179" i="10"/>
  <c r="K179" i="10"/>
  <c r="M178" i="10"/>
  <c r="K178" i="10"/>
  <c r="M177" i="10"/>
  <c r="K177" i="10"/>
  <c r="M176" i="10"/>
  <c r="K176" i="10"/>
  <c r="M175" i="10"/>
  <c r="K175" i="10"/>
  <c r="M174" i="10"/>
  <c r="K174" i="10"/>
  <c r="M173" i="10"/>
  <c r="K173" i="10"/>
  <c r="M172" i="10"/>
  <c r="K172" i="10"/>
  <c r="M171" i="10"/>
  <c r="K171" i="10"/>
  <c r="M170" i="10"/>
  <c r="K170" i="10"/>
  <c r="M169" i="10"/>
  <c r="K169" i="10"/>
  <c r="M168" i="10"/>
  <c r="K168" i="10"/>
  <c r="M167" i="10"/>
  <c r="K167" i="10"/>
  <c r="M166" i="10"/>
  <c r="K166" i="10"/>
  <c r="M165" i="10"/>
  <c r="K165" i="10"/>
  <c r="M164" i="10"/>
  <c r="K164" i="10"/>
  <c r="M163" i="10"/>
  <c r="K163" i="10"/>
  <c r="M162" i="10"/>
  <c r="K162" i="10"/>
  <c r="M161" i="10"/>
  <c r="K161" i="10"/>
  <c r="M160" i="10"/>
  <c r="K160" i="10"/>
  <c r="M159" i="10"/>
  <c r="K159" i="10"/>
  <c r="M158" i="10"/>
  <c r="K158" i="10"/>
  <c r="M157" i="10"/>
  <c r="K157" i="10"/>
  <c r="M156" i="10"/>
  <c r="K156" i="10"/>
  <c r="M155" i="10"/>
  <c r="K155" i="10"/>
  <c r="M154" i="10"/>
  <c r="K154" i="10"/>
  <c r="M153" i="10"/>
  <c r="K153" i="10"/>
  <c r="M152" i="10"/>
  <c r="K152" i="10"/>
  <c r="M151" i="10"/>
  <c r="K151" i="10"/>
  <c r="M150" i="10"/>
  <c r="K150" i="10"/>
  <c r="M149" i="10"/>
  <c r="K149" i="10"/>
  <c r="M148" i="10"/>
  <c r="K148" i="10"/>
  <c r="M147" i="10"/>
  <c r="K147" i="10"/>
  <c r="M146" i="10"/>
  <c r="K146" i="10"/>
  <c r="M145" i="10"/>
  <c r="K145" i="10"/>
  <c r="M144" i="10"/>
  <c r="K144" i="10"/>
  <c r="M143" i="10"/>
  <c r="K143" i="10"/>
  <c r="M142" i="10"/>
  <c r="K142" i="10"/>
  <c r="M141" i="10"/>
  <c r="K141" i="10"/>
  <c r="M140" i="10"/>
  <c r="K140" i="10"/>
  <c r="M139" i="10"/>
  <c r="K139" i="10"/>
  <c r="M138" i="10"/>
  <c r="K138" i="10"/>
  <c r="M137" i="10"/>
  <c r="K137" i="10"/>
  <c r="M136" i="10"/>
  <c r="K136" i="10"/>
  <c r="M135" i="10"/>
  <c r="K135" i="10"/>
  <c r="M134" i="10"/>
  <c r="K134" i="10"/>
  <c r="M133" i="10"/>
  <c r="K133" i="10"/>
  <c r="M132" i="10"/>
  <c r="K132" i="10"/>
  <c r="M131" i="10"/>
  <c r="K131" i="10"/>
  <c r="M130" i="10"/>
  <c r="K130" i="10"/>
  <c r="M129" i="10"/>
  <c r="K129" i="10"/>
  <c r="M128" i="10"/>
  <c r="K128" i="10"/>
  <c r="M127" i="10"/>
  <c r="K127" i="10"/>
  <c r="M126" i="10"/>
  <c r="K126" i="10"/>
  <c r="M125" i="10"/>
  <c r="K125" i="10"/>
  <c r="M124" i="10"/>
  <c r="K124" i="10"/>
  <c r="M123" i="10"/>
  <c r="K123" i="10"/>
  <c r="M122" i="10"/>
  <c r="K122" i="10"/>
  <c r="M121" i="10"/>
  <c r="K121" i="10"/>
  <c r="M120" i="10"/>
  <c r="K120" i="10"/>
  <c r="M119" i="10"/>
  <c r="K119" i="10"/>
  <c r="M118" i="10"/>
  <c r="K118" i="10"/>
  <c r="M117" i="10"/>
  <c r="K117" i="10"/>
  <c r="M116" i="10"/>
  <c r="K116" i="10"/>
  <c r="M115" i="10"/>
  <c r="K115" i="10"/>
  <c r="M114" i="10"/>
  <c r="K114" i="10"/>
  <c r="M113" i="10"/>
  <c r="K113" i="10"/>
  <c r="M112" i="10"/>
  <c r="K112" i="10"/>
  <c r="M111" i="10"/>
  <c r="K111" i="10"/>
  <c r="M110" i="10"/>
  <c r="K110" i="10"/>
  <c r="M109" i="10"/>
  <c r="K109" i="10"/>
  <c r="M108" i="10"/>
  <c r="K108" i="10"/>
  <c r="M107" i="10"/>
  <c r="K107" i="10"/>
  <c r="M106" i="10"/>
  <c r="K106" i="10"/>
  <c r="M105" i="10"/>
  <c r="K105" i="10"/>
  <c r="M104" i="10"/>
  <c r="K104" i="10"/>
  <c r="M103" i="10"/>
  <c r="K103" i="10"/>
  <c r="M102" i="10"/>
  <c r="K102" i="10"/>
  <c r="M101" i="10"/>
  <c r="K101" i="10"/>
  <c r="M100" i="10"/>
  <c r="K100" i="10"/>
  <c r="M99" i="10"/>
  <c r="K99" i="10"/>
  <c r="M98" i="10"/>
  <c r="K98" i="10"/>
  <c r="M97" i="10"/>
  <c r="K97" i="10"/>
  <c r="M96" i="10"/>
  <c r="K96" i="10"/>
  <c r="M95" i="10"/>
  <c r="K95" i="10"/>
  <c r="L93" i="10"/>
  <c r="F89" i="10"/>
  <c r="E18" i="41" s="1"/>
  <c r="E89" i="10"/>
  <c r="D18" i="41" s="1"/>
  <c r="B89" i="10"/>
  <c r="H89" i="10"/>
  <c r="G18" i="41" s="1"/>
  <c r="M268" i="8"/>
  <c r="K268" i="8"/>
  <c r="M267" i="8"/>
  <c r="K267" i="8"/>
  <c r="M266" i="8"/>
  <c r="K266" i="8"/>
  <c r="M265" i="8"/>
  <c r="K265" i="8"/>
  <c r="M264" i="8"/>
  <c r="K264" i="8"/>
  <c r="M263" i="8"/>
  <c r="K263" i="8"/>
  <c r="M262" i="8"/>
  <c r="K262" i="8"/>
  <c r="M261" i="8"/>
  <c r="K261" i="8"/>
  <c r="M260" i="8"/>
  <c r="K260" i="8"/>
  <c r="M259" i="8"/>
  <c r="K259" i="8"/>
  <c r="M258" i="8"/>
  <c r="K258" i="8"/>
  <c r="M257" i="8"/>
  <c r="K257" i="8"/>
  <c r="M256" i="8"/>
  <c r="K256" i="8"/>
  <c r="M255" i="8"/>
  <c r="K255" i="8"/>
  <c r="M254" i="8"/>
  <c r="K254" i="8"/>
  <c r="M253" i="8"/>
  <c r="K253" i="8"/>
  <c r="M252" i="8"/>
  <c r="K252" i="8"/>
  <c r="M251" i="8"/>
  <c r="K251" i="8"/>
  <c r="M250" i="8"/>
  <c r="K250" i="8"/>
  <c r="M249" i="8"/>
  <c r="K249" i="8"/>
  <c r="M248" i="8"/>
  <c r="K248" i="8"/>
  <c r="M247" i="8"/>
  <c r="K247" i="8"/>
  <c r="M246" i="8"/>
  <c r="K246" i="8"/>
  <c r="M245" i="8"/>
  <c r="K245" i="8"/>
  <c r="M244" i="8"/>
  <c r="K244" i="8"/>
  <c r="M243" i="8"/>
  <c r="K243" i="8"/>
  <c r="M242" i="8"/>
  <c r="K242" i="8"/>
  <c r="M241" i="8"/>
  <c r="K241" i="8"/>
  <c r="M240" i="8"/>
  <c r="K240" i="8"/>
  <c r="M239" i="8"/>
  <c r="K239" i="8"/>
  <c r="M238" i="8"/>
  <c r="K238" i="8"/>
  <c r="M237" i="8"/>
  <c r="K237" i="8"/>
  <c r="M236" i="8"/>
  <c r="K236" i="8"/>
  <c r="M235" i="8"/>
  <c r="K235" i="8"/>
  <c r="M234" i="8"/>
  <c r="K234" i="8"/>
  <c r="M233" i="8"/>
  <c r="K233" i="8"/>
  <c r="M232" i="8"/>
  <c r="K232" i="8"/>
  <c r="M231" i="8"/>
  <c r="K231" i="8"/>
  <c r="M230" i="8"/>
  <c r="K230" i="8"/>
  <c r="M229" i="8"/>
  <c r="K229" i="8"/>
  <c r="M228" i="8"/>
  <c r="K228" i="8"/>
  <c r="M227" i="8"/>
  <c r="K227" i="8"/>
  <c r="M226" i="8"/>
  <c r="K226" i="8"/>
  <c r="M225" i="8"/>
  <c r="K225" i="8"/>
  <c r="M224" i="8"/>
  <c r="K224" i="8"/>
  <c r="M223" i="8"/>
  <c r="K223" i="8"/>
  <c r="M222" i="8"/>
  <c r="K222" i="8"/>
  <c r="M221" i="8"/>
  <c r="K221" i="8"/>
  <c r="M220" i="8"/>
  <c r="K220" i="8"/>
  <c r="M219" i="8"/>
  <c r="K219" i="8"/>
  <c r="M218" i="8"/>
  <c r="K218" i="8"/>
  <c r="M217" i="8"/>
  <c r="K217" i="8"/>
  <c r="M216" i="8"/>
  <c r="K216" i="8"/>
  <c r="M215" i="8"/>
  <c r="K215" i="8"/>
  <c r="M214" i="8"/>
  <c r="K214" i="8"/>
  <c r="M213" i="8"/>
  <c r="K213" i="8"/>
  <c r="M212" i="8"/>
  <c r="K212" i="8"/>
  <c r="M211" i="8"/>
  <c r="K211" i="8"/>
  <c r="M210" i="8"/>
  <c r="K210" i="8"/>
  <c r="M209" i="8"/>
  <c r="K209" i="8"/>
  <c r="M208" i="8"/>
  <c r="K208" i="8"/>
  <c r="M207" i="8"/>
  <c r="K207" i="8"/>
  <c r="M206" i="8"/>
  <c r="K206" i="8"/>
  <c r="M205" i="8"/>
  <c r="K205" i="8"/>
  <c r="M204" i="8"/>
  <c r="K204" i="8"/>
  <c r="M203" i="8"/>
  <c r="K203" i="8"/>
  <c r="M202" i="8"/>
  <c r="K202" i="8"/>
  <c r="M201" i="8"/>
  <c r="K201" i="8"/>
  <c r="M200" i="8"/>
  <c r="K200" i="8"/>
  <c r="M199" i="8"/>
  <c r="K199" i="8"/>
  <c r="M198" i="8"/>
  <c r="K198" i="8"/>
  <c r="M197" i="8"/>
  <c r="K197" i="8"/>
  <c r="M196" i="8"/>
  <c r="K196" i="8"/>
  <c r="M195" i="8"/>
  <c r="K195" i="8"/>
  <c r="M194" i="8"/>
  <c r="K194" i="8"/>
  <c r="M193" i="8"/>
  <c r="K193" i="8"/>
  <c r="M192" i="8"/>
  <c r="K192" i="8"/>
  <c r="M191" i="8"/>
  <c r="K191" i="8"/>
  <c r="M190" i="8"/>
  <c r="K190" i="8"/>
  <c r="M189" i="8"/>
  <c r="K189" i="8"/>
  <c r="M188" i="8"/>
  <c r="K188" i="8"/>
  <c r="M187" i="8"/>
  <c r="K187" i="8"/>
  <c r="M186" i="8"/>
  <c r="K186" i="8"/>
  <c r="M185" i="8"/>
  <c r="K185" i="8"/>
  <c r="M184" i="8"/>
  <c r="K184" i="8"/>
  <c r="M183" i="8"/>
  <c r="K183" i="8"/>
  <c r="M182" i="8"/>
  <c r="K182" i="8"/>
  <c r="M181" i="8"/>
  <c r="K181" i="8"/>
  <c r="M180" i="8"/>
  <c r="K180" i="8"/>
  <c r="M179" i="8"/>
  <c r="K179" i="8"/>
  <c r="M178" i="8"/>
  <c r="K178" i="8"/>
  <c r="M177" i="8"/>
  <c r="K177" i="8"/>
  <c r="M176" i="8"/>
  <c r="K176" i="8"/>
  <c r="M175" i="8"/>
  <c r="K175" i="8"/>
  <c r="M174" i="8"/>
  <c r="K174" i="8"/>
  <c r="M173" i="8"/>
  <c r="K173" i="8"/>
  <c r="M172" i="8"/>
  <c r="K172" i="8"/>
  <c r="M171" i="8"/>
  <c r="K171" i="8"/>
  <c r="M170" i="8"/>
  <c r="K170" i="8"/>
  <c r="M169" i="8"/>
  <c r="K169" i="8"/>
  <c r="M168" i="8"/>
  <c r="K168" i="8"/>
  <c r="M167" i="8"/>
  <c r="K167" i="8"/>
  <c r="M166" i="8"/>
  <c r="K166" i="8"/>
  <c r="M165" i="8"/>
  <c r="K165" i="8"/>
  <c r="M164" i="8"/>
  <c r="K164" i="8"/>
  <c r="M163" i="8"/>
  <c r="K163" i="8"/>
  <c r="M162" i="8"/>
  <c r="K162" i="8"/>
  <c r="M161" i="8"/>
  <c r="K161" i="8"/>
  <c r="M160" i="8"/>
  <c r="K160" i="8"/>
  <c r="M159" i="8"/>
  <c r="K159" i="8"/>
  <c r="M158" i="8"/>
  <c r="K158" i="8"/>
  <c r="M157" i="8"/>
  <c r="K157" i="8"/>
  <c r="M156" i="8"/>
  <c r="K156" i="8"/>
  <c r="M155" i="8"/>
  <c r="K155" i="8"/>
  <c r="M154" i="8"/>
  <c r="K154" i="8"/>
  <c r="M153" i="8"/>
  <c r="K153" i="8"/>
  <c r="M152" i="8"/>
  <c r="K152" i="8"/>
  <c r="M151" i="8"/>
  <c r="K151" i="8"/>
  <c r="M150" i="8"/>
  <c r="K150" i="8"/>
  <c r="M149" i="8"/>
  <c r="K149" i="8"/>
  <c r="M148" i="8"/>
  <c r="K148" i="8"/>
  <c r="M147" i="8"/>
  <c r="K147" i="8"/>
  <c r="M146" i="8"/>
  <c r="K146" i="8"/>
  <c r="M145" i="8"/>
  <c r="K145" i="8"/>
  <c r="M144" i="8"/>
  <c r="K144" i="8"/>
  <c r="M143" i="8"/>
  <c r="K143" i="8"/>
  <c r="M142" i="8"/>
  <c r="K142" i="8"/>
  <c r="M141" i="8"/>
  <c r="K141" i="8"/>
  <c r="M140" i="8"/>
  <c r="K140" i="8"/>
  <c r="M139" i="8"/>
  <c r="K139" i="8"/>
  <c r="M138" i="8"/>
  <c r="K138" i="8"/>
  <c r="M137" i="8"/>
  <c r="K137" i="8"/>
  <c r="M136" i="8"/>
  <c r="K136" i="8"/>
  <c r="M135" i="8"/>
  <c r="K135" i="8"/>
  <c r="M134" i="8"/>
  <c r="K134" i="8"/>
  <c r="M133" i="8"/>
  <c r="K133" i="8"/>
  <c r="M132" i="8"/>
  <c r="K132" i="8"/>
  <c r="M131" i="8"/>
  <c r="K131" i="8"/>
  <c r="M130" i="8"/>
  <c r="K130" i="8"/>
  <c r="M129" i="8"/>
  <c r="K129" i="8"/>
  <c r="M128" i="8"/>
  <c r="K128" i="8"/>
  <c r="M127" i="8"/>
  <c r="K127" i="8"/>
  <c r="M126" i="8"/>
  <c r="K126" i="8"/>
  <c r="M125" i="8"/>
  <c r="K125" i="8"/>
  <c r="M124" i="8"/>
  <c r="K124" i="8"/>
  <c r="M123" i="8"/>
  <c r="K123" i="8"/>
  <c r="M122" i="8"/>
  <c r="K122" i="8"/>
  <c r="M121" i="8"/>
  <c r="K121" i="8"/>
  <c r="M120" i="8"/>
  <c r="K120" i="8"/>
  <c r="M119" i="8"/>
  <c r="K119" i="8"/>
  <c r="M118" i="8"/>
  <c r="K118" i="8"/>
  <c r="M117" i="8"/>
  <c r="K117" i="8"/>
  <c r="M116" i="8"/>
  <c r="K116" i="8"/>
  <c r="M115" i="8"/>
  <c r="K115" i="8"/>
  <c r="M114" i="8"/>
  <c r="K114" i="8"/>
  <c r="M113" i="8"/>
  <c r="K113" i="8"/>
  <c r="M112" i="8"/>
  <c r="K112" i="8"/>
  <c r="M111" i="8"/>
  <c r="K111" i="8"/>
  <c r="M110" i="8"/>
  <c r="K110" i="8"/>
  <c r="M109" i="8"/>
  <c r="K109" i="8"/>
  <c r="M108" i="8"/>
  <c r="K108" i="8"/>
  <c r="M107" i="8"/>
  <c r="K107" i="8"/>
  <c r="M106" i="8"/>
  <c r="K106" i="8"/>
  <c r="M105" i="8"/>
  <c r="K105" i="8"/>
  <c r="M104" i="8"/>
  <c r="K104" i="8"/>
  <c r="M103" i="8"/>
  <c r="K103" i="8"/>
  <c r="M102" i="8"/>
  <c r="K102" i="8"/>
  <c r="M101" i="8"/>
  <c r="K101" i="8"/>
  <c r="M100" i="8"/>
  <c r="K100" i="8"/>
  <c r="M99" i="8"/>
  <c r="K99" i="8"/>
  <c r="M98" i="8"/>
  <c r="K98" i="8"/>
  <c r="M97" i="8"/>
  <c r="K97" i="8"/>
  <c r="M96" i="8"/>
  <c r="K96" i="8"/>
  <c r="M95" i="8"/>
  <c r="K95" i="8"/>
  <c r="L93" i="8"/>
  <c r="B89" i="8"/>
  <c r="H89" i="8"/>
  <c r="G17" i="41" s="1"/>
  <c r="F89" i="8"/>
  <c r="E17" i="41" s="1"/>
  <c r="E89" i="8"/>
  <c r="D17" i="41" s="1"/>
  <c r="M268" i="9"/>
  <c r="K268" i="9"/>
  <c r="M267" i="9"/>
  <c r="K267" i="9"/>
  <c r="M266" i="9"/>
  <c r="K266" i="9"/>
  <c r="M265" i="9"/>
  <c r="K265" i="9"/>
  <c r="M264" i="9"/>
  <c r="K264" i="9"/>
  <c r="M263" i="9"/>
  <c r="K263" i="9"/>
  <c r="M262" i="9"/>
  <c r="K262" i="9"/>
  <c r="M261" i="9"/>
  <c r="K261" i="9"/>
  <c r="M260" i="9"/>
  <c r="K260" i="9"/>
  <c r="M259" i="9"/>
  <c r="K259" i="9"/>
  <c r="M258" i="9"/>
  <c r="K258" i="9"/>
  <c r="M257" i="9"/>
  <c r="K257" i="9"/>
  <c r="M256" i="9"/>
  <c r="K256" i="9"/>
  <c r="M255" i="9"/>
  <c r="K255" i="9"/>
  <c r="M254" i="9"/>
  <c r="K254" i="9"/>
  <c r="M253" i="9"/>
  <c r="K253" i="9"/>
  <c r="M252" i="9"/>
  <c r="K252" i="9"/>
  <c r="M251" i="9"/>
  <c r="K251" i="9"/>
  <c r="M250" i="9"/>
  <c r="K250" i="9"/>
  <c r="M249" i="9"/>
  <c r="K249" i="9"/>
  <c r="M248" i="9"/>
  <c r="K248" i="9"/>
  <c r="M247" i="9"/>
  <c r="K247" i="9"/>
  <c r="M246" i="9"/>
  <c r="K246" i="9"/>
  <c r="M245" i="9"/>
  <c r="K245" i="9"/>
  <c r="M244" i="9"/>
  <c r="K244" i="9"/>
  <c r="M243" i="9"/>
  <c r="K243" i="9"/>
  <c r="M242" i="9"/>
  <c r="K242" i="9"/>
  <c r="M241" i="9"/>
  <c r="K241" i="9"/>
  <c r="M240" i="9"/>
  <c r="K240" i="9"/>
  <c r="M239" i="9"/>
  <c r="K239" i="9"/>
  <c r="M238" i="9"/>
  <c r="K238" i="9"/>
  <c r="M237" i="9"/>
  <c r="K237" i="9"/>
  <c r="M236" i="9"/>
  <c r="K236" i="9"/>
  <c r="M235" i="9"/>
  <c r="K235" i="9"/>
  <c r="M234" i="9"/>
  <c r="K234" i="9"/>
  <c r="M233" i="9"/>
  <c r="K233" i="9"/>
  <c r="M232" i="9"/>
  <c r="K232" i="9"/>
  <c r="M231" i="9"/>
  <c r="K231" i="9"/>
  <c r="M230" i="9"/>
  <c r="K230" i="9"/>
  <c r="M229" i="9"/>
  <c r="K229" i="9"/>
  <c r="M228" i="9"/>
  <c r="K228" i="9"/>
  <c r="M227" i="9"/>
  <c r="K227" i="9"/>
  <c r="M226" i="9"/>
  <c r="K226" i="9"/>
  <c r="M225" i="9"/>
  <c r="K225" i="9"/>
  <c r="M224" i="9"/>
  <c r="K224" i="9"/>
  <c r="M223" i="9"/>
  <c r="K223" i="9"/>
  <c r="M222" i="9"/>
  <c r="K222" i="9"/>
  <c r="M221" i="9"/>
  <c r="K221" i="9"/>
  <c r="M220" i="9"/>
  <c r="K220" i="9"/>
  <c r="M219" i="9"/>
  <c r="K219" i="9"/>
  <c r="M218" i="9"/>
  <c r="K218" i="9"/>
  <c r="M217" i="9"/>
  <c r="K217" i="9"/>
  <c r="M216" i="9"/>
  <c r="K216" i="9"/>
  <c r="M215" i="9"/>
  <c r="K215" i="9"/>
  <c r="M214" i="9"/>
  <c r="K214" i="9"/>
  <c r="M213" i="9"/>
  <c r="K213" i="9"/>
  <c r="M212" i="9"/>
  <c r="K212" i="9"/>
  <c r="M211" i="9"/>
  <c r="K211" i="9"/>
  <c r="M210" i="9"/>
  <c r="K210" i="9"/>
  <c r="M209" i="9"/>
  <c r="K209" i="9"/>
  <c r="M208" i="9"/>
  <c r="K208" i="9"/>
  <c r="M207" i="9"/>
  <c r="K207" i="9"/>
  <c r="M206" i="9"/>
  <c r="K206" i="9"/>
  <c r="M205" i="9"/>
  <c r="K205" i="9"/>
  <c r="M204" i="9"/>
  <c r="K204" i="9"/>
  <c r="M203" i="9"/>
  <c r="K203" i="9"/>
  <c r="M202" i="9"/>
  <c r="K202" i="9"/>
  <c r="M201" i="9"/>
  <c r="K201" i="9"/>
  <c r="M200" i="9"/>
  <c r="K200" i="9"/>
  <c r="M199" i="9"/>
  <c r="K199" i="9"/>
  <c r="M198" i="9"/>
  <c r="K198" i="9"/>
  <c r="M197" i="9"/>
  <c r="K197" i="9"/>
  <c r="M196" i="9"/>
  <c r="K196" i="9"/>
  <c r="M195" i="9"/>
  <c r="K195" i="9"/>
  <c r="M194" i="9"/>
  <c r="K194" i="9"/>
  <c r="M193" i="9"/>
  <c r="K193" i="9"/>
  <c r="M192" i="9"/>
  <c r="K192" i="9"/>
  <c r="M191" i="9"/>
  <c r="K191" i="9"/>
  <c r="M190" i="9"/>
  <c r="K190" i="9"/>
  <c r="M189" i="9"/>
  <c r="K189" i="9"/>
  <c r="M188" i="9"/>
  <c r="K188" i="9"/>
  <c r="M187" i="9"/>
  <c r="K187" i="9"/>
  <c r="M186" i="9"/>
  <c r="K186" i="9"/>
  <c r="M185" i="9"/>
  <c r="K185" i="9"/>
  <c r="M184" i="9"/>
  <c r="K184" i="9"/>
  <c r="M183" i="9"/>
  <c r="K183" i="9"/>
  <c r="M182" i="9"/>
  <c r="K182" i="9"/>
  <c r="M181" i="9"/>
  <c r="K181" i="9"/>
  <c r="M180" i="9"/>
  <c r="K180" i="9"/>
  <c r="M179" i="9"/>
  <c r="K179" i="9"/>
  <c r="M178" i="9"/>
  <c r="K178" i="9"/>
  <c r="M177" i="9"/>
  <c r="K177" i="9"/>
  <c r="M176" i="9"/>
  <c r="K176" i="9"/>
  <c r="M175" i="9"/>
  <c r="K175" i="9"/>
  <c r="M174" i="9"/>
  <c r="K174" i="9"/>
  <c r="M173" i="9"/>
  <c r="K173" i="9"/>
  <c r="M172" i="9"/>
  <c r="K172" i="9"/>
  <c r="M171" i="9"/>
  <c r="K171" i="9"/>
  <c r="M170" i="9"/>
  <c r="K170" i="9"/>
  <c r="M169" i="9"/>
  <c r="K169" i="9"/>
  <c r="M168" i="9"/>
  <c r="K168" i="9"/>
  <c r="M167" i="9"/>
  <c r="K167" i="9"/>
  <c r="M166" i="9"/>
  <c r="K166" i="9"/>
  <c r="M165" i="9"/>
  <c r="K165" i="9"/>
  <c r="M164" i="9"/>
  <c r="K164" i="9"/>
  <c r="M163" i="9"/>
  <c r="K163" i="9"/>
  <c r="M162" i="9"/>
  <c r="K162" i="9"/>
  <c r="M161" i="9"/>
  <c r="K161" i="9"/>
  <c r="M160" i="9"/>
  <c r="K160" i="9"/>
  <c r="M159" i="9"/>
  <c r="K159" i="9"/>
  <c r="M158" i="9"/>
  <c r="K158" i="9"/>
  <c r="M157" i="9"/>
  <c r="K157" i="9"/>
  <c r="M156" i="9"/>
  <c r="K156" i="9"/>
  <c r="M155" i="9"/>
  <c r="K155" i="9"/>
  <c r="M154" i="9"/>
  <c r="K154" i="9"/>
  <c r="M153" i="9"/>
  <c r="K153" i="9"/>
  <c r="M152" i="9"/>
  <c r="K152" i="9"/>
  <c r="M151" i="9"/>
  <c r="K151" i="9"/>
  <c r="M150" i="9"/>
  <c r="K150" i="9"/>
  <c r="M149" i="9"/>
  <c r="K149" i="9"/>
  <c r="M148" i="9"/>
  <c r="K148" i="9"/>
  <c r="M147" i="9"/>
  <c r="K147" i="9"/>
  <c r="M146" i="9"/>
  <c r="K146" i="9"/>
  <c r="M145" i="9"/>
  <c r="K145" i="9"/>
  <c r="M144" i="9"/>
  <c r="K144" i="9"/>
  <c r="M143" i="9"/>
  <c r="K143" i="9"/>
  <c r="M142" i="9"/>
  <c r="K142" i="9"/>
  <c r="M141" i="9"/>
  <c r="K141" i="9"/>
  <c r="M140" i="9"/>
  <c r="K140" i="9"/>
  <c r="M139" i="9"/>
  <c r="K139" i="9"/>
  <c r="M138" i="9"/>
  <c r="K138" i="9"/>
  <c r="M137" i="9"/>
  <c r="K137" i="9"/>
  <c r="M136" i="9"/>
  <c r="K136" i="9"/>
  <c r="M135" i="9"/>
  <c r="K135" i="9"/>
  <c r="M134" i="9"/>
  <c r="K134" i="9"/>
  <c r="M133" i="9"/>
  <c r="K133" i="9"/>
  <c r="M132" i="9"/>
  <c r="K132" i="9"/>
  <c r="M131" i="9"/>
  <c r="K131" i="9"/>
  <c r="M130" i="9"/>
  <c r="K130" i="9"/>
  <c r="M129" i="9"/>
  <c r="K129" i="9"/>
  <c r="M128" i="9"/>
  <c r="K128" i="9"/>
  <c r="M127" i="9"/>
  <c r="K127" i="9"/>
  <c r="M126" i="9"/>
  <c r="K126" i="9"/>
  <c r="M125" i="9"/>
  <c r="K125" i="9"/>
  <c r="M124" i="9"/>
  <c r="K124" i="9"/>
  <c r="M123" i="9"/>
  <c r="K123" i="9"/>
  <c r="M122" i="9"/>
  <c r="K122" i="9"/>
  <c r="M121" i="9"/>
  <c r="K121" i="9"/>
  <c r="M120" i="9"/>
  <c r="K120" i="9"/>
  <c r="M119" i="9"/>
  <c r="K119" i="9"/>
  <c r="M118" i="9"/>
  <c r="K118" i="9"/>
  <c r="M117" i="9"/>
  <c r="K117" i="9"/>
  <c r="M116" i="9"/>
  <c r="K116" i="9"/>
  <c r="M115" i="9"/>
  <c r="K115" i="9"/>
  <c r="M114" i="9"/>
  <c r="K114" i="9"/>
  <c r="M113" i="9"/>
  <c r="K113" i="9"/>
  <c r="M112" i="9"/>
  <c r="K112" i="9"/>
  <c r="M111" i="9"/>
  <c r="K111" i="9"/>
  <c r="M110" i="9"/>
  <c r="K110" i="9"/>
  <c r="M109" i="9"/>
  <c r="K109" i="9"/>
  <c r="M108" i="9"/>
  <c r="K108" i="9"/>
  <c r="M107" i="9"/>
  <c r="K107" i="9"/>
  <c r="M106" i="9"/>
  <c r="K106" i="9"/>
  <c r="M105" i="9"/>
  <c r="K105" i="9"/>
  <c r="M104" i="9"/>
  <c r="K104" i="9"/>
  <c r="M103" i="9"/>
  <c r="K103" i="9"/>
  <c r="M102" i="9"/>
  <c r="K102" i="9"/>
  <c r="M101" i="9"/>
  <c r="K101" i="9"/>
  <c r="M100" i="9"/>
  <c r="K100" i="9"/>
  <c r="M99" i="9"/>
  <c r="K99" i="9"/>
  <c r="M98" i="9"/>
  <c r="K98" i="9"/>
  <c r="M97" i="9"/>
  <c r="K97" i="9"/>
  <c r="M96" i="9"/>
  <c r="K96" i="9"/>
  <c r="M95" i="9"/>
  <c r="K95" i="9"/>
  <c r="L93" i="9"/>
  <c r="B89" i="9"/>
  <c r="H89" i="9"/>
  <c r="G16" i="41" s="1"/>
  <c r="E89" i="9"/>
  <c r="D16" i="41" s="1"/>
  <c r="M268" i="11"/>
  <c r="K268" i="11"/>
  <c r="M267" i="11"/>
  <c r="K267" i="11"/>
  <c r="M266" i="11"/>
  <c r="K266" i="11"/>
  <c r="M265" i="11"/>
  <c r="K265" i="11"/>
  <c r="M264" i="11"/>
  <c r="K264" i="11"/>
  <c r="M263" i="11"/>
  <c r="K263" i="11"/>
  <c r="M262" i="11"/>
  <c r="K262" i="11"/>
  <c r="M261" i="11"/>
  <c r="K261" i="11"/>
  <c r="M260" i="11"/>
  <c r="K260" i="11"/>
  <c r="M259" i="11"/>
  <c r="K259" i="11"/>
  <c r="M258" i="11"/>
  <c r="K258" i="11"/>
  <c r="M257" i="11"/>
  <c r="K257" i="11"/>
  <c r="M256" i="11"/>
  <c r="K256" i="11"/>
  <c r="M255" i="11"/>
  <c r="K255" i="11"/>
  <c r="M254" i="11"/>
  <c r="K254" i="11"/>
  <c r="M253" i="11"/>
  <c r="K253" i="11"/>
  <c r="M252" i="11"/>
  <c r="K252" i="11"/>
  <c r="M251" i="11"/>
  <c r="K251" i="11"/>
  <c r="M250" i="11"/>
  <c r="K250" i="11"/>
  <c r="M249" i="11"/>
  <c r="K249" i="11"/>
  <c r="M248" i="11"/>
  <c r="K248" i="11"/>
  <c r="M247" i="11"/>
  <c r="K247" i="11"/>
  <c r="M246" i="11"/>
  <c r="K246" i="11"/>
  <c r="M245" i="11"/>
  <c r="K245" i="11"/>
  <c r="M244" i="11"/>
  <c r="K244" i="11"/>
  <c r="M243" i="11"/>
  <c r="K243" i="11"/>
  <c r="M242" i="11"/>
  <c r="K242" i="11"/>
  <c r="M241" i="11"/>
  <c r="K241" i="11"/>
  <c r="M240" i="11"/>
  <c r="K240" i="11"/>
  <c r="M239" i="11"/>
  <c r="K239" i="11"/>
  <c r="M238" i="11"/>
  <c r="K238" i="11"/>
  <c r="M237" i="11"/>
  <c r="K237" i="11"/>
  <c r="M236" i="11"/>
  <c r="K236" i="11"/>
  <c r="M235" i="11"/>
  <c r="K235" i="11"/>
  <c r="M234" i="11"/>
  <c r="K234" i="11"/>
  <c r="M233" i="11"/>
  <c r="K233" i="11"/>
  <c r="M232" i="11"/>
  <c r="K232" i="11"/>
  <c r="M231" i="11"/>
  <c r="K231" i="11"/>
  <c r="M230" i="11"/>
  <c r="K230" i="11"/>
  <c r="M229" i="11"/>
  <c r="K229" i="11"/>
  <c r="M228" i="11"/>
  <c r="K228" i="11"/>
  <c r="M227" i="11"/>
  <c r="K227" i="11"/>
  <c r="M226" i="11"/>
  <c r="K226" i="11"/>
  <c r="M225" i="11"/>
  <c r="K225" i="11"/>
  <c r="M224" i="11"/>
  <c r="K224" i="11"/>
  <c r="M223" i="11"/>
  <c r="K223" i="11"/>
  <c r="M222" i="11"/>
  <c r="K222" i="11"/>
  <c r="M221" i="11"/>
  <c r="K221" i="11"/>
  <c r="M220" i="11"/>
  <c r="K220" i="11"/>
  <c r="M219" i="11"/>
  <c r="K219" i="11"/>
  <c r="M218" i="11"/>
  <c r="K218" i="11"/>
  <c r="M217" i="11"/>
  <c r="K217" i="11"/>
  <c r="M216" i="11"/>
  <c r="K216" i="11"/>
  <c r="M215" i="11"/>
  <c r="K215" i="11"/>
  <c r="M214" i="11"/>
  <c r="K214" i="11"/>
  <c r="M213" i="11"/>
  <c r="K213" i="11"/>
  <c r="M212" i="11"/>
  <c r="K212" i="11"/>
  <c r="M211" i="11"/>
  <c r="K211" i="11"/>
  <c r="M210" i="11"/>
  <c r="K210" i="11"/>
  <c r="M209" i="11"/>
  <c r="K209" i="11"/>
  <c r="M208" i="11"/>
  <c r="K208" i="11"/>
  <c r="M207" i="11"/>
  <c r="K207" i="11"/>
  <c r="M206" i="11"/>
  <c r="K206" i="11"/>
  <c r="M205" i="11"/>
  <c r="K205" i="11"/>
  <c r="M204" i="11"/>
  <c r="K204" i="11"/>
  <c r="M203" i="11"/>
  <c r="K203" i="11"/>
  <c r="M202" i="11"/>
  <c r="K202" i="11"/>
  <c r="M201" i="11"/>
  <c r="K201" i="11"/>
  <c r="M200" i="11"/>
  <c r="K200" i="11"/>
  <c r="M199" i="11"/>
  <c r="K199" i="11"/>
  <c r="M198" i="11"/>
  <c r="K198" i="11"/>
  <c r="M197" i="11"/>
  <c r="K197" i="11"/>
  <c r="M196" i="11"/>
  <c r="K196" i="11"/>
  <c r="M195" i="11"/>
  <c r="K195" i="11"/>
  <c r="M194" i="11"/>
  <c r="K194" i="11"/>
  <c r="M193" i="11"/>
  <c r="K193" i="11"/>
  <c r="M192" i="11"/>
  <c r="K192" i="11"/>
  <c r="M191" i="11"/>
  <c r="K191" i="11"/>
  <c r="M190" i="11"/>
  <c r="K190" i="11"/>
  <c r="M189" i="11"/>
  <c r="K189" i="11"/>
  <c r="M188" i="11"/>
  <c r="K188" i="11"/>
  <c r="M187" i="11"/>
  <c r="K187" i="11"/>
  <c r="M186" i="11"/>
  <c r="K186" i="11"/>
  <c r="M185" i="11"/>
  <c r="K185" i="11"/>
  <c r="M184" i="11"/>
  <c r="K184" i="11"/>
  <c r="M183" i="11"/>
  <c r="K183" i="11"/>
  <c r="M182" i="11"/>
  <c r="K182" i="11"/>
  <c r="M181" i="11"/>
  <c r="K181" i="11"/>
  <c r="M180" i="11"/>
  <c r="K180" i="11"/>
  <c r="M179" i="11"/>
  <c r="K179" i="11"/>
  <c r="M178" i="11"/>
  <c r="K178" i="11"/>
  <c r="M177" i="11"/>
  <c r="K177" i="11"/>
  <c r="M176" i="11"/>
  <c r="K176" i="11"/>
  <c r="M175" i="11"/>
  <c r="K175" i="11"/>
  <c r="M174" i="11"/>
  <c r="K174" i="11"/>
  <c r="M173" i="11"/>
  <c r="K173" i="11"/>
  <c r="M172" i="11"/>
  <c r="K172" i="11"/>
  <c r="M171" i="11"/>
  <c r="K171" i="11"/>
  <c r="M170" i="11"/>
  <c r="K170" i="11"/>
  <c r="M169" i="11"/>
  <c r="K169" i="11"/>
  <c r="M168" i="11"/>
  <c r="K168" i="11"/>
  <c r="M167" i="11"/>
  <c r="K167" i="11"/>
  <c r="M166" i="11"/>
  <c r="K166" i="11"/>
  <c r="M165" i="11"/>
  <c r="K165" i="11"/>
  <c r="M164" i="11"/>
  <c r="K164" i="11"/>
  <c r="M163" i="11"/>
  <c r="K163" i="11"/>
  <c r="M162" i="11"/>
  <c r="K162" i="11"/>
  <c r="M161" i="11"/>
  <c r="K161" i="11"/>
  <c r="M160" i="11"/>
  <c r="K160" i="11"/>
  <c r="M159" i="11"/>
  <c r="K159" i="11"/>
  <c r="M158" i="11"/>
  <c r="K158" i="11"/>
  <c r="M157" i="11"/>
  <c r="K157" i="11"/>
  <c r="M156" i="11"/>
  <c r="K156" i="11"/>
  <c r="M155" i="11"/>
  <c r="K155" i="11"/>
  <c r="M154" i="11"/>
  <c r="K154" i="11"/>
  <c r="M153" i="11"/>
  <c r="K153" i="11"/>
  <c r="M152" i="11"/>
  <c r="K152" i="11"/>
  <c r="M151" i="11"/>
  <c r="K151" i="11"/>
  <c r="M150" i="11"/>
  <c r="K150" i="11"/>
  <c r="M149" i="11"/>
  <c r="K149" i="11"/>
  <c r="M148" i="11"/>
  <c r="K148" i="11"/>
  <c r="M147" i="11"/>
  <c r="K147" i="11"/>
  <c r="M146" i="11"/>
  <c r="K146" i="11"/>
  <c r="M145" i="11"/>
  <c r="K145" i="11"/>
  <c r="M144" i="11"/>
  <c r="K144" i="11"/>
  <c r="M143" i="11"/>
  <c r="K143" i="11"/>
  <c r="M142" i="11"/>
  <c r="K142" i="11"/>
  <c r="M141" i="11"/>
  <c r="K141" i="11"/>
  <c r="M140" i="11"/>
  <c r="K140" i="11"/>
  <c r="M139" i="11"/>
  <c r="K139" i="11"/>
  <c r="M138" i="11"/>
  <c r="K138" i="11"/>
  <c r="M137" i="11"/>
  <c r="K137" i="11"/>
  <c r="M136" i="11"/>
  <c r="K136" i="11"/>
  <c r="M135" i="11"/>
  <c r="K135" i="11"/>
  <c r="M134" i="11"/>
  <c r="K134" i="11"/>
  <c r="M133" i="11"/>
  <c r="K133" i="11"/>
  <c r="M132" i="11"/>
  <c r="K132" i="11"/>
  <c r="M131" i="11"/>
  <c r="K131" i="11"/>
  <c r="M130" i="11"/>
  <c r="K130" i="11"/>
  <c r="M129" i="11"/>
  <c r="K129" i="11"/>
  <c r="M128" i="11"/>
  <c r="K128" i="11"/>
  <c r="M127" i="11"/>
  <c r="K127" i="11"/>
  <c r="M126" i="11"/>
  <c r="K126" i="11"/>
  <c r="M125" i="11"/>
  <c r="K125" i="11"/>
  <c r="M124" i="11"/>
  <c r="K124" i="11"/>
  <c r="M123" i="11"/>
  <c r="K123" i="11"/>
  <c r="M122" i="11"/>
  <c r="K122" i="11"/>
  <c r="M121" i="11"/>
  <c r="K121" i="11"/>
  <c r="M120" i="11"/>
  <c r="K120" i="11"/>
  <c r="M119" i="11"/>
  <c r="K119" i="11"/>
  <c r="M118" i="11"/>
  <c r="K118" i="11"/>
  <c r="M117" i="11"/>
  <c r="K117" i="11"/>
  <c r="M116" i="11"/>
  <c r="K116" i="11"/>
  <c r="M115" i="11"/>
  <c r="K115" i="11"/>
  <c r="M114" i="11"/>
  <c r="K114" i="11"/>
  <c r="M113" i="11"/>
  <c r="K113" i="11"/>
  <c r="M112" i="11"/>
  <c r="K112" i="11"/>
  <c r="M111" i="11"/>
  <c r="K111" i="11"/>
  <c r="M110" i="11"/>
  <c r="K110" i="11"/>
  <c r="M109" i="11"/>
  <c r="K109" i="11"/>
  <c r="M108" i="11"/>
  <c r="K108" i="11"/>
  <c r="M107" i="11"/>
  <c r="K107" i="11"/>
  <c r="M106" i="11"/>
  <c r="K106" i="11"/>
  <c r="M105" i="11"/>
  <c r="K105" i="11"/>
  <c r="M104" i="11"/>
  <c r="K104" i="11"/>
  <c r="M103" i="11"/>
  <c r="K103" i="11"/>
  <c r="M102" i="11"/>
  <c r="K102" i="11"/>
  <c r="M101" i="11"/>
  <c r="K101" i="11"/>
  <c r="M100" i="11"/>
  <c r="K100" i="11"/>
  <c r="M99" i="11"/>
  <c r="K99" i="11"/>
  <c r="M98" i="11"/>
  <c r="K98" i="11"/>
  <c r="M97" i="11"/>
  <c r="K97" i="11"/>
  <c r="M96" i="11"/>
  <c r="K96" i="11"/>
  <c r="M95" i="11"/>
  <c r="K95" i="11"/>
  <c r="L93" i="11"/>
  <c r="B89" i="11"/>
  <c r="H89" i="11"/>
  <c r="G15" i="41" s="1"/>
  <c r="F89" i="11"/>
  <c r="E15" i="41" s="1"/>
  <c r="M268" i="12"/>
  <c r="K268" i="12"/>
  <c r="M267" i="12"/>
  <c r="K267" i="12"/>
  <c r="M266" i="12"/>
  <c r="K266" i="12"/>
  <c r="M265" i="12"/>
  <c r="K265" i="12"/>
  <c r="M264" i="12"/>
  <c r="K264" i="12"/>
  <c r="M263" i="12"/>
  <c r="K263" i="12"/>
  <c r="M262" i="12"/>
  <c r="K262" i="12"/>
  <c r="M261" i="12"/>
  <c r="K261" i="12"/>
  <c r="M260" i="12"/>
  <c r="K260" i="12"/>
  <c r="M259" i="12"/>
  <c r="K259" i="12"/>
  <c r="M258" i="12"/>
  <c r="K258" i="12"/>
  <c r="M257" i="12"/>
  <c r="K257" i="12"/>
  <c r="M256" i="12"/>
  <c r="K256" i="12"/>
  <c r="M255" i="12"/>
  <c r="K255" i="12"/>
  <c r="M254" i="12"/>
  <c r="K254" i="12"/>
  <c r="M253" i="12"/>
  <c r="K253" i="12"/>
  <c r="M252" i="12"/>
  <c r="K252" i="12"/>
  <c r="M251" i="12"/>
  <c r="K251" i="12"/>
  <c r="M250" i="12"/>
  <c r="K250" i="12"/>
  <c r="M249" i="12"/>
  <c r="K249" i="12"/>
  <c r="M248" i="12"/>
  <c r="K248" i="12"/>
  <c r="M247" i="12"/>
  <c r="K247" i="12"/>
  <c r="M246" i="12"/>
  <c r="K246" i="12"/>
  <c r="M245" i="12"/>
  <c r="K245" i="12"/>
  <c r="M244" i="12"/>
  <c r="K244" i="12"/>
  <c r="M243" i="12"/>
  <c r="K243" i="12"/>
  <c r="M242" i="12"/>
  <c r="K242" i="12"/>
  <c r="M241" i="12"/>
  <c r="K241" i="12"/>
  <c r="M240" i="12"/>
  <c r="K240" i="12"/>
  <c r="M239" i="12"/>
  <c r="K239" i="12"/>
  <c r="M238" i="12"/>
  <c r="K238" i="12"/>
  <c r="M237" i="12"/>
  <c r="K237" i="12"/>
  <c r="M236" i="12"/>
  <c r="K236" i="12"/>
  <c r="M235" i="12"/>
  <c r="K235" i="12"/>
  <c r="M234" i="12"/>
  <c r="K234" i="12"/>
  <c r="M233" i="12"/>
  <c r="K233" i="12"/>
  <c r="M232" i="12"/>
  <c r="K232" i="12"/>
  <c r="M231" i="12"/>
  <c r="K231" i="12"/>
  <c r="M230" i="12"/>
  <c r="K230" i="12"/>
  <c r="M229" i="12"/>
  <c r="K229" i="12"/>
  <c r="M228" i="12"/>
  <c r="K228" i="12"/>
  <c r="M227" i="12"/>
  <c r="K227" i="12"/>
  <c r="M226" i="12"/>
  <c r="K226" i="12"/>
  <c r="M225" i="12"/>
  <c r="K225" i="12"/>
  <c r="M224" i="12"/>
  <c r="K224" i="12"/>
  <c r="M223" i="12"/>
  <c r="K223" i="12"/>
  <c r="M222" i="12"/>
  <c r="K222" i="12"/>
  <c r="M221" i="12"/>
  <c r="K221" i="12"/>
  <c r="M220" i="12"/>
  <c r="K220" i="12"/>
  <c r="M219" i="12"/>
  <c r="K219" i="12"/>
  <c r="M218" i="12"/>
  <c r="K218" i="12"/>
  <c r="M217" i="12"/>
  <c r="K217" i="12"/>
  <c r="M216" i="12"/>
  <c r="K216" i="12"/>
  <c r="M215" i="12"/>
  <c r="K215" i="12"/>
  <c r="M214" i="12"/>
  <c r="K214" i="12"/>
  <c r="M213" i="12"/>
  <c r="K213" i="12"/>
  <c r="M212" i="12"/>
  <c r="K212" i="12"/>
  <c r="M211" i="12"/>
  <c r="K211" i="12"/>
  <c r="M210" i="12"/>
  <c r="K210" i="12"/>
  <c r="M209" i="12"/>
  <c r="K209" i="12"/>
  <c r="M208" i="12"/>
  <c r="K208" i="12"/>
  <c r="M207" i="12"/>
  <c r="K207" i="12"/>
  <c r="M206" i="12"/>
  <c r="K206" i="12"/>
  <c r="M205" i="12"/>
  <c r="K205" i="12"/>
  <c r="M204" i="12"/>
  <c r="K204" i="12"/>
  <c r="M203" i="12"/>
  <c r="K203" i="12"/>
  <c r="M202" i="12"/>
  <c r="K202" i="12"/>
  <c r="M201" i="12"/>
  <c r="K201" i="12"/>
  <c r="M200" i="12"/>
  <c r="K200" i="12"/>
  <c r="M199" i="12"/>
  <c r="K199" i="12"/>
  <c r="M198" i="12"/>
  <c r="K198" i="12"/>
  <c r="M197" i="12"/>
  <c r="K197" i="12"/>
  <c r="M196" i="12"/>
  <c r="K196" i="12"/>
  <c r="M195" i="12"/>
  <c r="K195" i="12"/>
  <c r="M194" i="12"/>
  <c r="K194" i="12"/>
  <c r="M193" i="12"/>
  <c r="K193" i="12"/>
  <c r="M192" i="12"/>
  <c r="K192" i="12"/>
  <c r="M191" i="12"/>
  <c r="K191" i="12"/>
  <c r="M190" i="12"/>
  <c r="K190" i="12"/>
  <c r="M189" i="12"/>
  <c r="K189" i="12"/>
  <c r="M188" i="12"/>
  <c r="K188" i="12"/>
  <c r="M187" i="12"/>
  <c r="K187" i="12"/>
  <c r="M186" i="12"/>
  <c r="K186" i="12"/>
  <c r="M185" i="12"/>
  <c r="K185" i="12"/>
  <c r="M184" i="12"/>
  <c r="K184" i="12"/>
  <c r="M183" i="12"/>
  <c r="K183" i="12"/>
  <c r="M182" i="12"/>
  <c r="K182" i="12"/>
  <c r="M181" i="12"/>
  <c r="K181" i="12"/>
  <c r="M180" i="12"/>
  <c r="K180" i="12"/>
  <c r="M179" i="12"/>
  <c r="K179" i="12"/>
  <c r="M178" i="12"/>
  <c r="K178" i="12"/>
  <c r="M177" i="12"/>
  <c r="K177" i="12"/>
  <c r="M176" i="12"/>
  <c r="K176" i="12"/>
  <c r="M175" i="12"/>
  <c r="K175" i="12"/>
  <c r="M174" i="12"/>
  <c r="K174" i="12"/>
  <c r="M173" i="12"/>
  <c r="K173" i="12"/>
  <c r="M172" i="12"/>
  <c r="K172" i="12"/>
  <c r="M171" i="12"/>
  <c r="K171" i="12"/>
  <c r="M170" i="12"/>
  <c r="K170" i="12"/>
  <c r="M169" i="12"/>
  <c r="K169" i="12"/>
  <c r="M168" i="12"/>
  <c r="K168" i="12"/>
  <c r="M167" i="12"/>
  <c r="K167" i="12"/>
  <c r="M166" i="12"/>
  <c r="K166" i="12"/>
  <c r="M165" i="12"/>
  <c r="K165" i="12"/>
  <c r="M164" i="12"/>
  <c r="K164" i="12"/>
  <c r="M163" i="12"/>
  <c r="K163" i="12"/>
  <c r="M162" i="12"/>
  <c r="K162" i="12"/>
  <c r="M161" i="12"/>
  <c r="K161" i="12"/>
  <c r="M160" i="12"/>
  <c r="K160" i="12"/>
  <c r="M159" i="12"/>
  <c r="K159" i="12"/>
  <c r="M158" i="12"/>
  <c r="K158" i="12"/>
  <c r="M157" i="12"/>
  <c r="K157" i="12"/>
  <c r="M156" i="12"/>
  <c r="K156" i="12"/>
  <c r="M155" i="12"/>
  <c r="K155" i="12"/>
  <c r="M154" i="12"/>
  <c r="K154" i="12"/>
  <c r="M153" i="12"/>
  <c r="K153" i="12"/>
  <c r="M152" i="12"/>
  <c r="K152" i="12"/>
  <c r="M151" i="12"/>
  <c r="K151" i="12"/>
  <c r="M150" i="12"/>
  <c r="K150" i="12"/>
  <c r="M149" i="12"/>
  <c r="K149" i="12"/>
  <c r="M148" i="12"/>
  <c r="K148" i="12"/>
  <c r="M147" i="12"/>
  <c r="K147" i="12"/>
  <c r="M146" i="12"/>
  <c r="K146" i="12"/>
  <c r="M145" i="12"/>
  <c r="K145" i="12"/>
  <c r="M144" i="12"/>
  <c r="K144" i="12"/>
  <c r="M143" i="12"/>
  <c r="K143" i="12"/>
  <c r="M142" i="12"/>
  <c r="K142" i="12"/>
  <c r="M141" i="12"/>
  <c r="K141" i="12"/>
  <c r="M140" i="12"/>
  <c r="K140" i="12"/>
  <c r="M139" i="12"/>
  <c r="K139" i="12"/>
  <c r="M138" i="12"/>
  <c r="K138" i="12"/>
  <c r="M137" i="12"/>
  <c r="K137" i="12"/>
  <c r="M136" i="12"/>
  <c r="K136" i="12"/>
  <c r="M135" i="12"/>
  <c r="K135" i="12"/>
  <c r="M134" i="12"/>
  <c r="K134" i="12"/>
  <c r="M133" i="12"/>
  <c r="K133" i="12"/>
  <c r="M132" i="12"/>
  <c r="K132" i="12"/>
  <c r="M131" i="12"/>
  <c r="K131" i="12"/>
  <c r="M130" i="12"/>
  <c r="K130" i="12"/>
  <c r="M129" i="12"/>
  <c r="K129" i="12"/>
  <c r="M128" i="12"/>
  <c r="K128" i="12"/>
  <c r="M127" i="12"/>
  <c r="K127" i="12"/>
  <c r="M126" i="12"/>
  <c r="K126" i="12"/>
  <c r="M125" i="12"/>
  <c r="K125" i="12"/>
  <c r="M124" i="12"/>
  <c r="K124" i="12"/>
  <c r="M123" i="12"/>
  <c r="K123" i="12"/>
  <c r="M122" i="12"/>
  <c r="K122" i="12"/>
  <c r="M121" i="12"/>
  <c r="K121" i="12"/>
  <c r="M120" i="12"/>
  <c r="K120" i="12"/>
  <c r="M119" i="12"/>
  <c r="K119" i="12"/>
  <c r="M118" i="12"/>
  <c r="K118" i="12"/>
  <c r="M117" i="12"/>
  <c r="K117" i="12"/>
  <c r="M116" i="12"/>
  <c r="K116" i="12"/>
  <c r="M115" i="12"/>
  <c r="K115" i="12"/>
  <c r="M114" i="12"/>
  <c r="K114" i="12"/>
  <c r="M113" i="12"/>
  <c r="K113" i="12"/>
  <c r="M112" i="12"/>
  <c r="K112" i="12"/>
  <c r="M111" i="12"/>
  <c r="K111" i="12"/>
  <c r="M110" i="12"/>
  <c r="K110" i="12"/>
  <c r="M109" i="12"/>
  <c r="K109" i="12"/>
  <c r="M108" i="12"/>
  <c r="K108" i="12"/>
  <c r="M107" i="12"/>
  <c r="K107" i="12"/>
  <c r="M106" i="12"/>
  <c r="K106" i="12"/>
  <c r="M105" i="12"/>
  <c r="K105" i="12"/>
  <c r="M104" i="12"/>
  <c r="K104" i="12"/>
  <c r="M103" i="12"/>
  <c r="K103" i="12"/>
  <c r="M102" i="12"/>
  <c r="K102" i="12"/>
  <c r="M101" i="12"/>
  <c r="K101" i="12"/>
  <c r="M100" i="12"/>
  <c r="K100" i="12"/>
  <c r="M99" i="12"/>
  <c r="K99" i="12"/>
  <c r="M98" i="12"/>
  <c r="K98" i="12"/>
  <c r="M97" i="12"/>
  <c r="K97" i="12"/>
  <c r="M96" i="12"/>
  <c r="K96" i="12"/>
  <c r="M95" i="12"/>
  <c r="K95" i="12"/>
  <c r="L93" i="12"/>
  <c r="F89" i="12"/>
  <c r="E14" i="41" s="1"/>
  <c r="B89" i="12"/>
  <c r="H89" i="12"/>
  <c r="G14" i="41" s="1"/>
  <c r="E89" i="12"/>
  <c r="D14" i="41" s="1"/>
  <c r="M268" i="13"/>
  <c r="K268" i="13"/>
  <c r="M267" i="13"/>
  <c r="K267" i="13"/>
  <c r="M266" i="13"/>
  <c r="K266" i="13"/>
  <c r="M265" i="13"/>
  <c r="K265" i="13"/>
  <c r="M264" i="13"/>
  <c r="K264" i="13"/>
  <c r="M263" i="13"/>
  <c r="K263" i="13"/>
  <c r="M262" i="13"/>
  <c r="K262" i="13"/>
  <c r="M261" i="13"/>
  <c r="K261" i="13"/>
  <c r="M260" i="13"/>
  <c r="K260" i="13"/>
  <c r="M259" i="13"/>
  <c r="K259" i="13"/>
  <c r="M258" i="13"/>
  <c r="K258" i="13"/>
  <c r="M257" i="13"/>
  <c r="K257" i="13"/>
  <c r="M256" i="13"/>
  <c r="K256" i="13"/>
  <c r="M255" i="13"/>
  <c r="K255" i="13"/>
  <c r="M254" i="13"/>
  <c r="K254" i="13"/>
  <c r="M253" i="13"/>
  <c r="K253" i="13"/>
  <c r="M252" i="13"/>
  <c r="K252" i="13"/>
  <c r="M251" i="13"/>
  <c r="K251" i="13"/>
  <c r="M250" i="13"/>
  <c r="K250" i="13"/>
  <c r="M249" i="13"/>
  <c r="K249" i="13"/>
  <c r="M248" i="13"/>
  <c r="K248" i="13"/>
  <c r="M247" i="13"/>
  <c r="K247" i="13"/>
  <c r="M246" i="13"/>
  <c r="K246" i="13"/>
  <c r="M245" i="13"/>
  <c r="K245" i="13"/>
  <c r="M244" i="13"/>
  <c r="K244" i="13"/>
  <c r="M243" i="13"/>
  <c r="K243" i="13"/>
  <c r="M242" i="13"/>
  <c r="K242" i="13"/>
  <c r="M241" i="13"/>
  <c r="K241" i="13"/>
  <c r="M240" i="13"/>
  <c r="K240" i="13"/>
  <c r="M239" i="13"/>
  <c r="K239" i="13"/>
  <c r="M238" i="13"/>
  <c r="K238" i="13"/>
  <c r="M237" i="13"/>
  <c r="K237" i="13"/>
  <c r="M236" i="13"/>
  <c r="K236" i="13"/>
  <c r="M235" i="13"/>
  <c r="K235" i="13"/>
  <c r="M234" i="13"/>
  <c r="K234" i="13"/>
  <c r="M233" i="13"/>
  <c r="K233" i="13"/>
  <c r="M232" i="13"/>
  <c r="K232" i="13"/>
  <c r="M231" i="13"/>
  <c r="K231" i="13"/>
  <c r="M230" i="13"/>
  <c r="K230" i="13"/>
  <c r="M229" i="13"/>
  <c r="K229" i="13"/>
  <c r="M228" i="13"/>
  <c r="K228" i="13"/>
  <c r="M227" i="13"/>
  <c r="K227" i="13"/>
  <c r="M226" i="13"/>
  <c r="K226" i="13"/>
  <c r="M225" i="13"/>
  <c r="K225" i="13"/>
  <c r="M224" i="13"/>
  <c r="K224" i="13"/>
  <c r="M223" i="13"/>
  <c r="K223" i="13"/>
  <c r="M222" i="13"/>
  <c r="K222" i="13"/>
  <c r="M221" i="13"/>
  <c r="K221" i="13"/>
  <c r="M220" i="13"/>
  <c r="K220" i="13"/>
  <c r="M219" i="13"/>
  <c r="K219" i="13"/>
  <c r="M218" i="13"/>
  <c r="K218" i="13"/>
  <c r="M217" i="13"/>
  <c r="K217" i="13"/>
  <c r="M216" i="13"/>
  <c r="K216" i="13"/>
  <c r="M215" i="13"/>
  <c r="K215" i="13"/>
  <c r="M214" i="13"/>
  <c r="K214" i="13"/>
  <c r="M213" i="13"/>
  <c r="K213" i="13"/>
  <c r="M212" i="13"/>
  <c r="K212" i="13"/>
  <c r="M211" i="13"/>
  <c r="K211" i="13"/>
  <c r="M210" i="13"/>
  <c r="K210" i="13"/>
  <c r="M209" i="13"/>
  <c r="K209" i="13"/>
  <c r="M208" i="13"/>
  <c r="K208" i="13"/>
  <c r="M207" i="13"/>
  <c r="K207" i="13"/>
  <c r="M206" i="13"/>
  <c r="K206" i="13"/>
  <c r="M205" i="13"/>
  <c r="K205" i="13"/>
  <c r="M204" i="13"/>
  <c r="K204" i="13"/>
  <c r="M203" i="13"/>
  <c r="K203" i="13"/>
  <c r="M202" i="13"/>
  <c r="K202" i="13"/>
  <c r="M201" i="13"/>
  <c r="K201" i="13"/>
  <c r="M200" i="13"/>
  <c r="K200" i="13"/>
  <c r="M199" i="13"/>
  <c r="K199" i="13"/>
  <c r="M198" i="13"/>
  <c r="K198" i="13"/>
  <c r="M197" i="13"/>
  <c r="K197" i="13"/>
  <c r="M196" i="13"/>
  <c r="K196" i="13"/>
  <c r="M195" i="13"/>
  <c r="K195" i="13"/>
  <c r="M194" i="13"/>
  <c r="K194" i="13"/>
  <c r="M193" i="13"/>
  <c r="K193" i="13"/>
  <c r="M192" i="13"/>
  <c r="K192" i="13"/>
  <c r="M191" i="13"/>
  <c r="K191" i="13"/>
  <c r="M190" i="13"/>
  <c r="K190" i="13"/>
  <c r="M189" i="13"/>
  <c r="K189" i="13"/>
  <c r="M188" i="13"/>
  <c r="K188" i="13"/>
  <c r="M187" i="13"/>
  <c r="K187" i="13"/>
  <c r="M186" i="13"/>
  <c r="K186" i="13"/>
  <c r="M185" i="13"/>
  <c r="K185" i="13"/>
  <c r="M184" i="13"/>
  <c r="K184" i="13"/>
  <c r="M183" i="13"/>
  <c r="K183" i="13"/>
  <c r="M182" i="13"/>
  <c r="K182" i="13"/>
  <c r="M181" i="13"/>
  <c r="K181" i="13"/>
  <c r="M180" i="13"/>
  <c r="K180" i="13"/>
  <c r="M179" i="13"/>
  <c r="K179" i="13"/>
  <c r="M178" i="13"/>
  <c r="K178" i="13"/>
  <c r="M177" i="13"/>
  <c r="K177" i="13"/>
  <c r="M176" i="13"/>
  <c r="K176" i="13"/>
  <c r="M175" i="13"/>
  <c r="K175" i="13"/>
  <c r="M174" i="13"/>
  <c r="K174" i="13"/>
  <c r="M173" i="13"/>
  <c r="K173" i="13"/>
  <c r="M172" i="13"/>
  <c r="K172" i="13"/>
  <c r="M171" i="13"/>
  <c r="K171" i="13"/>
  <c r="M170" i="13"/>
  <c r="K170" i="13"/>
  <c r="M169" i="13"/>
  <c r="K169" i="13"/>
  <c r="M168" i="13"/>
  <c r="K168" i="13"/>
  <c r="M167" i="13"/>
  <c r="K167" i="13"/>
  <c r="M166" i="13"/>
  <c r="K166" i="13"/>
  <c r="M165" i="13"/>
  <c r="K165" i="13"/>
  <c r="M164" i="13"/>
  <c r="K164" i="13"/>
  <c r="M163" i="13"/>
  <c r="K163" i="13"/>
  <c r="M162" i="13"/>
  <c r="K162" i="13"/>
  <c r="M161" i="13"/>
  <c r="K161" i="13"/>
  <c r="M160" i="13"/>
  <c r="K160" i="13"/>
  <c r="M159" i="13"/>
  <c r="K159" i="13"/>
  <c r="M158" i="13"/>
  <c r="K158" i="13"/>
  <c r="M157" i="13"/>
  <c r="K157" i="13"/>
  <c r="M156" i="13"/>
  <c r="K156" i="13"/>
  <c r="M155" i="13"/>
  <c r="K155" i="13"/>
  <c r="M154" i="13"/>
  <c r="K154" i="13"/>
  <c r="M153" i="13"/>
  <c r="K153" i="13"/>
  <c r="M152" i="13"/>
  <c r="K152" i="13"/>
  <c r="M151" i="13"/>
  <c r="K151" i="13"/>
  <c r="M150" i="13"/>
  <c r="K150" i="13"/>
  <c r="M149" i="13"/>
  <c r="K149" i="13"/>
  <c r="M148" i="13"/>
  <c r="K148" i="13"/>
  <c r="M147" i="13"/>
  <c r="K147" i="13"/>
  <c r="M146" i="13"/>
  <c r="K146" i="13"/>
  <c r="M145" i="13"/>
  <c r="K145" i="13"/>
  <c r="M144" i="13"/>
  <c r="K144" i="13"/>
  <c r="M143" i="13"/>
  <c r="K143" i="13"/>
  <c r="M142" i="13"/>
  <c r="K142" i="13"/>
  <c r="M141" i="13"/>
  <c r="K141" i="13"/>
  <c r="M140" i="13"/>
  <c r="K140" i="13"/>
  <c r="M139" i="13"/>
  <c r="K139" i="13"/>
  <c r="M138" i="13"/>
  <c r="K138" i="13"/>
  <c r="M137" i="13"/>
  <c r="K137" i="13"/>
  <c r="M136" i="13"/>
  <c r="K136" i="13"/>
  <c r="M135" i="13"/>
  <c r="K135" i="13"/>
  <c r="M134" i="13"/>
  <c r="K134" i="13"/>
  <c r="M133" i="13"/>
  <c r="K133" i="13"/>
  <c r="M132" i="13"/>
  <c r="K132" i="13"/>
  <c r="M131" i="13"/>
  <c r="K131" i="13"/>
  <c r="M130" i="13"/>
  <c r="K130" i="13"/>
  <c r="M129" i="13"/>
  <c r="K129" i="13"/>
  <c r="M128" i="13"/>
  <c r="K128" i="13"/>
  <c r="M127" i="13"/>
  <c r="K127" i="13"/>
  <c r="M126" i="13"/>
  <c r="K126" i="13"/>
  <c r="M125" i="13"/>
  <c r="K125" i="13"/>
  <c r="M124" i="13"/>
  <c r="K124" i="13"/>
  <c r="M123" i="13"/>
  <c r="K123" i="13"/>
  <c r="M122" i="13"/>
  <c r="K122" i="13"/>
  <c r="M121" i="13"/>
  <c r="K121" i="13"/>
  <c r="M120" i="13"/>
  <c r="K120" i="13"/>
  <c r="M119" i="13"/>
  <c r="K119" i="13"/>
  <c r="M118" i="13"/>
  <c r="K118" i="13"/>
  <c r="M117" i="13"/>
  <c r="K117" i="13"/>
  <c r="M116" i="13"/>
  <c r="K116" i="13"/>
  <c r="M115" i="13"/>
  <c r="K115" i="13"/>
  <c r="M114" i="13"/>
  <c r="K114" i="13"/>
  <c r="M113" i="13"/>
  <c r="K113" i="13"/>
  <c r="M112" i="13"/>
  <c r="K112" i="13"/>
  <c r="M111" i="13"/>
  <c r="K111" i="13"/>
  <c r="M110" i="13"/>
  <c r="K110" i="13"/>
  <c r="M109" i="13"/>
  <c r="K109" i="13"/>
  <c r="M108" i="13"/>
  <c r="K108" i="13"/>
  <c r="M107" i="13"/>
  <c r="K107" i="13"/>
  <c r="M106" i="13"/>
  <c r="K106" i="13"/>
  <c r="M105" i="13"/>
  <c r="K105" i="13"/>
  <c r="M104" i="13"/>
  <c r="K104" i="13"/>
  <c r="M103" i="13"/>
  <c r="K103" i="13"/>
  <c r="M102" i="13"/>
  <c r="K102" i="13"/>
  <c r="M101" i="13"/>
  <c r="K101" i="13"/>
  <c r="M100" i="13"/>
  <c r="K100" i="13"/>
  <c r="M99" i="13"/>
  <c r="K99" i="13"/>
  <c r="M98" i="13"/>
  <c r="K98" i="13"/>
  <c r="M97" i="13"/>
  <c r="K97" i="13"/>
  <c r="M96" i="13"/>
  <c r="K96" i="13"/>
  <c r="M95" i="13"/>
  <c r="K95" i="13"/>
  <c r="L93" i="13"/>
  <c r="B89" i="13"/>
  <c r="H89" i="13"/>
  <c r="G13" i="41" s="1"/>
  <c r="F89" i="13"/>
  <c r="E13" i="41" s="1"/>
  <c r="M268" i="7"/>
  <c r="K268" i="7"/>
  <c r="M267" i="7"/>
  <c r="K267" i="7"/>
  <c r="M266" i="7"/>
  <c r="K266" i="7"/>
  <c r="M265" i="7"/>
  <c r="K265" i="7"/>
  <c r="M264" i="7"/>
  <c r="K264" i="7"/>
  <c r="M263" i="7"/>
  <c r="K263" i="7"/>
  <c r="M262" i="7"/>
  <c r="K262" i="7"/>
  <c r="M261" i="7"/>
  <c r="K261" i="7"/>
  <c r="M260" i="7"/>
  <c r="K260" i="7"/>
  <c r="M259" i="7"/>
  <c r="K259" i="7"/>
  <c r="M258" i="7"/>
  <c r="K258" i="7"/>
  <c r="M257" i="7"/>
  <c r="K257" i="7"/>
  <c r="M256" i="7"/>
  <c r="K256" i="7"/>
  <c r="M255" i="7"/>
  <c r="K255" i="7"/>
  <c r="M254" i="7"/>
  <c r="K254" i="7"/>
  <c r="M253" i="7"/>
  <c r="K253" i="7"/>
  <c r="M252" i="7"/>
  <c r="K252" i="7"/>
  <c r="M251" i="7"/>
  <c r="K251" i="7"/>
  <c r="M250" i="7"/>
  <c r="K250" i="7"/>
  <c r="M249" i="7"/>
  <c r="K249" i="7"/>
  <c r="M248" i="7"/>
  <c r="K248" i="7"/>
  <c r="M247" i="7"/>
  <c r="K247" i="7"/>
  <c r="M246" i="7"/>
  <c r="K246" i="7"/>
  <c r="M245" i="7"/>
  <c r="K245" i="7"/>
  <c r="M244" i="7"/>
  <c r="K244" i="7"/>
  <c r="M243" i="7"/>
  <c r="K243" i="7"/>
  <c r="M242" i="7"/>
  <c r="K242" i="7"/>
  <c r="M241" i="7"/>
  <c r="K241" i="7"/>
  <c r="M240" i="7"/>
  <c r="K240" i="7"/>
  <c r="M239" i="7"/>
  <c r="K239" i="7"/>
  <c r="M238" i="7"/>
  <c r="K238" i="7"/>
  <c r="M237" i="7"/>
  <c r="K237" i="7"/>
  <c r="M236" i="7"/>
  <c r="K236" i="7"/>
  <c r="M235" i="7"/>
  <c r="K235" i="7"/>
  <c r="M234" i="7"/>
  <c r="K234" i="7"/>
  <c r="M233" i="7"/>
  <c r="K233" i="7"/>
  <c r="M232" i="7"/>
  <c r="K232" i="7"/>
  <c r="M231" i="7"/>
  <c r="K231" i="7"/>
  <c r="M230" i="7"/>
  <c r="K230" i="7"/>
  <c r="M229" i="7"/>
  <c r="K229" i="7"/>
  <c r="M228" i="7"/>
  <c r="K228" i="7"/>
  <c r="M227" i="7"/>
  <c r="K227" i="7"/>
  <c r="M226" i="7"/>
  <c r="K226" i="7"/>
  <c r="M225" i="7"/>
  <c r="K225" i="7"/>
  <c r="M224" i="7"/>
  <c r="K224" i="7"/>
  <c r="M223" i="7"/>
  <c r="K223" i="7"/>
  <c r="M222" i="7"/>
  <c r="K222" i="7"/>
  <c r="M221" i="7"/>
  <c r="K221" i="7"/>
  <c r="M220" i="7"/>
  <c r="K220" i="7"/>
  <c r="M219" i="7"/>
  <c r="K219" i="7"/>
  <c r="M218" i="7"/>
  <c r="K218" i="7"/>
  <c r="M217" i="7"/>
  <c r="K217" i="7"/>
  <c r="M216" i="7"/>
  <c r="K216" i="7"/>
  <c r="M215" i="7"/>
  <c r="K215" i="7"/>
  <c r="M214" i="7"/>
  <c r="K214" i="7"/>
  <c r="M213" i="7"/>
  <c r="K213" i="7"/>
  <c r="M212" i="7"/>
  <c r="K212" i="7"/>
  <c r="M211" i="7"/>
  <c r="K211" i="7"/>
  <c r="M210" i="7"/>
  <c r="K210" i="7"/>
  <c r="M209" i="7"/>
  <c r="K209" i="7"/>
  <c r="M208" i="7"/>
  <c r="K208" i="7"/>
  <c r="M207" i="7"/>
  <c r="K207" i="7"/>
  <c r="M206" i="7"/>
  <c r="K206" i="7"/>
  <c r="M205" i="7"/>
  <c r="K205" i="7"/>
  <c r="M204" i="7"/>
  <c r="K204" i="7"/>
  <c r="M203" i="7"/>
  <c r="K203" i="7"/>
  <c r="M202" i="7"/>
  <c r="K202" i="7"/>
  <c r="M201" i="7"/>
  <c r="K201" i="7"/>
  <c r="M200" i="7"/>
  <c r="K200" i="7"/>
  <c r="M199" i="7"/>
  <c r="K199" i="7"/>
  <c r="M198" i="7"/>
  <c r="K198" i="7"/>
  <c r="M197" i="7"/>
  <c r="K197" i="7"/>
  <c r="M196" i="7"/>
  <c r="K196" i="7"/>
  <c r="M195" i="7"/>
  <c r="K195" i="7"/>
  <c r="M194" i="7"/>
  <c r="K194" i="7"/>
  <c r="M193" i="7"/>
  <c r="K193" i="7"/>
  <c r="M192" i="7"/>
  <c r="K192" i="7"/>
  <c r="M191" i="7"/>
  <c r="K191" i="7"/>
  <c r="M190" i="7"/>
  <c r="K190" i="7"/>
  <c r="M189" i="7"/>
  <c r="K189" i="7"/>
  <c r="M188" i="7"/>
  <c r="K188" i="7"/>
  <c r="M187" i="7"/>
  <c r="K187" i="7"/>
  <c r="M186" i="7"/>
  <c r="K186" i="7"/>
  <c r="M185" i="7"/>
  <c r="K185" i="7"/>
  <c r="M184" i="7"/>
  <c r="K184" i="7"/>
  <c r="M183" i="7"/>
  <c r="K183" i="7"/>
  <c r="M182" i="7"/>
  <c r="K182" i="7"/>
  <c r="M181" i="7"/>
  <c r="K181" i="7"/>
  <c r="M180" i="7"/>
  <c r="K180" i="7"/>
  <c r="M179" i="7"/>
  <c r="K179" i="7"/>
  <c r="M178" i="7"/>
  <c r="K178" i="7"/>
  <c r="M177" i="7"/>
  <c r="K177" i="7"/>
  <c r="M176" i="7"/>
  <c r="K176" i="7"/>
  <c r="M175" i="7"/>
  <c r="K175" i="7"/>
  <c r="M174" i="7"/>
  <c r="K174" i="7"/>
  <c r="M173" i="7"/>
  <c r="K173" i="7"/>
  <c r="M172" i="7"/>
  <c r="K172" i="7"/>
  <c r="M171" i="7"/>
  <c r="K171" i="7"/>
  <c r="M170" i="7"/>
  <c r="K170" i="7"/>
  <c r="M169" i="7"/>
  <c r="K169" i="7"/>
  <c r="M168" i="7"/>
  <c r="K168" i="7"/>
  <c r="M167" i="7"/>
  <c r="K167" i="7"/>
  <c r="M166" i="7"/>
  <c r="K166" i="7"/>
  <c r="M165" i="7"/>
  <c r="K165" i="7"/>
  <c r="M164" i="7"/>
  <c r="K164" i="7"/>
  <c r="M163" i="7"/>
  <c r="K163" i="7"/>
  <c r="M162" i="7"/>
  <c r="K162" i="7"/>
  <c r="M161" i="7"/>
  <c r="K161" i="7"/>
  <c r="M160" i="7"/>
  <c r="K160" i="7"/>
  <c r="M159" i="7"/>
  <c r="K159" i="7"/>
  <c r="M158" i="7"/>
  <c r="K158" i="7"/>
  <c r="M157" i="7"/>
  <c r="K157" i="7"/>
  <c r="M156" i="7"/>
  <c r="K156" i="7"/>
  <c r="M155" i="7"/>
  <c r="K155" i="7"/>
  <c r="M154" i="7"/>
  <c r="K154" i="7"/>
  <c r="M153" i="7"/>
  <c r="K153" i="7"/>
  <c r="M152" i="7"/>
  <c r="K152" i="7"/>
  <c r="M151" i="7"/>
  <c r="K151" i="7"/>
  <c r="M150" i="7"/>
  <c r="K150" i="7"/>
  <c r="M149" i="7"/>
  <c r="K149" i="7"/>
  <c r="M148" i="7"/>
  <c r="K148" i="7"/>
  <c r="M147" i="7"/>
  <c r="K147" i="7"/>
  <c r="M146" i="7"/>
  <c r="K146" i="7"/>
  <c r="M145" i="7"/>
  <c r="K145" i="7"/>
  <c r="M144" i="7"/>
  <c r="K144" i="7"/>
  <c r="M143" i="7"/>
  <c r="K143" i="7"/>
  <c r="M142" i="7"/>
  <c r="K142" i="7"/>
  <c r="M141" i="7"/>
  <c r="K141" i="7"/>
  <c r="M140" i="7"/>
  <c r="K140" i="7"/>
  <c r="M139" i="7"/>
  <c r="K139" i="7"/>
  <c r="M138" i="7"/>
  <c r="K138" i="7"/>
  <c r="M137" i="7"/>
  <c r="K137" i="7"/>
  <c r="M136" i="7"/>
  <c r="K136" i="7"/>
  <c r="M135" i="7"/>
  <c r="K135" i="7"/>
  <c r="M134" i="7"/>
  <c r="K134" i="7"/>
  <c r="M133" i="7"/>
  <c r="K133" i="7"/>
  <c r="M132" i="7"/>
  <c r="K132" i="7"/>
  <c r="M131" i="7"/>
  <c r="K131" i="7"/>
  <c r="M130" i="7"/>
  <c r="K130" i="7"/>
  <c r="M129" i="7"/>
  <c r="K129" i="7"/>
  <c r="M128" i="7"/>
  <c r="K128" i="7"/>
  <c r="M127" i="7"/>
  <c r="K127" i="7"/>
  <c r="M126" i="7"/>
  <c r="K126" i="7"/>
  <c r="M125" i="7"/>
  <c r="K125" i="7"/>
  <c r="M124" i="7"/>
  <c r="K124" i="7"/>
  <c r="M123" i="7"/>
  <c r="K123" i="7"/>
  <c r="M122" i="7"/>
  <c r="K122" i="7"/>
  <c r="M121" i="7"/>
  <c r="K121" i="7"/>
  <c r="M120" i="7"/>
  <c r="K120" i="7"/>
  <c r="M119" i="7"/>
  <c r="K119" i="7"/>
  <c r="M118" i="7"/>
  <c r="K118" i="7"/>
  <c r="M117" i="7"/>
  <c r="K117" i="7"/>
  <c r="M116" i="7"/>
  <c r="K116" i="7"/>
  <c r="M115" i="7"/>
  <c r="K115" i="7"/>
  <c r="M114" i="7"/>
  <c r="K114" i="7"/>
  <c r="M113" i="7"/>
  <c r="K113" i="7"/>
  <c r="M112" i="7"/>
  <c r="K112" i="7"/>
  <c r="M111" i="7"/>
  <c r="K111" i="7"/>
  <c r="M110" i="7"/>
  <c r="K110" i="7"/>
  <c r="M109" i="7"/>
  <c r="K109" i="7"/>
  <c r="M108" i="7"/>
  <c r="K108" i="7"/>
  <c r="M107" i="7"/>
  <c r="K107" i="7"/>
  <c r="M106" i="7"/>
  <c r="K106" i="7"/>
  <c r="M105" i="7"/>
  <c r="K105" i="7"/>
  <c r="M104" i="7"/>
  <c r="K104" i="7"/>
  <c r="M103" i="7"/>
  <c r="K103" i="7"/>
  <c r="M102" i="7"/>
  <c r="K102" i="7"/>
  <c r="M101" i="7"/>
  <c r="K101" i="7"/>
  <c r="M100" i="7"/>
  <c r="K100" i="7"/>
  <c r="M99" i="7"/>
  <c r="K99" i="7"/>
  <c r="M98" i="7"/>
  <c r="K98" i="7"/>
  <c r="M97" i="7"/>
  <c r="K97" i="7"/>
  <c r="M96" i="7"/>
  <c r="K96" i="7"/>
  <c r="M95" i="7"/>
  <c r="K95" i="7"/>
  <c r="L93" i="7"/>
  <c r="B89" i="7"/>
  <c r="H89" i="7"/>
  <c r="G12" i="41" s="1"/>
  <c r="F89" i="7"/>
  <c r="E12" i="41" s="1"/>
  <c r="E89" i="7"/>
  <c r="D12" i="41" s="1"/>
  <c r="M268" i="6"/>
  <c r="K268" i="6"/>
  <c r="M267" i="6"/>
  <c r="K267" i="6"/>
  <c r="M266" i="6"/>
  <c r="K266" i="6"/>
  <c r="M265" i="6"/>
  <c r="K265" i="6"/>
  <c r="M264" i="6"/>
  <c r="K264" i="6"/>
  <c r="M263" i="6"/>
  <c r="K263" i="6"/>
  <c r="M262" i="6"/>
  <c r="K262" i="6"/>
  <c r="M261" i="6"/>
  <c r="K261" i="6"/>
  <c r="M260" i="6"/>
  <c r="K260" i="6"/>
  <c r="M259" i="6"/>
  <c r="K259" i="6"/>
  <c r="M258" i="6"/>
  <c r="K258" i="6"/>
  <c r="M257" i="6"/>
  <c r="K257" i="6"/>
  <c r="M256" i="6"/>
  <c r="K256" i="6"/>
  <c r="M255" i="6"/>
  <c r="K255" i="6"/>
  <c r="M254" i="6"/>
  <c r="K254" i="6"/>
  <c r="M253" i="6"/>
  <c r="K253" i="6"/>
  <c r="M252" i="6"/>
  <c r="K252" i="6"/>
  <c r="M251" i="6"/>
  <c r="K251" i="6"/>
  <c r="M250" i="6"/>
  <c r="K250" i="6"/>
  <c r="M249" i="6"/>
  <c r="K249" i="6"/>
  <c r="M248" i="6"/>
  <c r="K248" i="6"/>
  <c r="M247" i="6"/>
  <c r="K247" i="6"/>
  <c r="M246" i="6"/>
  <c r="K246" i="6"/>
  <c r="M245" i="6"/>
  <c r="K245" i="6"/>
  <c r="M244" i="6"/>
  <c r="K244" i="6"/>
  <c r="M243" i="6"/>
  <c r="K243" i="6"/>
  <c r="M242" i="6"/>
  <c r="K242" i="6"/>
  <c r="M241" i="6"/>
  <c r="K241" i="6"/>
  <c r="M240" i="6"/>
  <c r="K240" i="6"/>
  <c r="M239" i="6"/>
  <c r="K239" i="6"/>
  <c r="M238" i="6"/>
  <c r="K238" i="6"/>
  <c r="M237" i="6"/>
  <c r="K237" i="6"/>
  <c r="M236" i="6"/>
  <c r="K236" i="6"/>
  <c r="M235" i="6"/>
  <c r="K235" i="6"/>
  <c r="M234" i="6"/>
  <c r="K234" i="6"/>
  <c r="M233" i="6"/>
  <c r="K233" i="6"/>
  <c r="M232" i="6"/>
  <c r="K232" i="6"/>
  <c r="M231" i="6"/>
  <c r="K231" i="6"/>
  <c r="M230" i="6"/>
  <c r="K230" i="6"/>
  <c r="M229" i="6"/>
  <c r="K229" i="6"/>
  <c r="M228" i="6"/>
  <c r="K228" i="6"/>
  <c r="M227" i="6"/>
  <c r="K227" i="6"/>
  <c r="M226" i="6"/>
  <c r="K226" i="6"/>
  <c r="M225" i="6"/>
  <c r="K225" i="6"/>
  <c r="M224" i="6"/>
  <c r="K224" i="6"/>
  <c r="M223" i="6"/>
  <c r="K223" i="6"/>
  <c r="M222" i="6"/>
  <c r="K222" i="6"/>
  <c r="M221" i="6"/>
  <c r="K221" i="6"/>
  <c r="M220" i="6"/>
  <c r="K220" i="6"/>
  <c r="M219" i="6"/>
  <c r="K219" i="6"/>
  <c r="M218" i="6"/>
  <c r="K218" i="6"/>
  <c r="M217" i="6"/>
  <c r="K217" i="6"/>
  <c r="M216" i="6"/>
  <c r="K216" i="6"/>
  <c r="M215" i="6"/>
  <c r="K215" i="6"/>
  <c r="M214" i="6"/>
  <c r="K214" i="6"/>
  <c r="M213" i="6"/>
  <c r="K213" i="6"/>
  <c r="M212" i="6"/>
  <c r="K212" i="6"/>
  <c r="M211" i="6"/>
  <c r="K211" i="6"/>
  <c r="M210" i="6"/>
  <c r="K210" i="6"/>
  <c r="M209" i="6"/>
  <c r="K209" i="6"/>
  <c r="M208" i="6"/>
  <c r="K208" i="6"/>
  <c r="M207" i="6"/>
  <c r="K207" i="6"/>
  <c r="M206" i="6"/>
  <c r="K206" i="6"/>
  <c r="M205" i="6"/>
  <c r="K205" i="6"/>
  <c r="M204" i="6"/>
  <c r="K204" i="6"/>
  <c r="M203" i="6"/>
  <c r="K203" i="6"/>
  <c r="M202" i="6"/>
  <c r="K202" i="6"/>
  <c r="M201" i="6"/>
  <c r="K201" i="6"/>
  <c r="M200" i="6"/>
  <c r="K200" i="6"/>
  <c r="M199" i="6"/>
  <c r="K199" i="6"/>
  <c r="M198" i="6"/>
  <c r="K198" i="6"/>
  <c r="M197" i="6"/>
  <c r="K197" i="6"/>
  <c r="M196" i="6"/>
  <c r="K196" i="6"/>
  <c r="M195" i="6"/>
  <c r="K195" i="6"/>
  <c r="M194" i="6"/>
  <c r="K194" i="6"/>
  <c r="M193" i="6"/>
  <c r="K193" i="6"/>
  <c r="M192" i="6"/>
  <c r="K192" i="6"/>
  <c r="M191" i="6"/>
  <c r="K191" i="6"/>
  <c r="M190" i="6"/>
  <c r="K190" i="6"/>
  <c r="M189" i="6"/>
  <c r="K189" i="6"/>
  <c r="M188" i="6"/>
  <c r="K188" i="6"/>
  <c r="M187" i="6"/>
  <c r="K187" i="6"/>
  <c r="M186" i="6"/>
  <c r="K186" i="6"/>
  <c r="M185" i="6"/>
  <c r="K185" i="6"/>
  <c r="M184" i="6"/>
  <c r="K184" i="6"/>
  <c r="M183" i="6"/>
  <c r="K183" i="6"/>
  <c r="M182" i="6"/>
  <c r="K182" i="6"/>
  <c r="M181" i="6"/>
  <c r="K181" i="6"/>
  <c r="M180" i="6"/>
  <c r="K180" i="6"/>
  <c r="M179" i="6"/>
  <c r="K179" i="6"/>
  <c r="M178" i="6"/>
  <c r="K178" i="6"/>
  <c r="M177" i="6"/>
  <c r="K177" i="6"/>
  <c r="M176" i="6"/>
  <c r="K176" i="6"/>
  <c r="M175" i="6"/>
  <c r="K175" i="6"/>
  <c r="M174" i="6"/>
  <c r="K174" i="6"/>
  <c r="M173" i="6"/>
  <c r="K173" i="6"/>
  <c r="M172" i="6"/>
  <c r="K172" i="6"/>
  <c r="M171" i="6"/>
  <c r="K171" i="6"/>
  <c r="M170" i="6"/>
  <c r="K170" i="6"/>
  <c r="M169" i="6"/>
  <c r="K169" i="6"/>
  <c r="M168" i="6"/>
  <c r="K168" i="6"/>
  <c r="M167" i="6"/>
  <c r="K167" i="6"/>
  <c r="M166" i="6"/>
  <c r="K166" i="6"/>
  <c r="M165" i="6"/>
  <c r="K165" i="6"/>
  <c r="M164" i="6"/>
  <c r="K164" i="6"/>
  <c r="M163" i="6"/>
  <c r="K163" i="6"/>
  <c r="M162" i="6"/>
  <c r="K162" i="6"/>
  <c r="M161" i="6"/>
  <c r="K161" i="6"/>
  <c r="M160" i="6"/>
  <c r="K160" i="6"/>
  <c r="M159" i="6"/>
  <c r="K159" i="6"/>
  <c r="M158" i="6"/>
  <c r="K158" i="6"/>
  <c r="M157" i="6"/>
  <c r="K157" i="6"/>
  <c r="M156" i="6"/>
  <c r="K156" i="6"/>
  <c r="M155" i="6"/>
  <c r="K155" i="6"/>
  <c r="M154" i="6"/>
  <c r="K154" i="6"/>
  <c r="M153" i="6"/>
  <c r="K153" i="6"/>
  <c r="M152" i="6"/>
  <c r="K152" i="6"/>
  <c r="M151" i="6"/>
  <c r="K151" i="6"/>
  <c r="M150" i="6"/>
  <c r="K150" i="6"/>
  <c r="M149" i="6"/>
  <c r="K149" i="6"/>
  <c r="M148" i="6"/>
  <c r="K148" i="6"/>
  <c r="M147" i="6"/>
  <c r="K147" i="6"/>
  <c r="M146" i="6"/>
  <c r="K146" i="6"/>
  <c r="M145" i="6"/>
  <c r="K145" i="6"/>
  <c r="M144" i="6"/>
  <c r="K144" i="6"/>
  <c r="M143" i="6"/>
  <c r="K143" i="6"/>
  <c r="M142" i="6"/>
  <c r="K142" i="6"/>
  <c r="M141" i="6"/>
  <c r="K141" i="6"/>
  <c r="M140" i="6"/>
  <c r="K140" i="6"/>
  <c r="M139" i="6"/>
  <c r="K139" i="6"/>
  <c r="M138" i="6"/>
  <c r="K138" i="6"/>
  <c r="M137" i="6"/>
  <c r="K137" i="6"/>
  <c r="M136" i="6"/>
  <c r="K136" i="6"/>
  <c r="M135" i="6"/>
  <c r="K135" i="6"/>
  <c r="M134" i="6"/>
  <c r="K134" i="6"/>
  <c r="M133" i="6"/>
  <c r="K133" i="6"/>
  <c r="M132" i="6"/>
  <c r="K132" i="6"/>
  <c r="M131" i="6"/>
  <c r="K131" i="6"/>
  <c r="M130" i="6"/>
  <c r="K130" i="6"/>
  <c r="M129" i="6"/>
  <c r="K129" i="6"/>
  <c r="M128" i="6"/>
  <c r="K128" i="6"/>
  <c r="M127" i="6"/>
  <c r="K127" i="6"/>
  <c r="M126" i="6"/>
  <c r="K126" i="6"/>
  <c r="M125" i="6"/>
  <c r="K125" i="6"/>
  <c r="M124" i="6"/>
  <c r="K124" i="6"/>
  <c r="M123" i="6"/>
  <c r="K123" i="6"/>
  <c r="M122" i="6"/>
  <c r="K122" i="6"/>
  <c r="M121" i="6"/>
  <c r="K121" i="6"/>
  <c r="M120" i="6"/>
  <c r="K120" i="6"/>
  <c r="M119" i="6"/>
  <c r="K119" i="6"/>
  <c r="M118" i="6"/>
  <c r="K118" i="6"/>
  <c r="M117" i="6"/>
  <c r="K117" i="6"/>
  <c r="M116" i="6"/>
  <c r="K116" i="6"/>
  <c r="M115" i="6"/>
  <c r="K115" i="6"/>
  <c r="M114" i="6"/>
  <c r="K114" i="6"/>
  <c r="M113" i="6"/>
  <c r="K113" i="6"/>
  <c r="M112" i="6"/>
  <c r="K112" i="6"/>
  <c r="M111" i="6"/>
  <c r="K111" i="6"/>
  <c r="M110" i="6"/>
  <c r="K110" i="6"/>
  <c r="M109" i="6"/>
  <c r="K109" i="6"/>
  <c r="M108" i="6"/>
  <c r="K108" i="6"/>
  <c r="M107" i="6"/>
  <c r="K107" i="6"/>
  <c r="M106" i="6"/>
  <c r="K106" i="6"/>
  <c r="M105" i="6"/>
  <c r="K105" i="6"/>
  <c r="M104" i="6"/>
  <c r="K104" i="6"/>
  <c r="M103" i="6"/>
  <c r="K103" i="6"/>
  <c r="M102" i="6"/>
  <c r="K102" i="6"/>
  <c r="M101" i="6"/>
  <c r="K101" i="6"/>
  <c r="M100" i="6"/>
  <c r="K100" i="6"/>
  <c r="M99" i="6"/>
  <c r="K99" i="6"/>
  <c r="M98" i="6"/>
  <c r="K98" i="6"/>
  <c r="M97" i="6"/>
  <c r="K97" i="6"/>
  <c r="M96" i="6"/>
  <c r="K96" i="6"/>
  <c r="M95" i="6"/>
  <c r="K95" i="6"/>
  <c r="L93" i="6"/>
  <c r="F89" i="6"/>
  <c r="E11" i="41" s="1"/>
  <c r="E89" i="6"/>
  <c r="D11" i="41" s="1"/>
  <c r="B89" i="6"/>
  <c r="H89" i="6"/>
  <c r="G11" i="41" s="1"/>
  <c r="M268" i="5"/>
  <c r="K268" i="5"/>
  <c r="M267" i="5"/>
  <c r="K267" i="5"/>
  <c r="M266" i="5"/>
  <c r="K266" i="5"/>
  <c r="M265" i="5"/>
  <c r="K265" i="5"/>
  <c r="M264" i="5"/>
  <c r="K264" i="5"/>
  <c r="M263" i="5"/>
  <c r="K263" i="5"/>
  <c r="M262" i="5"/>
  <c r="K262" i="5"/>
  <c r="M261" i="5"/>
  <c r="K261" i="5"/>
  <c r="M260" i="5"/>
  <c r="K260" i="5"/>
  <c r="M259" i="5"/>
  <c r="K259" i="5"/>
  <c r="M258" i="5"/>
  <c r="K258" i="5"/>
  <c r="M257" i="5"/>
  <c r="K257" i="5"/>
  <c r="M256" i="5"/>
  <c r="K256" i="5"/>
  <c r="M255" i="5"/>
  <c r="K255" i="5"/>
  <c r="M254" i="5"/>
  <c r="K254" i="5"/>
  <c r="M253" i="5"/>
  <c r="K253" i="5"/>
  <c r="M252" i="5"/>
  <c r="K252" i="5"/>
  <c r="M251" i="5"/>
  <c r="K251" i="5"/>
  <c r="M250" i="5"/>
  <c r="K250" i="5"/>
  <c r="M249" i="5"/>
  <c r="K249" i="5"/>
  <c r="M248" i="5"/>
  <c r="K248" i="5"/>
  <c r="M247" i="5"/>
  <c r="K247" i="5"/>
  <c r="M246" i="5"/>
  <c r="K246" i="5"/>
  <c r="M245" i="5"/>
  <c r="K245" i="5"/>
  <c r="M244" i="5"/>
  <c r="K244" i="5"/>
  <c r="M243" i="5"/>
  <c r="K243" i="5"/>
  <c r="M242" i="5"/>
  <c r="K242" i="5"/>
  <c r="M241" i="5"/>
  <c r="K241" i="5"/>
  <c r="M240" i="5"/>
  <c r="K240" i="5"/>
  <c r="M239" i="5"/>
  <c r="K239" i="5"/>
  <c r="M238" i="5"/>
  <c r="K238" i="5"/>
  <c r="M237" i="5"/>
  <c r="K237" i="5"/>
  <c r="M236" i="5"/>
  <c r="K236" i="5"/>
  <c r="M235" i="5"/>
  <c r="K235" i="5"/>
  <c r="M234" i="5"/>
  <c r="K234" i="5"/>
  <c r="M233" i="5"/>
  <c r="K233" i="5"/>
  <c r="M232" i="5"/>
  <c r="K232" i="5"/>
  <c r="M231" i="5"/>
  <c r="K231" i="5"/>
  <c r="M230" i="5"/>
  <c r="K230" i="5"/>
  <c r="M229" i="5"/>
  <c r="K229" i="5"/>
  <c r="M228" i="5"/>
  <c r="K228" i="5"/>
  <c r="M227" i="5"/>
  <c r="K227" i="5"/>
  <c r="M226" i="5"/>
  <c r="K226" i="5"/>
  <c r="M225" i="5"/>
  <c r="K225" i="5"/>
  <c r="M224" i="5"/>
  <c r="K224" i="5"/>
  <c r="M223" i="5"/>
  <c r="K223" i="5"/>
  <c r="M222" i="5"/>
  <c r="K222" i="5"/>
  <c r="M221" i="5"/>
  <c r="K221" i="5"/>
  <c r="M220" i="5"/>
  <c r="K220" i="5"/>
  <c r="M219" i="5"/>
  <c r="K219" i="5"/>
  <c r="M218" i="5"/>
  <c r="K218" i="5"/>
  <c r="M217" i="5"/>
  <c r="K217" i="5"/>
  <c r="M216" i="5"/>
  <c r="K216" i="5"/>
  <c r="M215" i="5"/>
  <c r="K215" i="5"/>
  <c r="M214" i="5"/>
  <c r="K214" i="5"/>
  <c r="M213" i="5"/>
  <c r="K213" i="5"/>
  <c r="M212" i="5"/>
  <c r="K212" i="5"/>
  <c r="M211" i="5"/>
  <c r="K211" i="5"/>
  <c r="M210" i="5"/>
  <c r="K210" i="5"/>
  <c r="M209" i="5"/>
  <c r="K209" i="5"/>
  <c r="M208" i="5"/>
  <c r="K208" i="5"/>
  <c r="M207" i="5"/>
  <c r="K207" i="5"/>
  <c r="M206" i="5"/>
  <c r="K206" i="5"/>
  <c r="M205" i="5"/>
  <c r="K205" i="5"/>
  <c r="M204" i="5"/>
  <c r="K204" i="5"/>
  <c r="M203" i="5"/>
  <c r="K203" i="5"/>
  <c r="M202" i="5"/>
  <c r="K202" i="5"/>
  <c r="M201" i="5"/>
  <c r="K201" i="5"/>
  <c r="M200" i="5"/>
  <c r="K200" i="5"/>
  <c r="M199" i="5"/>
  <c r="K199" i="5"/>
  <c r="M198" i="5"/>
  <c r="K198" i="5"/>
  <c r="M197" i="5"/>
  <c r="K197" i="5"/>
  <c r="M196" i="5"/>
  <c r="K196" i="5"/>
  <c r="M195" i="5"/>
  <c r="K195" i="5"/>
  <c r="M194" i="5"/>
  <c r="K194" i="5"/>
  <c r="M193" i="5"/>
  <c r="K193" i="5"/>
  <c r="M192" i="5"/>
  <c r="K192" i="5"/>
  <c r="M191" i="5"/>
  <c r="K191" i="5"/>
  <c r="M190" i="5"/>
  <c r="K190" i="5"/>
  <c r="M189" i="5"/>
  <c r="K189" i="5"/>
  <c r="M188" i="5"/>
  <c r="K188" i="5"/>
  <c r="M187" i="5"/>
  <c r="K187" i="5"/>
  <c r="M186" i="5"/>
  <c r="K186" i="5"/>
  <c r="M185" i="5"/>
  <c r="K185" i="5"/>
  <c r="M184" i="5"/>
  <c r="K184" i="5"/>
  <c r="M183" i="5"/>
  <c r="K183" i="5"/>
  <c r="M182" i="5"/>
  <c r="K182" i="5"/>
  <c r="M181" i="5"/>
  <c r="K181" i="5"/>
  <c r="M180" i="5"/>
  <c r="K180" i="5"/>
  <c r="M179" i="5"/>
  <c r="K179" i="5"/>
  <c r="M178" i="5"/>
  <c r="K178" i="5"/>
  <c r="M177" i="5"/>
  <c r="K177" i="5"/>
  <c r="M176" i="5"/>
  <c r="K176" i="5"/>
  <c r="M175" i="5"/>
  <c r="K175" i="5"/>
  <c r="M174" i="5"/>
  <c r="K174" i="5"/>
  <c r="M173" i="5"/>
  <c r="K173" i="5"/>
  <c r="M172" i="5"/>
  <c r="K172" i="5"/>
  <c r="M171" i="5"/>
  <c r="K171" i="5"/>
  <c r="M170" i="5"/>
  <c r="K170" i="5"/>
  <c r="M169" i="5"/>
  <c r="K169" i="5"/>
  <c r="M168" i="5"/>
  <c r="K168" i="5"/>
  <c r="M167" i="5"/>
  <c r="K167" i="5"/>
  <c r="M166" i="5"/>
  <c r="K166" i="5"/>
  <c r="M165" i="5"/>
  <c r="K165" i="5"/>
  <c r="M164" i="5"/>
  <c r="K164" i="5"/>
  <c r="M163" i="5"/>
  <c r="K163" i="5"/>
  <c r="M162" i="5"/>
  <c r="K162" i="5"/>
  <c r="M161" i="5"/>
  <c r="K161" i="5"/>
  <c r="M160" i="5"/>
  <c r="K160" i="5"/>
  <c r="M159" i="5"/>
  <c r="K159" i="5"/>
  <c r="M158" i="5"/>
  <c r="K158" i="5"/>
  <c r="M157" i="5"/>
  <c r="K157" i="5"/>
  <c r="M156" i="5"/>
  <c r="K156" i="5"/>
  <c r="M155" i="5"/>
  <c r="K155" i="5"/>
  <c r="M154" i="5"/>
  <c r="K154" i="5"/>
  <c r="M153" i="5"/>
  <c r="K153" i="5"/>
  <c r="M152" i="5"/>
  <c r="K152" i="5"/>
  <c r="M151" i="5"/>
  <c r="K151" i="5"/>
  <c r="M150" i="5"/>
  <c r="K150" i="5"/>
  <c r="M149" i="5"/>
  <c r="K149" i="5"/>
  <c r="M148" i="5"/>
  <c r="K148" i="5"/>
  <c r="M147" i="5"/>
  <c r="K147" i="5"/>
  <c r="M146" i="5"/>
  <c r="K146" i="5"/>
  <c r="M145" i="5"/>
  <c r="K145" i="5"/>
  <c r="M144" i="5"/>
  <c r="K144" i="5"/>
  <c r="M143" i="5"/>
  <c r="K143" i="5"/>
  <c r="M142" i="5"/>
  <c r="K142" i="5"/>
  <c r="M141" i="5"/>
  <c r="K141" i="5"/>
  <c r="M140" i="5"/>
  <c r="K140" i="5"/>
  <c r="M139" i="5"/>
  <c r="K139" i="5"/>
  <c r="M138" i="5"/>
  <c r="K138" i="5"/>
  <c r="M137" i="5"/>
  <c r="K137" i="5"/>
  <c r="M136" i="5"/>
  <c r="K136" i="5"/>
  <c r="M135" i="5"/>
  <c r="K135" i="5"/>
  <c r="M134" i="5"/>
  <c r="K134" i="5"/>
  <c r="M133" i="5"/>
  <c r="K133" i="5"/>
  <c r="M132" i="5"/>
  <c r="K132" i="5"/>
  <c r="M131" i="5"/>
  <c r="K131" i="5"/>
  <c r="M130" i="5"/>
  <c r="K130" i="5"/>
  <c r="M129" i="5"/>
  <c r="K129" i="5"/>
  <c r="M128" i="5"/>
  <c r="K128" i="5"/>
  <c r="M127" i="5"/>
  <c r="K127" i="5"/>
  <c r="M126" i="5"/>
  <c r="K126" i="5"/>
  <c r="M125" i="5"/>
  <c r="K125" i="5"/>
  <c r="M124" i="5"/>
  <c r="K124" i="5"/>
  <c r="M123" i="5"/>
  <c r="K123" i="5"/>
  <c r="M122" i="5"/>
  <c r="K122" i="5"/>
  <c r="M121" i="5"/>
  <c r="K121" i="5"/>
  <c r="M120" i="5"/>
  <c r="K120" i="5"/>
  <c r="M119" i="5"/>
  <c r="K119" i="5"/>
  <c r="M118" i="5"/>
  <c r="K118" i="5"/>
  <c r="M117" i="5"/>
  <c r="K117" i="5"/>
  <c r="M116" i="5"/>
  <c r="K116" i="5"/>
  <c r="M115" i="5"/>
  <c r="K115" i="5"/>
  <c r="M114" i="5"/>
  <c r="K114" i="5"/>
  <c r="M113" i="5"/>
  <c r="K113" i="5"/>
  <c r="M112" i="5"/>
  <c r="K112" i="5"/>
  <c r="M111" i="5"/>
  <c r="K111" i="5"/>
  <c r="M110" i="5"/>
  <c r="K110" i="5"/>
  <c r="M109" i="5"/>
  <c r="K109" i="5"/>
  <c r="M108" i="5"/>
  <c r="K108" i="5"/>
  <c r="M107" i="5"/>
  <c r="K107" i="5"/>
  <c r="M106" i="5"/>
  <c r="K106" i="5"/>
  <c r="M105" i="5"/>
  <c r="K105" i="5"/>
  <c r="M104" i="5"/>
  <c r="K104" i="5"/>
  <c r="M103" i="5"/>
  <c r="K103" i="5"/>
  <c r="M102" i="5"/>
  <c r="K102" i="5"/>
  <c r="M101" i="5"/>
  <c r="K101" i="5"/>
  <c r="M100" i="5"/>
  <c r="K100" i="5"/>
  <c r="M99" i="5"/>
  <c r="K99" i="5"/>
  <c r="M98" i="5"/>
  <c r="K98" i="5"/>
  <c r="M97" i="5"/>
  <c r="K97" i="5"/>
  <c r="M96" i="5"/>
  <c r="K96" i="5"/>
  <c r="M95" i="5"/>
  <c r="K95" i="5"/>
  <c r="L93" i="5"/>
  <c r="E89" i="5"/>
  <c r="D10" i="41" s="1"/>
  <c r="B89" i="5"/>
  <c r="H89" i="5"/>
  <c r="G10" i="41" s="1"/>
  <c r="M268" i="4"/>
  <c r="K268" i="4"/>
  <c r="M267" i="4"/>
  <c r="K267" i="4"/>
  <c r="M266" i="4"/>
  <c r="K266" i="4"/>
  <c r="M265" i="4"/>
  <c r="K265" i="4"/>
  <c r="M264" i="4"/>
  <c r="K264" i="4"/>
  <c r="M263" i="4"/>
  <c r="K263" i="4"/>
  <c r="M262" i="4"/>
  <c r="K262" i="4"/>
  <c r="M261" i="4"/>
  <c r="K261" i="4"/>
  <c r="M260" i="4"/>
  <c r="K260" i="4"/>
  <c r="M259" i="4"/>
  <c r="K259" i="4"/>
  <c r="M258" i="4"/>
  <c r="K258" i="4"/>
  <c r="M257" i="4"/>
  <c r="K257" i="4"/>
  <c r="M256" i="4"/>
  <c r="K256" i="4"/>
  <c r="M255" i="4"/>
  <c r="K255" i="4"/>
  <c r="M254" i="4"/>
  <c r="K254" i="4"/>
  <c r="M253" i="4"/>
  <c r="K253" i="4"/>
  <c r="M252" i="4"/>
  <c r="K252" i="4"/>
  <c r="M251" i="4"/>
  <c r="K251" i="4"/>
  <c r="M250" i="4"/>
  <c r="K250" i="4"/>
  <c r="M249" i="4"/>
  <c r="K249" i="4"/>
  <c r="M248" i="4"/>
  <c r="K248" i="4"/>
  <c r="M247" i="4"/>
  <c r="K247" i="4"/>
  <c r="M246" i="4"/>
  <c r="K246" i="4"/>
  <c r="M245" i="4"/>
  <c r="K245" i="4"/>
  <c r="M244" i="4"/>
  <c r="K244" i="4"/>
  <c r="M243" i="4"/>
  <c r="K243" i="4"/>
  <c r="M242" i="4"/>
  <c r="K242" i="4"/>
  <c r="M241" i="4"/>
  <c r="K241" i="4"/>
  <c r="M240" i="4"/>
  <c r="K240" i="4"/>
  <c r="M239" i="4"/>
  <c r="K239" i="4"/>
  <c r="M238" i="4"/>
  <c r="K238" i="4"/>
  <c r="M237" i="4"/>
  <c r="K237" i="4"/>
  <c r="M236" i="4"/>
  <c r="K236" i="4"/>
  <c r="M235" i="4"/>
  <c r="K235" i="4"/>
  <c r="M234" i="4"/>
  <c r="K234" i="4"/>
  <c r="M233" i="4"/>
  <c r="K233" i="4"/>
  <c r="M232" i="4"/>
  <c r="K232" i="4"/>
  <c r="M231" i="4"/>
  <c r="K231" i="4"/>
  <c r="M230" i="4"/>
  <c r="K230" i="4"/>
  <c r="M229" i="4"/>
  <c r="K229" i="4"/>
  <c r="M228" i="4"/>
  <c r="K228" i="4"/>
  <c r="M227" i="4"/>
  <c r="K227" i="4"/>
  <c r="M226" i="4"/>
  <c r="K226" i="4"/>
  <c r="M225" i="4"/>
  <c r="K225" i="4"/>
  <c r="M224" i="4"/>
  <c r="K224" i="4"/>
  <c r="M223" i="4"/>
  <c r="K223" i="4"/>
  <c r="M222" i="4"/>
  <c r="K222" i="4"/>
  <c r="M221" i="4"/>
  <c r="K221" i="4"/>
  <c r="M220" i="4"/>
  <c r="K220" i="4"/>
  <c r="M219" i="4"/>
  <c r="K219" i="4"/>
  <c r="M218" i="4"/>
  <c r="K218" i="4"/>
  <c r="M217" i="4"/>
  <c r="K217" i="4"/>
  <c r="M216" i="4"/>
  <c r="K216" i="4"/>
  <c r="M215" i="4"/>
  <c r="K215" i="4"/>
  <c r="M214" i="4"/>
  <c r="K214" i="4"/>
  <c r="M213" i="4"/>
  <c r="K213" i="4"/>
  <c r="M212" i="4"/>
  <c r="K212" i="4"/>
  <c r="M211" i="4"/>
  <c r="K211" i="4"/>
  <c r="M210" i="4"/>
  <c r="K210" i="4"/>
  <c r="M209" i="4"/>
  <c r="K209" i="4"/>
  <c r="M208" i="4"/>
  <c r="K208" i="4"/>
  <c r="M207" i="4"/>
  <c r="K207" i="4"/>
  <c r="M206" i="4"/>
  <c r="K206" i="4"/>
  <c r="M205" i="4"/>
  <c r="K205" i="4"/>
  <c r="M204" i="4"/>
  <c r="K204" i="4"/>
  <c r="M203" i="4"/>
  <c r="K203" i="4"/>
  <c r="M202" i="4"/>
  <c r="K202" i="4"/>
  <c r="M201" i="4"/>
  <c r="K201" i="4"/>
  <c r="M200" i="4"/>
  <c r="K200" i="4"/>
  <c r="M199" i="4"/>
  <c r="K199" i="4"/>
  <c r="M198" i="4"/>
  <c r="K198" i="4"/>
  <c r="M197" i="4"/>
  <c r="K197" i="4"/>
  <c r="M196" i="4"/>
  <c r="K196" i="4"/>
  <c r="M195" i="4"/>
  <c r="K195" i="4"/>
  <c r="M194" i="4"/>
  <c r="K194" i="4"/>
  <c r="M193" i="4"/>
  <c r="K193" i="4"/>
  <c r="M192" i="4"/>
  <c r="K192" i="4"/>
  <c r="M191" i="4"/>
  <c r="K191" i="4"/>
  <c r="M190" i="4"/>
  <c r="K190" i="4"/>
  <c r="M189" i="4"/>
  <c r="K189" i="4"/>
  <c r="M188" i="4"/>
  <c r="K188" i="4"/>
  <c r="M187" i="4"/>
  <c r="K187" i="4"/>
  <c r="M186" i="4"/>
  <c r="K186" i="4"/>
  <c r="M185" i="4"/>
  <c r="K185" i="4"/>
  <c r="M184" i="4"/>
  <c r="K184" i="4"/>
  <c r="M183" i="4"/>
  <c r="K183" i="4"/>
  <c r="M182" i="4"/>
  <c r="K182" i="4"/>
  <c r="M181" i="4"/>
  <c r="K181" i="4"/>
  <c r="M180" i="4"/>
  <c r="K180" i="4"/>
  <c r="M179" i="4"/>
  <c r="K179" i="4"/>
  <c r="M178" i="4"/>
  <c r="K178" i="4"/>
  <c r="M177" i="4"/>
  <c r="K177" i="4"/>
  <c r="M176" i="4"/>
  <c r="K176" i="4"/>
  <c r="M175" i="4"/>
  <c r="K175" i="4"/>
  <c r="M174" i="4"/>
  <c r="K174" i="4"/>
  <c r="M173" i="4"/>
  <c r="K173" i="4"/>
  <c r="M172" i="4"/>
  <c r="K172" i="4"/>
  <c r="M171" i="4"/>
  <c r="K171" i="4"/>
  <c r="M170" i="4"/>
  <c r="K170" i="4"/>
  <c r="M169" i="4"/>
  <c r="K169" i="4"/>
  <c r="M168" i="4"/>
  <c r="K168" i="4"/>
  <c r="M167" i="4"/>
  <c r="K167" i="4"/>
  <c r="M166" i="4"/>
  <c r="K166" i="4"/>
  <c r="M165" i="4"/>
  <c r="K165" i="4"/>
  <c r="M164" i="4"/>
  <c r="K164" i="4"/>
  <c r="M163" i="4"/>
  <c r="K163" i="4"/>
  <c r="M162" i="4"/>
  <c r="K162" i="4"/>
  <c r="M161" i="4"/>
  <c r="K161" i="4"/>
  <c r="M160" i="4"/>
  <c r="K160" i="4"/>
  <c r="M159" i="4"/>
  <c r="K159" i="4"/>
  <c r="M158" i="4"/>
  <c r="K158" i="4"/>
  <c r="M157" i="4"/>
  <c r="K157" i="4"/>
  <c r="M156" i="4"/>
  <c r="K156" i="4"/>
  <c r="M155" i="4"/>
  <c r="K155" i="4"/>
  <c r="M154" i="4"/>
  <c r="K154" i="4"/>
  <c r="M153" i="4"/>
  <c r="K153" i="4"/>
  <c r="M152" i="4"/>
  <c r="K152" i="4"/>
  <c r="M151" i="4"/>
  <c r="K151" i="4"/>
  <c r="M150" i="4"/>
  <c r="K150" i="4"/>
  <c r="M149" i="4"/>
  <c r="K149" i="4"/>
  <c r="M148" i="4"/>
  <c r="K148" i="4"/>
  <c r="M147" i="4"/>
  <c r="K147" i="4"/>
  <c r="M146" i="4"/>
  <c r="K146" i="4"/>
  <c r="M145" i="4"/>
  <c r="K145" i="4"/>
  <c r="M144" i="4"/>
  <c r="K144" i="4"/>
  <c r="M143" i="4"/>
  <c r="K143" i="4"/>
  <c r="M142" i="4"/>
  <c r="K142" i="4"/>
  <c r="M141" i="4"/>
  <c r="K141" i="4"/>
  <c r="M140" i="4"/>
  <c r="K140" i="4"/>
  <c r="M139" i="4"/>
  <c r="K139" i="4"/>
  <c r="M138" i="4"/>
  <c r="K138" i="4"/>
  <c r="M137" i="4"/>
  <c r="K137" i="4"/>
  <c r="M136" i="4"/>
  <c r="K136" i="4"/>
  <c r="M135" i="4"/>
  <c r="K135" i="4"/>
  <c r="M134" i="4"/>
  <c r="K134" i="4"/>
  <c r="M133" i="4"/>
  <c r="K133" i="4"/>
  <c r="M132" i="4"/>
  <c r="K132" i="4"/>
  <c r="M131" i="4"/>
  <c r="K131" i="4"/>
  <c r="M130" i="4"/>
  <c r="K130" i="4"/>
  <c r="M129" i="4"/>
  <c r="K129" i="4"/>
  <c r="M128" i="4"/>
  <c r="K128" i="4"/>
  <c r="M127" i="4"/>
  <c r="K127" i="4"/>
  <c r="M126" i="4"/>
  <c r="K126" i="4"/>
  <c r="M125" i="4"/>
  <c r="K125" i="4"/>
  <c r="M124" i="4"/>
  <c r="K124" i="4"/>
  <c r="M123" i="4"/>
  <c r="K123" i="4"/>
  <c r="M122" i="4"/>
  <c r="K122" i="4"/>
  <c r="M121" i="4"/>
  <c r="K121" i="4"/>
  <c r="M120" i="4"/>
  <c r="K120" i="4"/>
  <c r="M119" i="4"/>
  <c r="K119" i="4"/>
  <c r="M118" i="4"/>
  <c r="K118" i="4"/>
  <c r="M117" i="4"/>
  <c r="K117" i="4"/>
  <c r="M116" i="4"/>
  <c r="K116" i="4"/>
  <c r="M115" i="4"/>
  <c r="K115" i="4"/>
  <c r="M114" i="4"/>
  <c r="K114" i="4"/>
  <c r="M113" i="4"/>
  <c r="K113" i="4"/>
  <c r="M112" i="4"/>
  <c r="K112" i="4"/>
  <c r="M111" i="4"/>
  <c r="K111" i="4"/>
  <c r="M110" i="4"/>
  <c r="K110" i="4"/>
  <c r="M109" i="4"/>
  <c r="K109" i="4"/>
  <c r="M108" i="4"/>
  <c r="K108" i="4"/>
  <c r="M107" i="4"/>
  <c r="K107" i="4"/>
  <c r="M106" i="4"/>
  <c r="K106" i="4"/>
  <c r="M105" i="4"/>
  <c r="K105" i="4"/>
  <c r="M104" i="4"/>
  <c r="K104" i="4"/>
  <c r="M103" i="4"/>
  <c r="K103" i="4"/>
  <c r="M102" i="4"/>
  <c r="K102" i="4"/>
  <c r="M101" i="4"/>
  <c r="K101" i="4"/>
  <c r="M100" i="4"/>
  <c r="K100" i="4"/>
  <c r="M99" i="4"/>
  <c r="K99" i="4"/>
  <c r="M98" i="4"/>
  <c r="K98" i="4"/>
  <c r="M97" i="4"/>
  <c r="K97" i="4"/>
  <c r="M96" i="4"/>
  <c r="K96" i="4"/>
  <c r="M95" i="4"/>
  <c r="K95" i="4"/>
  <c r="L93" i="4"/>
  <c r="E89" i="4"/>
  <c r="D9" i="41" s="1"/>
  <c r="B89" i="4"/>
  <c r="H89" i="4"/>
  <c r="G9" i="41" s="1"/>
  <c r="F89" i="4"/>
  <c r="E9" i="41" s="1"/>
  <c r="L93" i="3"/>
  <c r="C11" i="42"/>
  <c r="D11" i="42"/>
  <c r="M268" i="3"/>
  <c r="K268" i="3"/>
  <c r="M267" i="3"/>
  <c r="K267" i="3"/>
  <c r="M266" i="3"/>
  <c r="K266" i="3"/>
  <c r="M265" i="3"/>
  <c r="K265" i="3"/>
  <c r="M264" i="3"/>
  <c r="K264" i="3"/>
  <c r="M263" i="3"/>
  <c r="K263" i="3"/>
  <c r="M262" i="3"/>
  <c r="K262" i="3"/>
  <c r="M261" i="3"/>
  <c r="K261" i="3"/>
  <c r="M260" i="3"/>
  <c r="K260" i="3"/>
  <c r="M259" i="3"/>
  <c r="K259" i="3"/>
  <c r="M258" i="3"/>
  <c r="K258" i="3"/>
  <c r="M257" i="3"/>
  <c r="K257" i="3"/>
  <c r="M256" i="3"/>
  <c r="K256" i="3"/>
  <c r="M255" i="3"/>
  <c r="K255" i="3"/>
  <c r="M254" i="3"/>
  <c r="K254" i="3"/>
  <c r="M253" i="3"/>
  <c r="K253" i="3"/>
  <c r="M252" i="3"/>
  <c r="K252" i="3"/>
  <c r="M251" i="3"/>
  <c r="K251" i="3"/>
  <c r="M250" i="3"/>
  <c r="K250" i="3"/>
  <c r="M249" i="3"/>
  <c r="K249" i="3"/>
  <c r="M248" i="3"/>
  <c r="K248" i="3"/>
  <c r="M247" i="3"/>
  <c r="K247" i="3"/>
  <c r="M246" i="3"/>
  <c r="K246" i="3"/>
  <c r="M245" i="3"/>
  <c r="K245" i="3"/>
  <c r="M244" i="3"/>
  <c r="K244" i="3"/>
  <c r="M243" i="3"/>
  <c r="K243" i="3"/>
  <c r="M242" i="3"/>
  <c r="K242" i="3"/>
  <c r="M241" i="3"/>
  <c r="K241" i="3"/>
  <c r="M240" i="3"/>
  <c r="K240" i="3"/>
  <c r="M239" i="3"/>
  <c r="K239" i="3"/>
  <c r="M238" i="3"/>
  <c r="K238" i="3"/>
  <c r="M237" i="3"/>
  <c r="K237" i="3"/>
  <c r="M236" i="3"/>
  <c r="K236" i="3"/>
  <c r="M235" i="3"/>
  <c r="K235" i="3"/>
  <c r="M234" i="3"/>
  <c r="K234" i="3"/>
  <c r="M233" i="3"/>
  <c r="K233" i="3"/>
  <c r="M232" i="3"/>
  <c r="K232" i="3"/>
  <c r="M231" i="3"/>
  <c r="K231" i="3"/>
  <c r="M230" i="3"/>
  <c r="K230" i="3"/>
  <c r="M229" i="3"/>
  <c r="K229" i="3"/>
  <c r="M228" i="3"/>
  <c r="K228" i="3"/>
  <c r="M227" i="3"/>
  <c r="K227" i="3"/>
  <c r="M226" i="3"/>
  <c r="K226" i="3"/>
  <c r="M225" i="3"/>
  <c r="K225" i="3"/>
  <c r="M224" i="3"/>
  <c r="K224" i="3"/>
  <c r="M223" i="3"/>
  <c r="K223" i="3"/>
  <c r="M222" i="3"/>
  <c r="K222" i="3"/>
  <c r="M221" i="3"/>
  <c r="K221" i="3"/>
  <c r="M220" i="3"/>
  <c r="K220" i="3"/>
  <c r="M219" i="3"/>
  <c r="K219" i="3"/>
  <c r="M218" i="3"/>
  <c r="K218" i="3"/>
  <c r="M217" i="3"/>
  <c r="K217" i="3"/>
  <c r="M216" i="3"/>
  <c r="K216" i="3"/>
  <c r="M215" i="3"/>
  <c r="K215" i="3"/>
  <c r="M214" i="3"/>
  <c r="K214" i="3"/>
  <c r="M213" i="3"/>
  <c r="K213" i="3"/>
  <c r="M212" i="3"/>
  <c r="K212" i="3"/>
  <c r="M211" i="3"/>
  <c r="K211" i="3"/>
  <c r="M210" i="3"/>
  <c r="K210" i="3"/>
  <c r="M209" i="3"/>
  <c r="K209" i="3"/>
  <c r="M208" i="3"/>
  <c r="K208" i="3"/>
  <c r="M207" i="3"/>
  <c r="K207" i="3"/>
  <c r="M206" i="3"/>
  <c r="K206" i="3"/>
  <c r="M205" i="3"/>
  <c r="K205" i="3"/>
  <c r="M204" i="3"/>
  <c r="K204" i="3"/>
  <c r="M203" i="3"/>
  <c r="K203" i="3"/>
  <c r="M202" i="3"/>
  <c r="K202" i="3"/>
  <c r="M201" i="3"/>
  <c r="K201" i="3"/>
  <c r="M200" i="3"/>
  <c r="K200" i="3"/>
  <c r="M199" i="3"/>
  <c r="K199" i="3"/>
  <c r="M198" i="3"/>
  <c r="K198" i="3"/>
  <c r="M197" i="3"/>
  <c r="K197" i="3"/>
  <c r="M196" i="3"/>
  <c r="K196" i="3"/>
  <c r="M195" i="3"/>
  <c r="K195" i="3"/>
  <c r="M194" i="3"/>
  <c r="K194" i="3"/>
  <c r="M193" i="3"/>
  <c r="K193" i="3"/>
  <c r="M192" i="3"/>
  <c r="K192" i="3"/>
  <c r="M191" i="3"/>
  <c r="K191" i="3"/>
  <c r="M190" i="3"/>
  <c r="K190" i="3"/>
  <c r="M189" i="3"/>
  <c r="K189" i="3"/>
  <c r="M188" i="3"/>
  <c r="K188" i="3"/>
  <c r="M187" i="3"/>
  <c r="K187" i="3"/>
  <c r="M186" i="3"/>
  <c r="K186" i="3"/>
  <c r="M185" i="3"/>
  <c r="K185" i="3"/>
  <c r="M184" i="3"/>
  <c r="K184" i="3"/>
  <c r="M183" i="3"/>
  <c r="K183" i="3"/>
  <c r="M182" i="3"/>
  <c r="K182" i="3"/>
  <c r="M181" i="3"/>
  <c r="K181" i="3"/>
  <c r="M180" i="3"/>
  <c r="K180" i="3"/>
  <c r="M179" i="3"/>
  <c r="K179" i="3"/>
  <c r="M178" i="3"/>
  <c r="K178" i="3"/>
  <c r="M177" i="3"/>
  <c r="K177" i="3"/>
  <c r="M176" i="3"/>
  <c r="K176" i="3"/>
  <c r="M175" i="3"/>
  <c r="K175" i="3"/>
  <c r="M174" i="3"/>
  <c r="K174" i="3"/>
  <c r="M173" i="3"/>
  <c r="K173" i="3"/>
  <c r="M172" i="3"/>
  <c r="K172" i="3"/>
  <c r="M171" i="3"/>
  <c r="K171" i="3"/>
  <c r="M170" i="3"/>
  <c r="K170" i="3"/>
  <c r="M169" i="3"/>
  <c r="K169" i="3"/>
  <c r="M168" i="3"/>
  <c r="K168" i="3"/>
  <c r="M167" i="3"/>
  <c r="K167" i="3"/>
  <c r="M166" i="3"/>
  <c r="K166" i="3"/>
  <c r="M165" i="3"/>
  <c r="K165" i="3"/>
  <c r="M164" i="3"/>
  <c r="K164" i="3"/>
  <c r="M163" i="3"/>
  <c r="K163" i="3"/>
  <c r="M162" i="3"/>
  <c r="K162" i="3"/>
  <c r="M161" i="3"/>
  <c r="K161" i="3"/>
  <c r="M160" i="3"/>
  <c r="K160" i="3"/>
  <c r="M159" i="3"/>
  <c r="K159" i="3"/>
  <c r="M158" i="3"/>
  <c r="K158" i="3"/>
  <c r="M157" i="3"/>
  <c r="K157" i="3"/>
  <c r="M156" i="3"/>
  <c r="K156" i="3"/>
  <c r="M155" i="3"/>
  <c r="K155" i="3"/>
  <c r="M154" i="3"/>
  <c r="K154" i="3"/>
  <c r="M153" i="3"/>
  <c r="K153" i="3"/>
  <c r="M152" i="3"/>
  <c r="K152" i="3"/>
  <c r="M151" i="3"/>
  <c r="K151" i="3"/>
  <c r="M150" i="3"/>
  <c r="K150" i="3"/>
  <c r="M149" i="3"/>
  <c r="K149" i="3"/>
  <c r="M148" i="3"/>
  <c r="K148" i="3"/>
  <c r="M147" i="3"/>
  <c r="K147" i="3"/>
  <c r="M146" i="3"/>
  <c r="K146" i="3"/>
  <c r="M145" i="3"/>
  <c r="K145" i="3"/>
  <c r="M144" i="3"/>
  <c r="K144" i="3"/>
  <c r="M143" i="3"/>
  <c r="K143" i="3"/>
  <c r="M142" i="3"/>
  <c r="K142" i="3"/>
  <c r="M141" i="3"/>
  <c r="K141" i="3"/>
  <c r="M140" i="3"/>
  <c r="K140" i="3"/>
  <c r="M139" i="3"/>
  <c r="K139" i="3"/>
  <c r="M138" i="3"/>
  <c r="K138" i="3"/>
  <c r="M137" i="3"/>
  <c r="K137" i="3"/>
  <c r="M136" i="3"/>
  <c r="K136" i="3"/>
  <c r="M135" i="3"/>
  <c r="K135" i="3"/>
  <c r="M134" i="3"/>
  <c r="K134" i="3"/>
  <c r="M133" i="3"/>
  <c r="K133" i="3"/>
  <c r="M132" i="3"/>
  <c r="K132" i="3"/>
  <c r="M131" i="3"/>
  <c r="K131" i="3"/>
  <c r="M130" i="3"/>
  <c r="K130" i="3"/>
  <c r="M129" i="3"/>
  <c r="K129" i="3"/>
  <c r="M128" i="3"/>
  <c r="K128" i="3"/>
  <c r="M127" i="3"/>
  <c r="K127" i="3"/>
  <c r="M126" i="3"/>
  <c r="K126" i="3"/>
  <c r="M125" i="3"/>
  <c r="K125" i="3"/>
  <c r="M124" i="3"/>
  <c r="K124" i="3"/>
  <c r="M123" i="3"/>
  <c r="K123" i="3"/>
  <c r="M122" i="3"/>
  <c r="K122" i="3"/>
  <c r="M121" i="3"/>
  <c r="K121" i="3"/>
  <c r="M120" i="3"/>
  <c r="K120" i="3"/>
  <c r="M119" i="3"/>
  <c r="K119" i="3"/>
  <c r="M118" i="3"/>
  <c r="K118" i="3"/>
  <c r="M117" i="3"/>
  <c r="K117" i="3"/>
  <c r="M116" i="3"/>
  <c r="K116" i="3"/>
  <c r="M115" i="3"/>
  <c r="K115" i="3"/>
  <c r="M114" i="3"/>
  <c r="K114" i="3"/>
  <c r="M113" i="3"/>
  <c r="K113" i="3"/>
  <c r="M112" i="3"/>
  <c r="K112" i="3"/>
  <c r="M111" i="3"/>
  <c r="K111" i="3"/>
  <c r="M110" i="3"/>
  <c r="K110" i="3"/>
  <c r="M109" i="3"/>
  <c r="K109" i="3"/>
  <c r="M108" i="3"/>
  <c r="K108" i="3"/>
  <c r="M107" i="3"/>
  <c r="K107" i="3"/>
  <c r="M106" i="3"/>
  <c r="K106" i="3"/>
  <c r="M105" i="3"/>
  <c r="K105" i="3"/>
  <c r="M104" i="3"/>
  <c r="K104" i="3"/>
  <c r="M103" i="3"/>
  <c r="K103" i="3"/>
  <c r="M102" i="3"/>
  <c r="K102" i="3"/>
  <c r="M101" i="3"/>
  <c r="K101" i="3"/>
  <c r="M100" i="3"/>
  <c r="K100" i="3"/>
  <c r="M99" i="3"/>
  <c r="K99" i="3"/>
  <c r="M98" i="3"/>
  <c r="K98" i="3"/>
  <c r="M97" i="3"/>
  <c r="K97" i="3"/>
  <c r="M96" i="3"/>
  <c r="K96" i="3"/>
  <c r="M95" i="3"/>
  <c r="K95" i="3"/>
  <c r="L9" i="42"/>
  <c r="M12" i="42"/>
  <c r="M13" i="42"/>
  <c r="M14" i="42"/>
  <c r="M15" i="42"/>
  <c r="M16" i="42"/>
  <c r="M17" i="42"/>
  <c r="M18" i="42"/>
  <c r="M19" i="42"/>
  <c r="M20" i="42"/>
  <c r="M21" i="42"/>
  <c r="M22" i="42"/>
  <c r="M23" i="42"/>
  <c r="M24" i="42"/>
  <c r="M25" i="42"/>
  <c r="M26" i="42"/>
  <c r="M27" i="42"/>
  <c r="M28" i="42"/>
  <c r="M29" i="42"/>
  <c r="M30" i="42"/>
  <c r="M31" i="42"/>
  <c r="M32" i="42"/>
  <c r="M33" i="42"/>
  <c r="M34" i="42"/>
  <c r="M35" i="42"/>
  <c r="M36" i="42"/>
  <c r="M37" i="42"/>
  <c r="M38" i="42"/>
  <c r="M39" i="42"/>
  <c r="M40" i="42"/>
  <c r="M41" i="42"/>
  <c r="M42" i="42"/>
  <c r="M43" i="42"/>
  <c r="M44" i="42"/>
  <c r="M45" i="42"/>
  <c r="M46" i="42"/>
  <c r="M47" i="42"/>
  <c r="M48" i="42"/>
  <c r="M49" i="42"/>
  <c r="M50" i="42"/>
  <c r="M51" i="42"/>
  <c r="M52" i="42"/>
  <c r="M53" i="42"/>
  <c r="M54" i="42"/>
  <c r="M55" i="42"/>
  <c r="M56" i="42"/>
  <c r="M57" i="42"/>
  <c r="M58" i="42"/>
  <c r="M59" i="42"/>
  <c r="M60" i="42"/>
  <c r="M61" i="42"/>
  <c r="M62" i="42"/>
  <c r="M63" i="42"/>
  <c r="M64" i="42"/>
  <c r="M65" i="42"/>
  <c r="M66" i="42"/>
  <c r="M67" i="42"/>
  <c r="M68" i="42"/>
  <c r="M69" i="42"/>
  <c r="M70" i="42"/>
  <c r="M71" i="42"/>
  <c r="M72" i="42"/>
  <c r="M73" i="42"/>
  <c r="M74" i="42"/>
  <c r="M75" i="42"/>
  <c r="M76" i="42"/>
  <c r="M77" i="42"/>
  <c r="M78" i="42"/>
  <c r="M79" i="42"/>
  <c r="M80" i="42"/>
  <c r="M81" i="42"/>
  <c r="M82" i="42"/>
  <c r="M83" i="42"/>
  <c r="M84" i="42"/>
  <c r="M85" i="42"/>
  <c r="M86" i="42"/>
  <c r="M87" i="42"/>
  <c r="M88" i="42"/>
  <c r="M89" i="42"/>
  <c r="M90" i="42"/>
  <c r="M91" i="42"/>
  <c r="M92" i="42"/>
  <c r="M93" i="42"/>
  <c r="M94" i="42"/>
  <c r="M95" i="42"/>
  <c r="M96" i="42"/>
  <c r="M97" i="42"/>
  <c r="M98" i="42"/>
  <c r="M99" i="42"/>
  <c r="M100" i="42"/>
  <c r="M101" i="42"/>
  <c r="M102" i="42"/>
  <c r="M103" i="42"/>
  <c r="M104" i="42"/>
  <c r="M105" i="42"/>
  <c r="M106" i="42"/>
  <c r="M107" i="42"/>
  <c r="M108" i="42"/>
  <c r="M109" i="42"/>
  <c r="M110" i="42"/>
  <c r="M111" i="42"/>
  <c r="M112" i="42"/>
  <c r="M113" i="42"/>
  <c r="M114" i="42"/>
  <c r="M115" i="42"/>
  <c r="M116" i="42"/>
  <c r="M117" i="42"/>
  <c r="M118" i="42"/>
  <c r="M119" i="42"/>
  <c r="M120" i="42"/>
  <c r="M121" i="42"/>
  <c r="M122" i="42"/>
  <c r="M123" i="42"/>
  <c r="M124" i="42"/>
  <c r="M125" i="42"/>
  <c r="M126" i="42"/>
  <c r="M127" i="42"/>
  <c r="M128" i="42"/>
  <c r="M129" i="42"/>
  <c r="M130" i="42"/>
  <c r="M131" i="42"/>
  <c r="M132" i="42"/>
  <c r="M133" i="42"/>
  <c r="M134" i="42"/>
  <c r="M135" i="42"/>
  <c r="M136" i="42"/>
  <c r="M137" i="42"/>
  <c r="M138" i="42"/>
  <c r="M139" i="42"/>
  <c r="M140" i="42"/>
  <c r="M141" i="42"/>
  <c r="M142" i="42"/>
  <c r="M143" i="42"/>
  <c r="M144" i="42"/>
  <c r="M145" i="42"/>
  <c r="M146" i="42"/>
  <c r="M147" i="42"/>
  <c r="M148" i="42"/>
  <c r="M149" i="42"/>
  <c r="M150" i="42"/>
  <c r="M151" i="42"/>
  <c r="M152" i="42"/>
  <c r="M153" i="42"/>
  <c r="M154" i="42"/>
  <c r="M155" i="42"/>
  <c r="M156" i="42"/>
  <c r="M157" i="42"/>
  <c r="M158" i="42"/>
  <c r="M159" i="42"/>
  <c r="M160" i="42"/>
  <c r="M161" i="42"/>
  <c r="M162" i="42"/>
  <c r="M163" i="42"/>
  <c r="M164" i="42"/>
  <c r="M165" i="42"/>
  <c r="M166" i="42"/>
  <c r="M167" i="42"/>
  <c r="M168" i="42"/>
  <c r="M169" i="42"/>
  <c r="M170" i="42"/>
  <c r="M171" i="42"/>
  <c r="M172" i="42"/>
  <c r="M173" i="42"/>
  <c r="M174" i="42"/>
  <c r="M175" i="42"/>
  <c r="M176" i="42"/>
  <c r="M177" i="42"/>
  <c r="M178" i="42"/>
  <c r="M179" i="42"/>
  <c r="M180" i="42"/>
  <c r="M181" i="42"/>
  <c r="M182" i="42"/>
  <c r="M183" i="42"/>
  <c r="M184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83" i="42"/>
  <c r="K84" i="42"/>
  <c r="K85" i="42"/>
  <c r="K86" i="42"/>
  <c r="K87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K102" i="42"/>
  <c r="K103" i="42"/>
  <c r="K104" i="42"/>
  <c r="K105" i="42"/>
  <c r="K106" i="42"/>
  <c r="K107" i="42"/>
  <c r="K108" i="42"/>
  <c r="K109" i="42"/>
  <c r="K110" i="42"/>
  <c r="K111" i="42"/>
  <c r="K112" i="42"/>
  <c r="K113" i="42"/>
  <c r="K114" i="42"/>
  <c r="K115" i="42"/>
  <c r="K116" i="42"/>
  <c r="K117" i="42"/>
  <c r="K118" i="42"/>
  <c r="K119" i="42"/>
  <c r="K120" i="42"/>
  <c r="K121" i="42"/>
  <c r="K122" i="42"/>
  <c r="K123" i="42"/>
  <c r="K124" i="42"/>
  <c r="K125" i="42"/>
  <c r="K126" i="42"/>
  <c r="K127" i="42"/>
  <c r="K128" i="42"/>
  <c r="K129" i="42"/>
  <c r="K130" i="42"/>
  <c r="K131" i="42"/>
  <c r="K132" i="42"/>
  <c r="K133" i="42"/>
  <c r="K134" i="42"/>
  <c r="K135" i="42"/>
  <c r="K136" i="42"/>
  <c r="K137" i="42"/>
  <c r="K138" i="42"/>
  <c r="K139" i="42"/>
  <c r="K140" i="42"/>
  <c r="K141" i="42"/>
  <c r="K142" i="42"/>
  <c r="K143" i="42"/>
  <c r="K144" i="42"/>
  <c r="K145" i="42"/>
  <c r="K146" i="42"/>
  <c r="K147" i="42"/>
  <c r="K148" i="42"/>
  <c r="K149" i="42"/>
  <c r="K150" i="42"/>
  <c r="K151" i="42"/>
  <c r="K152" i="42"/>
  <c r="K153" i="42"/>
  <c r="K154" i="42"/>
  <c r="K155" i="42"/>
  <c r="K156" i="42"/>
  <c r="K157" i="42"/>
  <c r="K158" i="42"/>
  <c r="K159" i="42"/>
  <c r="K160" i="42"/>
  <c r="K161" i="42"/>
  <c r="K162" i="42"/>
  <c r="K163" i="42"/>
  <c r="K164" i="42"/>
  <c r="K165" i="42"/>
  <c r="K166" i="42"/>
  <c r="K167" i="42"/>
  <c r="K168" i="42"/>
  <c r="K169" i="42"/>
  <c r="K170" i="42"/>
  <c r="K171" i="42"/>
  <c r="K172" i="42"/>
  <c r="K173" i="42"/>
  <c r="K174" i="42"/>
  <c r="K175" i="42"/>
  <c r="K176" i="42"/>
  <c r="K177" i="42"/>
  <c r="K178" i="42"/>
  <c r="K179" i="42"/>
  <c r="K180" i="42"/>
  <c r="K181" i="42"/>
  <c r="K182" i="42"/>
  <c r="K183" i="42"/>
  <c r="K184" i="42"/>
  <c r="K11" i="42"/>
  <c r="M11" i="42"/>
  <c r="DN8" i="2" l="1"/>
  <c r="DP7" i="2"/>
  <c r="J67" i="43"/>
  <c r="L67" i="43"/>
  <c r="M67" i="43" s="1"/>
  <c r="D89" i="43"/>
  <c r="F89" i="43"/>
  <c r="G89" i="43" s="1"/>
  <c r="E100" i="43"/>
  <c r="D75" i="43"/>
  <c r="C76" i="43"/>
  <c r="F75" i="43"/>
  <c r="G75" i="43" s="1"/>
  <c r="J88" i="43"/>
  <c r="L88" i="43"/>
  <c r="M88" i="43" s="1"/>
  <c r="C70" i="43"/>
  <c r="F69" i="43"/>
  <c r="G69" i="43" s="1"/>
  <c r="D69" i="43"/>
  <c r="F89" i="37"/>
  <c r="E42" i="41" s="1"/>
  <c r="F89" i="35"/>
  <c r="E40" i="41" s="1"/>
  <c r="E89" i="33"/>
  <c r="D38" i="41" s="1"/>
  <c r="F89" i="31"/>
  <c r="E36" i="41" s="1"/>
  <c r="F89" i="23"/>
  <c r="E28" i="41" s="1"/>
  <c r="F89" i="22"/>
  <c r="E27" i="41" s="1"/>
  <c r="E89" i="20"/>
  <c r="D25" i="41" s="1"/>
  <c r="F89" i="20"/>
  <c r="E25" i="41" s="1"/>
  <c r="F89" i="16"/>
  <c r="E21" i="41" s="1"/>
  <c r="E89" i="14"/>
  <c r="D20" i="41" s="1"/>
  <c r="F89" i="9"/>
  <c r="E16" i="41" s="1"/>
  <c r="E89" i="11"/>
  <c r="D15" i="41" s="1"/>
  <c r="E89" i="13"/>
  <c r="D13" i="41" s="1"/>
  <c r="F89" i="5"/>
  <c r="E10" i="41" s="1"/>
  <c r="DP8" i="2" l="1"/>
  <c r="DN9" i="2"/>
  <c r="J69" i="43"/>
  <c r="L69" i="43"/>
  <c r="M69" i="43" s="1"/>
  <c r="P88" i="43"/>
  <c r="R88" i="43"/>
  <c r="S88" i="43" s="1"/>
  <c r="O89" i="43"/>
  <c r="D70" i="43"/>
  <c r="C71" i="43"/>
  <c r="F70" i="43"/>
  <c r="G70" i="43" s="1"/>
  <c r="E270" i="43"/>
  <c r="J270" i="43" s="1"/>
  <c r="L270" i="43" s="1"/>
  <c r="N270" i="43" s="1"/>
  <c r="E266" i="43"/>
  <c r="J266" i="43" s="1"/>
  <c r="L266" i="43" s="1"/>
  <c r="N266" i="43" s="1"/>
  <c r="E262" i="43"/>
  <c r="J262" i="43" s="1"/>
  <c r="L262" i="43" s="1"/>
  <c r="N262" i="43" s="1"/>
  <c r="E258" i="43"/>
  <c r="J258" i="43" s="1"/>
  <c r="L258" i="43" s="1"/>
  <c r="N258" i="43" s="1"/>
  <c r="E254" i="43"/>
  <c r="J254" i="43" s="1"/>
  <c r="L254" i="43" s="1"/>
  <c r="N254" i="43" s="1"/>
  <c r="E250" i="43"/>
  <c r="J250" i="43" s="1"/>
  <c r="L250" i="43" s="1"/>
  <c r="N250" i="43" s="1"/>
  <c r="E246" i="43"/>
  <c r="J246" i="43" s="1"/>
  <c r="L246" i="43" s="1"/>
  <c r="N246" i="43" s="1"/>
  <c r="E242" i="43"/>
  <c r="J242" i="43" s="1"/>
  <c r="L242" i="43" s="1"/>
  <c r="N242" i="43" s="1"/>
  <c r="E238" i="43"/>
  <c r="J238" i="43" s="1"/>
  <c r="L238" i="43" s="1"/>
  <c r="N238" i="43" s="1"/>
  <c r="E234" i="43"/>
  <c r="J234" i="43" s="1"/>
  <c r="L234" i="43" s="1"/>
  <c r="N234" i="43" s="1"/>
  <c r="E230" i="43"/>
  <c r="J230" i="43" s="1"/>
  <c r="L230" i="43" s="1"/>
  <c r="N230" i="43" s="1"/>
  <c r="E226" i="43"/>
  <c r="J226" i="43" s="1"/>
  <c r="L226" i="43" s="1"/>
  <c r="N226" i="43" s="1"/>
  <c r="E222" i="43"/>
  <c r="J222" i="43" s="1"/>
  <c r="L222" i="43" s="1"/>
  <c r="N222" i="43" s="1"/>
  <c r="E218" i="43"/>
  <c r="J218" i="43" s="1"/>
  <c r="L218" i="43" s="1"/>
  <c r="N218" i="43" s="1"/>
  <c r="E214" i="43"/>
  <c r="J214" i="43" s="1"/>
  <c r="L214" i="43" s="1"/>
  <c r="N214" i="43" s="1"/>
  <c r="E210" i="43"/>
  <c r="J210" i="43" s="1"/>
  <c r="L210" i="43" s="1"/>
  <c r="N210" i="43" s="1"/>
  <c r="E271" i="43"/>
  <c r="J271" i="43" s="1"/>
  <c r="L271" i="43" s="1"/>
  <c r="N271" i="43" s="1"/>
  <c r="E267" i="43"/>
  <c r="J267" i="43" s="1"/>
  <c r="L267" i="43" s="1"/>
  <c r="N267" i="43" s="1"/>
  <c r="E263" i="43"/>
  <c r="J263" i="43" s="1"/>
  <c r="L263" i="43" s="1"/>
  <c r="N263" i="43" s="1"/>
  <c r="E259" i="43"/>
  <c r="J259" i="43" s="1"/>
  <c r="L259" i="43" s="1"/>
  <c r="N259" i="43" s="1"/>
  <c r="E255" i="43"/>
  <c r="J255" i="43" s="1"/>
  <c r="L255" i="43" s="1"/>
  <c r="N255" i="43" s="1"/>
  <c r="E251" i="43"/>
  <c r="J251" i="43" s="1"/>
  <c r="L251" i="43" s="1"/>
  <c r="N251" i="43" s="1"/>
  <c r="E247" i="43"/>
  <c r="J247" i="43" s="1"/>
  <c r="L247" i="43" s="1"/>
  <c r="N247" i="43" s="1"/>
  <c r="E243" i="43"/>
  <c r="J243" i="43" s="1"/>
  <c r="L243" i="43" s="1"/>
  <c r="N243" i="43" s="1"/>
  <c r="E239" i="43"/>
  <c r="J239" i="43" s="1"/>
  <c r="L239" i="43" s="1"/>
  <c r="N239" i="43" s="1"/>
  <c r="E235" i="43"/>
  <c r="J235" i="43" s="1"/>
  <c r="L235" i="43" s="1"/>
  <c r="N235" i="43" s="1"/>
  <c r="E231" i="43"/>
  <c r="J231" i="43" s="1"/>
  <c r="L231" i="43" s="1"/>
  <c r="N231" i="43" s="1"/>
  <c r="E227" i="43"/>
  <c r="J227" i="43" s="1"/>
  <c r="L227" i="43" s="1"/>
  <c r="N227" i="43" s="1"/>
  <c r="E223" i="43"/>
  <c r="J223" i="43" s="1"/>
  <c r="L223" i="43" s="1"/>
  <c r="N223" i="43" s="1"/>
  <c r="E219" i="43"/>
  <c r="J219" i="43" s="1"/>
  <c r="L219" i="43" s="1"/>
  <c r="N219" i="43" s="1"/>
  <c r="E215" i="43"/>
  <c r="J215" i="43" s="1"/>
  <c r="L215" i="43" s="1"/>
  <c r="N215" i="43" s="1"/>
  <c r="E211" i="43"/>
  <c r="J211" i="43" s="1"/>
  <c r="L211" i="43" s="1"/>
  <c r="N211" i="43" s="1"/>
  <c r="E207" i="43"/>
  <c r="J207" i="43" s="1"/>
  <c r="L207" i="43" s="1"/>
  <c r="N207" i="43" s="1"/>
  <c r="E203" i="43"/>
  <c r="J203" i="43" s="1"/>
  <c r="L203" i="43" s="1"/>
  <c r="N203" i="43" s="1"/>
  <c r="E199" i="43"/>
  <c r="J199" i="43" s="1"/>
  <c r="L199" i="43" s="1"/>
  <c r="N199" i="43" s="1"/>
  <c r="E195" i="43"/>
  <c r="J195" i="43" s="1"/>
  <c r="L195" i="43" s="1"/>
  <c r="N195" i="43" s="1"/>
  <c r="E191" i="43"/>
  <c r="J191" i="43" s="1"/>
  <c r="L191" i="43" s="1"/>
  <c r="N191" i="43" s="1"/>
  <c r="E187" i="43"/>
  <c r="J187" i="43" s="1"/>
  <c r="L187" i="43" s="1"/>
  <c r="N187" i="43" s="1"/>
  <c r="E183" i="43"/>
  <c r="J183" i="43" s="1"/>
  <c r="L183" i="43" s="1"/>
  <c r="N183" i="43" s="1"/>
  <c r="E179" i="43"/>
  <c r="J179" i="43" s="1"/>
  <c r="L179" i="43" s="1"/>
  <c r="N179" i="43" s="1"/>
  <c r="E272" i="43"/>
  <c r="J272" i="43" s="1"/>
  <c r="L272" i="43" s="1"/>
  <c r="N272" i="43" s="1"/>
  <c r="E268" i="43"/>
  <c r="J268" i="43" s="1"/>
  <c r="L268" i="43" s="1"/>
  <c r="N268" i="43" s="1"/>
  <c r="E264" i="43"/>
  <c r="J264" i="43" s="1"/>
  <c r="L264" i="43" s="1"/>
  <c r="N264" i="43" s="1"/>
  <c r="E260" i="43"/>
  <c r="J260" i="43" s="1"/>
  <c r="L260" i="43" s="1"/>
  <c r="N260" i="43" s="1"/>
  <c r="E256" i="43"/>
  <c r="J256" i="43" s="1"/>
  <c r="L256" i="43" s="1"/>
  <c r="N256" i="43" s="1"/>
  <c r="E252" i="43"/>
  <c r="J252" i="43" s="1"/>
  <c r="L252" i="43" s="1"/>
  <c r="N252" i="43" s="1"/>
  <c r="E248" i="43"/>
  <c r="J248" i="43" s="1"/>
  <c r="L248" i="43" s="1"/>
  <c r="N248" i="43" s="1"/>
  <c r="E244" i="43"/>
  <c r="J244" i="43" s="1"/>
  <c r="L244" i="43" s="1"/>
  <c r="N244" i="43" s="1"/>
  <c r="E240" i="43"/>
  <c r="J240" i="43" s="1"/>
  <c r="L240" i="43" s="1"/>
  <c r="N240" i="43" s="1"/>
  <c r="E236" i="43"/>
  <c r="J236" i="43" s="1"/>
  <c r="L236" i="43" s="1"/>
  <c r="N236" i="43" s="1"/>
  <c r="E232" i="43"/>
  <c r="J232" i="43" s="1"/>
  <c r="L232" i="43" s="1"/>
  <c r="N232" i="43" s="1"/>
  <c r="E228" i="43"/>
  <c r="J228" i="43" s="1"/>
  <c r="L228" i="43" s="1"/>
  <c r="N228" i="43" s="1"/>
  <c r="E224" i="43"/>
  <c r="J224" i="43" s="1"/>
  <c r="L224" i="43" s="1"/>
  <c r="N224" i="43" s="1"/>
  <c r="E220" i="43"/>
  <c r="J220" i="43" s="1"/>
  <c r="L220" i="43" s="1"/>
  <c r="N220" i="43" s="1"/>
  <c r="E216" i="43"/>
  <c r="J216" i="43" s="1"/>
  <c r="L216" i="43" s="1"/>
  <c r="N216" i="43" s="1"/>
  <c r="E212" i="43"/>
  <c r="J212" i="43" s="1"/>
  <c r="L212" i="43" s="1"/>
  <c r="N212" i="43" s="1"/>
  <c r="E208" i="43"/>
  <c r="J208" i="43" s="1"/>
  <c r="L208" i="43" s="1"/>
  <c r="N208" i="43" s="1"/>
  <c r="E204" i="43"/>
  <c r="J204" i="43" s="1"/>
  <c r="L204" i="43" s="1"/>
  <c r="N204" i="43" s="1"/>
  <c r="E200" i="43"/>
  <c r="J200" i="43" s="1"/>
  <c r="L200" i="43" s="1"/>
  <c r="N200" i="43" s="1"/>
  <c r="E196" i="43"/>
  <c r="J196" i="43" s="1"/>
  <c r="L196" i="43" s="1"/>
  <c r="N196" i="43" s="1"/>
  <c r="E192" i="43"/>
  <c r="J192" i="43" s="1"/>
  <c r="L192" i="43" s="1"/>
  <c r="N192" i="43" s="1"/>
  <c r="E188" i="43"/>
  <c r="J188" i="43" s="1"/>
  <c r="L188" i="43" s="1"/>
  <c r="N188" i="43" s="1"/>
  <c r="E184" i="43"/>
  <c r="J184" i="43" s="1"/>
  <c r="L184" i="43" s="1"/>
  <c r="N184" i="43" s="1"/>
  <c r="E180" i="43"/>
  <c r="J180" i="43" s="1"/>
  <c r="L180" i="43" s="1"/>
  <c r="N180" i="43" s="1"/>
  <c r="E176" i="43"/>
  <c r="J176" i="43" s="1"/>
  <c r="L176" i="43" s="1"/>
  <c r="N176" i="43" s="1"/>
  <c r="E172" i="43"/>
  <c r="J172" i="43" s="1"/>
  <c r="L172" i="43" s="1"/>
  <c r="N172" i="43" s="1"/>
  <c r="E168" i="43"/>
  <c r="J168" i="43" s="1"/>
  <c r="L168" i="43" s="1"/>
  <c r="N168" i="43" s="1"/>
  <c r="E164" i="43"/>
  <c r="J164" i="43" s="1"/>
  <c r="L164" i="43" s="1"/>
  <c r="N164" i="43" s="1"/>
  <c r="E273" i="43"/>
  <c r="J273" i="43" s="1"/>
  <c r="L273" i="43" s="1"/>
  <c r="N273" i="43" s="1"/>
  <c r="E269" i="43"/>
  <c r="J269" i="43" s="1"/>
  <c r="L269" i="43" s="1"/>
  <c r="N269" i="43" s="1"/>
  <c r="E265" i="43"/>
  <c r="J265" i="43" s="1"/>
  <c r="L265" i="43" s="1"/>
  <c r="N265" i="43" s="1"/>
  <c r="E261" i="43"/>
  <c r="J261" i="43" s="1"/>
  <c r="L261" i="43" s="1"/>
  <c r="N261" i="43" s="1"/>
  <c r="E257" i="43"/>
  <c r="J257" i="43" s="1"/>
  <c r="L257" i="43" s="1"/>
  <c r="N257" i="43" s="1"/>
  <c r="E253" i="43"/>
  <c r="J253" i="43" s="1"/>
  <c r="L253" i="43" s="1"/>
  <c r="N253" i="43" s="1"/>
  <c r="E249" i="43"/>
  <c r="J249" i="43" s="1"/>
  <c r="L249" i="43" s="1"/>
  <c r="N249" i="43" s="1"/>
  <c r="E245" i="43"/>
  <c r="J245" i="43" s="1"/>
  <c r="L245" i="43" s="1"/>
  <c r="N245" i="43" s="1"/>
  <c r="E241" i="43"/>
  <c r="J241" i="43" s="1"/>
  <c r="L241" i="43" s="1"/>
  <c r="N241" i="43" s="1"/>
  <c r="E237" i="43"/>
  <c r="J237" i="43" s="1"/>
  <c r="L237" i="43" s="1"/>
  <c r="N237" i="43" s="1"/>
  <c r="E233" i="43"/>
  <c r="J233" i="43" s="1"/>
  <c r="L233" i="43" s="1"/>
  <c r="N233" i="43" s="1"/>
  <c r="E229" i="43"/>
  <c r="J229" i="43" s="1"/>
  <c r="L229" i="43" s="1"/>
  <c r="N229" i="43" s="1"/>
  <c r="E225" i="43"/>
  <c r="J225" i="43" s="1"/>
  <c r="L225" i="43" s="1"/>
  <c r="N225" i="43" s="1"/>
  <c r="E221" i="43"/>
  <c r="J221" i="43" s="1"/>
  <c r="L221" i="43" s="1"/>
  <c r="N221" i="43" s="1"/>
  <c r="E217" i="43"/>
  <c r="J217" i="43" s="1"/>
  <c r="L217" i="43" s="1"/>
  <c r="N217" i="43" s="1"/>
  <c r="E213" i="43"/>
  <c r="J213" i="43" s="1"/>
  <c r="L213" i="43" s="1"/>
  <c r="N213" i="43" s="1"/>
  <c r="E209" i="43"/>
  <c r="J209" i="43" s="1"/>
  <c r="L209" i="43" s="1"/>
  <c r="N209" i="43" s="1"/>
  <c r="E205" i="43"/>
  <c r="J205" i="43" s="1"/>
  <c r="L205" i="43" s="1"/>
  <c r="N205" i="43" s="1"/>
  <c r="E201" i="43"/>
  <c r="J201" i="43" s="1"/>
  <c r="L201" i="43" s="1"/>
  <c r="N201" i="43" s="1"/>
  <c r="E197" i="43"/>
  <c r="J197" i="43" s="1"/>
  <c r="L197" i="43" s="1"/>
  <c r="N197" i="43" s="1"/>
  <c r="E193" i="43"/>
  <c r="J193" i="43" s="1"/>
  <c r="L193" i="43" s="1"/>
  <c r="N193" i="43" s="1"/>
  <c r="E189" i="43"/>
  <c r="J189" i="43" s="1"/>
  <c r="L189" i="43" s="1"/>
  <c r="N189" i="43" s="1"/>
  <c r="E185" i="43"/>
  <c r="J185" i="43" s="1"/>
  <c r="L185" i="43" s="1"/>
  <c r="N185" i="43" s="1"/>
  <c r="E181" i="43"/>
  <c r="J181" i="43" s="1"/>
  <c r="L181" i="43" s="1"/>
  <c r="N181" i="43" s="1"/>
  <c r="E177" i="43"/>
  <c r="J177" i="43" s="1"/>
  <c r="L177" i="43" s="1"/>
  <c r="N177" i="43" s="1"/>
  <c r="E173" i="43"/>
  <c r="J173" i="43" s="1"/>
  <c r="L173" i="43" s="1"/>
  <c r="N173" i="43" s="1"/>
  <c r="E169" i="43"/>
  <c r="J169" i="43" s="1"/>
  <c r="L169" i="43" s="1"/>
  <c r="N169" i="43" s="1"/>
  <c r="E165" i="43"/>
  <c r="J165" i="43" s="1"/>
  <c r="L165" i="43" s="1"/>
  <c r="N165" i="43" s="1"/>
  <c r="E161" i="43"/>
  <c r="J161" i="43" s="1"/>
  <c r="L161" i="43" s="1"/>
  <c r="N161" i="43" s="1"/>
  <c r="E163" i="43"/>
  <c r="J163" i="43" s="1"/>
  <c r="L163" i="43" s="1"/>
  <c r="N163" i="43" s="1"/>
  <c r="J100" i="43"/>
  <c r="E206" i="43"/>
  <c r="J206" i="43" s="1"/>
  <c r="L206" i="43" s="1"/>
  <c r="N206" i="43" s="1"/>
  <c r="E198" i="43"/>
  <c r="J198" i="43" s="1"/>
  <c r="L198" i="43" s="1"/>
  <c r="N198" i="43" s="1"/>
  <c r="E190" i="43"/>
  <c r="J190" i="43" s="1"/>
  <c r="L190" i="43" s="1"/>
  <c r="N190" i="43" s="1"/>
  <c r="E182" i="43"/>
  <c r="J182" i="43" s="1"/>
  <c r="L182" i="43" s="1"/>
  <c r="N182" i="43" s="1"/>
  <c r="E167" i="43"/>
  <c r="J167" i="43" s="1"/>
  <c r="L167" i="43" s="1"/>
  <c r="N167" i="43" s="1"/>
  <c r="E162" i="43"/>
  <c r="J162" i="43" s="1"/>
  <c r="L162" i="43" s="1"/>
  <c r="N162" i="43" s="1"/>
  <c r="E160" i="43"/>
  <c r="J160" i="43" s="1"/>
  <c r="L160" i="43" s="1"/>
  <c r="N160" i="43" s="1"/>
  <c r="E156" i="43"/>
  <c r="J156" i="43" s="1"/>
  <c r="L156" i="43" s="1"/>
  <c r="N156" i="43" s="1"/>
  <c r="E152" i="43"/>
  <c r="J152" i="43" s="1"/>
  <c r="L152" i="43" s="1"/>
  <c r="N152" i="43" s="1"/>
  <c r="E148" i="43"/>
  <c r="J148" i="43" s="1"/>
  <c r="L148" i="43" s="1"/>
  <c r="N148" i="43" s="1"/>
  <c r="E144" i="43"/>
  <c r="J144" i="43" s="1"/>
  <c r="L144" i="43" s="1"/>
  <c r="N144" i="43" s="1"/>
  <c r="E140" i="43"/>
  <c r="J140" i="43" s="1"/>
  <c r="L140" i="43" s="1"/>
  <c r="N140" i="43" s="1"/>
  <c r="E174" i="43"/>
  <c r="J174" i="43" s="1"/>
  <c r="L174" i="43" s="1"/>
  <c r="N174" i="43" s="1"/>
  <c r="E157" i="43"/>
  <c r="J157" i="43" s="1"/>
  <c r="L157" i="43" s="1"/>
  <c r="N157" i="43" s="1"/>
  <c r="E153" i="43"/>
  <c r="J153" i="43" s="1"/>
  <c r="L153" i="43" s="1"/>
  <c r="N153" i="43" s="1"/>
  <c r="E149" i="43"/>
  <c r="J149" i="43" s="1"/>
  <c r="L149" i="43" s="1"/>
  <c r="N149" i="43" s="1"/>
  <c r="E145" i="43"/>
  <c r="J145" i="43" s="1"/>
  <c r="L145" i="43" s="1"/>
  <c r="N145" i="43" s="1"/>
  <c r="E141" i="43"/>
  <c r="J141" i="43" s="1"/>
  <c r="L141" i="43" s="1"/>
  <c r="N141" i="43" s="1"/>
  <c r="E137" i="43"/>
  <c r="J137" i="43" s="1"/>
  <c r="L137" i="43" s="1"/>
  <c r="N137" i="43" s="1"/>
  <c r="E133" i="43"/>
  <c r="J133" i="43" s="1"/>
  <c r="L133" i="43" s="1"/>
  <c r="N133" i="43" s="1"/>
  <c r="E129" i="43"/>
  <c r="J129" i="43" s="1"/>
  <c r="L129" i="43" s="1"/>
  <c r="N129" i="43" s="1"/>
  <c r="E125" i="43"/>
  <c r="J125" i="43" s="1"/>
  <c r="L125" i="43" s="1"/>
  <c r="N125" i="43" s="1"/>
  <c r="E121" i="43"/>
  <c r="J121" i="43" s="1"/>
  <c r="L121" i="43" s="1"/>
  <c r="N121" i="43" s="1"/>
  <c r="E117" i="43"/>
  <c r="J117" i="43" s="1"/>
  <c r="L117" i="43" s="1"/>
  <c r="N117" i="43" s="1"/>
  <c r="E113" i="43"/>
  <c r="J113" i="43" s="1"/>
  <c r="L113" i="43" s="1"/>
  <c r="N113" i="43" s="1"/>
  <c r="E109" i="43"/>
  <c r="J109" i="43" s="1"/>
  <c r="L109" i="43" s="1"/>
  <c r="N109" i="43" s="1"/>
  <c r="E105" i="43"/>
  <c r="J105" i="43" s="1"/>
  <c r="L105" i="43" s="1"/>
  <c r="N105" i="43" s="1"/>
  <c r="E101" i="43"/>
  <c r="J101" i="43" s="1"/>
  <c r="L101" i="43" s="1"/>
  <c r="N101" i="43" s="1"/>
  <c r="E202" i="43"/>
  <c r="J202" i="43" s="1"/>
  <c r="L202" i="43" s="1"/>
  <c r="N202" i="43" s="1"/>
  <c r="E194" i="43"/>
  <c r="J194" i="43" s="1"/>
  <c r="L194" i="43" s="1"/>
  <c r="N194" i="43" s="1"/>
  <c r="E186" i="43"/>
  <c r="J186" i="43" s="1"/>
  <c r="L186" i="43" s="1"/>
  <c r="N186" i="43" s="1"/>
  <c r="E178" i="43"/>
  <c r="J178" i="43" s="1"/>
  <c r="L178" i="43" s="1"/>
  <c r="N178" i="43" s="1"/>
  <c r="E158" i="43"/>
  <c r="J158" i="43" s="1"/>
  <c r="L158" i="43" s="1"/>
  <c r="N158" i="43" s="1"/>
  <c r="E154" i="43"/>
  <c r="J154" i="43" s="1"/>
  <c r="L154" i="43" s="1"/>
  <c r="N154" i="43" s="1"/>
  <c r="E150" i="43"/>
  <c r="J150" i="43" s="1"/>
  <c r="L150" i="43" s="1"/>
  <c r="N150" i="43" s="1"/>
  <c r="E146" i="43"/>
  <c r="J146" i="43" s="1"/>
  <c r="L146" i="43" s="1"/>
  <c r="N146" i="43" s="1"/>
  <c r="E142" i="43"/>
  <c r="J142" i="43" s="1"/>
  <c r="L142" i="43" s="1"/>
  <c r="N142" i="43" s="1"/>
  <c r="E138" i="43"/>
  <c r="J138" i="43" s="1"/>
  <c r="L138" i="43" s="1"/>
  <c r="N138" i="43" s="1"/>
  <c r="E134" i="43"/>
  <c r="J134" i="43" s="1"/>
  <c r="L134" i="43" s="1"/>
  <c r="N134" i="43" s="1"/>
  <c r="E130" i="43"/>
  <c r="J130" i="43" s="1"/>
  <c r="L130" i="43" s="1"/>
  <c r="N130" i="43" s="1"/>
  <c r="E126" i="43"/>
  <c r="J126" i="43" s="1"/>
  <c r="L126" i="43" s="1"/>
  <c r="N126" i="43" s="1"/>
  <c r="E122" i="43"/>
  <c r="J122" i="43" s="1"/>
  <c r="L122" i="43" s="1"/>
  <c r="N122" i="43" s="1"/>
  <c r="E118" i="43"/>
  <c r="J118" i="43" s="1"/>
  <c r="L118" i="43" s="1"/>
  <c r="N118" i="43" s="1"/>
  <c r="E114" i="43"/>
  <c r="J114" i="43" s="1"/>
  <c r="L114" i="43" s="1"/>
  <c r="N114" i="43" s="1"/>
  <c r="E110" i="43"/>
  <c r="J110" i="43" s="1"/>
  <c r="L110" i="43" s="1"/>
  <c r="N110" i="43" s="1"/>
  <c r="E106" i="43"/>
  <c r="J106" i="43" s="1"/>
  <c r="L106" i="43" s="1"/>
  <c r="N106" i="43" s="1"/>
  <c r="E128" i="43"/>
  <c r="J128" i="43" s="1"/>
  <c r="L128" i="43" s="1"/>
  <c r="N128" i="43" s="1"/>
  <c r="E111" i="43"/>
  <c r="J111" i="43" s="1"/>
  <c r="L111" i="43" s="1"/>
  <c r="N111" i="43" s="1"/>
  <c r="E166" i="43"/>
  <c r="J166" i="43" s="1"/>
  <c r="L166" i="43" s="1"/>
  <c r="N166" i="43" s="1"/>
  <c r="E159" i="43"/>
  <c r="J159" i="43" s="1"/>
  <c r="L159" i="43" s="1"/>
  <c r="N159" i="43" s="1"/>
  <c r="E151" i="43"/>
  <c r="J151" i="43" s="1"/>
  <c r="L151" i="43" s="1"/>
  <c r="N151" i="43" s="1"/>
  <c r="E143" i="43"/>
  <c r="J143" i="43" s="1"/>
  <c r="L143" i="43" s="1"/>
  <c r="N143" i="43" s="1"/>
  <c r="E123" i="43"/>
  <c r="J123" i="43" s="1"/>
  <c r="L123" i="43" s="1"/>
  <c r="N123" i="43" s="1"/>
  <c r="E108" i="43"/>
  <c r="J108" i="43" s="1"/>
  <c r="L108" i="43" s="1"/>
  <c r="N108" i="43" s="1"/>
  <c r="E175" i="43"/>
  <c r="J175" i="43" s="1"/>
  <c r="L175" i="43" s="1"/>
  <c r="N175" i="43" s="1"/>
  <c r="E135" i="43"/>
  <c r="J135" i="43" s="1"/>
  <c r="L135" i="43" s="1"/>
  <c r="N135" i="43" s="1"/>
  <c r="E120" i="43"/>
  <c r="J120" i="43" s="1"/>
  <c r="L120" i="43" s="1"/>
  <c r="N120" i="43" s="1"/>
  <c r="E103" i="43"/>
  <c r="J103" i="43" s="1"/>
  <c r="L103" i="43" s="1"/>
  <c r="N103" i="43" s="1"/>
  <c r="E132" i="43"/>
  <c r="J132" i="43" s="1"/>
  <c r="L132" i="43" s="1"/>
  <c r="N132" i="43" s="1"/>
  <c r="E115" i="43"/>
  <c r="J115" i="43" s="1"/>
  <c r="L115" i="43" s="1"/>
  <c r="N115" i="43" s="1"/>
  <c r="E171" i="43"/>
  <c r="J171" i="43" s="1"/>
  <c r="L171" i="43" s="1"/>
  <c r="N171" i="43" s="1"/>
  <c r="E127" i="43"/>
  <c r="J127" i="43" s="1"/>
  <c r="L127" i="43" s="1"/>
  <c r="N127" i="43" s="1"/>
  <c r="E112" i="43"/>
  <c r="J112" i="43" s="1"/>
  <c r="L112" i="43" s="1"/>
  <c r="N112" i="43" s="1"/>
  <c r="E136" i="43"/>
  <c r="J136" i="43" s="1"/>
  <c r="L136" i="43" s="1"/>
  <c r="N136" i="43" s="1"/>
  <c r="E119" i="43"/>
  <c r="J119" i="43" s="1"/>
  <c r="L119" i="43" s="1"/>
  <c r="N119" i="43" s="1"/>
  <c r="E104" i="43"/>
  <c r="J104" i="43" s="1"/>
  <c r="L104" i="43" s="1"/>
  <c r="N104" i="43" s="1"/>
  <c r="E155" i="43"/>
  <c r="J155" i="43" s="1"/>
  <c r="L155" i="43" s="1"/>
  <c r="N155" i="43" s="1"/>
  <c r="E147" i="43"/>
  <c r="J147" i="43" s="1"/>
  <c r="L147" i="43" s="1"/>
  <c r="N147" i="43" s="1"/>
  <c r="E139" i="43"/>
  <c r="J139" i="43" s="1"/>
  <c r="L139" i="43" s="1"/>
  <c r="N139" i="43" s="1"/>
  <c r="E124" i="43"/>
  <c r="J124" i="43" s="1"/>
  <c r="L124" i="43" s="1"/>
  <c r="N124" i="43" s="1"/>
  <c r="E107" i="43"/>
  <c r="J107" i="43" s="1"/>
  <c r="L107" i="43" s="1"/>
  <c r="N107" i="43" s="1"/>
  <c r="E170" i="43"/>
  <c r="J170" i="43" s="1"/>
  <c r="L170" i="43" s="1"/>
  <c r="N170" i="43" s="1"/>
  <c r="E131" i="43"/>
  <c r="J131" i="43" s="1"/>
  <c r="L131" i="43" s="1"/>
  <c r="N131" i="43" s="1"/>
  <c r="E116" i="43"/>
  <c r="J116" i="43" s="1"/>
  <c r="L116" i="43" s="1"/>
  <c r="N116" i="43" s="1"/>
  <c r="E102" i="43"/>
  <c r="J102" i="43" s="1"/>
  <c r="L102" i="43" s="1"/>
  <c r="N102" i="43" s="1"/>
  <c r="L89" i="43"/>
  <c r="M89" i="43" s="1"/>
  <c r="J89" i="43"/>
  <c r="L68" i="43"/>
  <c r="M68" i="43" s="1"/>
  <c r="J68" i="43"/>
  <c r="L66" i="43"/>
  <c r="M66" i="43" s="1"/>
  <c r="J66" i="43"/>
  <c r="C77" i="43"/>
  <c r="F76" i="43"/>
  <c r="G76" i="43" s="1"/>
  <c r="D76" i="43"/>
  <c r="P66" i="43"/>
  <c r="O67" i="43"/>
  <c r="R66" i="43"/>
  <c r="S66" i="43" s="1"/>
  <c r="L100" i="43" l="1"/>
  <c r="N100" i="43" s="1"/>
  <c r="L274" i="43" s="1"/>
  <c r="H50" i="43" s="1"/>
  <c r="U50" i="43" s="1"/>
  <c r="DP9" i="2"/>
  <c r="DN10" i="2"/>
  <c r="F77" i="43"/>
  <c r="G77" i="43" s="1"/>
  <c r="D77" i="43"/>
  <c r="C78" i="43"/>
  <c r="C72" i="43"/>
  <c r="F71" i="43"/>
  <c r="G71" i="43" s="1"/>
  <c r="D71" i="43"/>
  <c r="P89" i="43"/>
  <c r="R89" i="43"/>
  <c r="S89" i="43" s="1"/>
  <c r="O68" i="43"/>
  <c r="R67" i="43"/>
  <c r="S67" i="43" s="1"/>
  <c r="P67" i="43"/>
  <c r="N94" i="43"/>
  <c r="D58" i="43"/>
  <c r="R94" i="43" s="1"/>
  <c r="L70" i="43"/>
  <c r="M70" i="43" s="1"/>
  <c r="J70" i="43"/>
  <c r="DP10" i="2" l="1"/>
  <c r="DN11" i="2"/>
  <c r="P68" i="43"/>
  <c r="O69" i="43"/>
  <c r="R68" i="43"/>
  <c r="S68" i="43" s="1"/>
  <c r="J71" i="43"/>
  <c r="L71" i="43"/>
  <c r="M71" i="43" s="1"/>
  <c r="I74" i="43"/>
  <c r="I75" i="43"/>
  <c r="I76" i="43"/>
  <c r="D72" i="43"/>
  <c r="F72" i="43"/>
  <c r="G72" i="43" s="1"/>
  <c r="D78" i="43"/>
  <c r="I78" i="43"/>
  <c r="C79" i="43"/>
  <c r="F78" i="43"/>
  <c r="G78" i="43" s="1"/>
  <c r="I77" i="43"/>
  <c r="DP11" i="2" l="1"/>
  <c r="DN12" i="2"/>
  <c r="L72" i="43"/>
  <c r="M72" i="43" s="1"/>
  <c r="J72" i="43"/>
  <c r="L77" i="43"/>
  <c r="M77" i="43" s="1"/>
  <c r="J77" i="43"/>
  <c r="J76" i="43"/>
  <c r="L76" i="43"/>
  <c r="M76" i="43" s="1"/>
  <c r="L75" i="43"/>
  <c r="M75" i="43" s="1"/>
  <c r="J75" i="43"/>
  <c r="O70" i="43"/>
  <c r="R69" i="43"/>
  <c r="S69" i="43" s="1"/>
  <c r="P69" i="43"/>
  <c r="I79" i="43"/>
  <c r="C80" i="43"/>
  <c r="F79" i="43"/>
  <c r="G79" i="43" s="1"/>
  <c r="D79" i="43"/>
  <c r="L74" i="43"/>
  <c r="M74" i="43" s="1"/>
  <c r="J74" i="43"/>
  <c r="L78" i="43"/>
  <c r="M78" i="43" s="1"/>
  <c r="J78" i="43"/>
  <c r="O74" i="43"/>
  <c r="R73" i="43"/>
  <c r="S73" i="43" s="1"/>
  <c r="P73" i="43"/>
  <c r="J73" i="43"/>
  <c r="L73" i="43"/>
  <c r="M73" i="43" s="1"/>
  <c r="I94" i="43"/>
  <c r="DP12" i="2" l="1"/>
  <c r="DN13" i="2"/>
  <c r="O75" i="43"/>
  <c r="R74" i="43"/>
  <c r="S74" i="43" s="1"/>
  <c r="P74" i="43"/>
  <c r="F80" i="43"/>
  <c r="G80" i="43" s="1"/>
  <c r="C81" i="43"/>
  <c r="D80" i="43"/>
  <c r="I80" i="43"/>
  <c r="J79" i="43"/>
  <c r="L79" i="43"/>
  <c r="M79" i="43" s="1"/>
  <c r="C58" i="43"/>
  <c r="Q94" i="43" s="1"/>
  <c r="M94" i="43"/>
  <c r="P70" i="43"/>
  <c r="O71" i="43"/>
  <c r="R70" i="43"/>
  <c r="S70" i="43" s="1"/>
  <c r="DP13" i="2" l="1"/>
  <c r="DN14" i="2"/>
  <c r="J80" i="43"/>
  <c r="L80" i="43"/>
  <c r="M80" i="43" s="1"/>
  <c r="O72" i="43"/>
  <c r="R71" i="43"/>
  <c r="S71" i="43" s="1"/>
  <c r="P71" i="43"/>
  <c r="D81" i="43"/>
  <c r="C82" i="43"/>
  <c r="F81" i="43"/>
  <c r="G81" i="43" s="1"/>
  <c r="I81" i="43"/>
  <c r="O76" i="43"/>
  <c r="P75" i="43"/>
  <c r="R75" i="43"/>
  <c r="S75" i="43" s="1"/>
  <c r="DP14" i="2" l="1"/>
  <c r="DN15" i="2"/>
  <c r="L81" i="43"/>
  <c r="M81" i="43" s="1"/>
  <c r="J81" i="43"/>
  <c r="F82" i="43"/>
  <c r="G82" i="43" s="1"/>
  <c r="I82" i="43"/>
  <c r="C83" i="43"/>
  <c r="D82" i="43"/>
  <c r="O77" i="43"/>
  <c r="R76" i="43"/>
  <c r="S76" i="43" s="1"/>
  <c r="P76" i="43"/>
  <c r="P72" i="43"/>
  <c r="R72" i="43"/>
  <c r="S72" i="43" s="1"/>
  <c r="DN16" i="2" l="1"/>
  <c r="DP15" i="2"/>
  <c r="D83" i="43"/>
  <c r="F83" i="43"/>
  <c r="G83" i="43" s="1"/>
  <c r="C84" i="43"/>
  <c r="I83" i="43"/>
  <c r="J82" i="43"/>
  <c r="L82" i="43"/>
  <c r="M82" i="43" s="1"/>
  <c r="O78" i="43"/>
  <c r="R77" i="43"/>
  <c r="S77" i="43" s="1"/>
  <c r="P77" i="43"/>
  <c r="DN17" i="2" l="1"/>
  <c r="DP16" i="2"/>
  <c r="O79" i="43"/>
  <c r="R78" i="43"/>
  <c r="S78" i="43" s="1"/>
  <c r="P78" i="43"/>
  <c r="L83" i="43"/>
  <c r="M83" i="43" s="1"/>
  <c r="J83" i="43"/>
  <c r="I84" i="43"/>
  <c r="F84" i="43"/>
  <c r="G84" i="43" s="1"/>
  <c r="C85" i="43"/>
  <c r="D84" i="43"/>
  <c r="DP17" i="2" l="1"/>
  <c r="DN18" i="2"/>
  <c r="D85" i="43"/>
  <c r="I85" i="43"/>
  <c r="C86" i="43"/>
  <c r="F85" i="43"/>
  <c r="G85" i="43" s="1"/>
  <c r="J84" i="43"/>
  <c r="L84" i="43"/>
  <c r="M84" i="43" s="1"/>
  <c r="O80" i="43"/>
  <c r="R79" i="43"/>
  <c r="S79" i="43" s="1"/>
  <c r="P79" i="43"/>
  <c r="DP18" i="2" l="1"/>
  <c r="DN19" i="2"/>
  <c r="R80" i="43"/>
  <c r="S80" i="43" s="1"/>
  <c r="O81" i="43"/>
  <c r="P80" i="43"/>
  <c r="I86" i="43"/>
  <c r="F86" i="43"/>
  <c r="G86" i="43" s="1"/>
  <c r="C87" i="43"/>
  <c r="D86" i="43"/>
  <c r="L85" i="43"/>
  <c r="M85" i="43" s="1"/>
  <c r="J85" i="43"/>
  <c r="DP19" i="2" l="1"/>
  <c r="DN20" i="2"/>
  <c r="J86" i="43"/>
  <c r="L86" i="43"/>
  <c r="M86" i="43" s="1"/>
  <c r="D87" i="43"/>
  <c r="D90" i="43" s="1"/>
  <c r="E64" i="43" s="1"/>
  <c r="E55" i="43" s="1"/>
  <c r="G94" i="43" s="1"/>
  <c r="I87" i="43"/>
  <c r="F87" i="43"/>
  <c r="G87" i="43" s="1"/>
  <c r="G90" i="43" s="1"/>
  <c r="P81" i="43"/>
  <c r="O82" i="43"/>
  <c r="R81" i="43"/>
  <c r="S81" i="43" s="1"/>
  <c r="G89" i="32"/>
  <c r="F37" i="41" s="1"/>
  <c r="G89" i="11"/>
  <c r="F15" i="41" s="1"/>
  <c r="G89" i="7"/>
  <c r="F12" i="41" s="1"/>
  <c r="DP20" i="2" l="1"/>
  <c r="DN21" i="2"/>
  <c r="J87" i="43"/>
  <c r="J90" i="43" s="1"/>
  <c r="E57" i="43" s="1"/>
  <c r="L87" i="43"/>
  <c r="M87" i="43" s="1"/>
  <c r="M90" i="43" s="1"/>
  <c r="F57" i="43" s="1"/>
  <c r="R82" i="43"/>
  <c r="S82" i="43" s="1"/>
  <c r="O83" i="43"/>
  <c r="P82" i="43"/>
  <c r="G89" i="37"/>
  <c r="F42" i="41" s="1"/>
  <c r="G89" i="36"/>
  <c r="F41" i="41" s="1"/>
  <c r="G89" i="35"/>
  <c r="F40" i="41" s="1"/>
  <c r="G89" i="34"/>
  <c r="F39" i="41" s="1"/>
  <c r="G89" i="30"/>
  <c r="F35" i="41" s="1"/>
  <c r="G89" i="26"/>
  <c r="F31" i="41" s="1"/>
  <c r="G89" i="23"/>
  <c r="F28" i="41" s="1"/>
  <c r="G89" i="22"/>
  <c r="F27" i="41" s="1"/>
  <c r="G94" i="21"/>
  <c r="F26" i="41" s="1"/>
  <c r="G89" i="19"/>
  <c r="F24" i="41" s="1"/>
  <c r="G89" i="17"/>
  <c r="F22" i="41" s="1"/>
  <c r="G89" i="16"/>
  <c r="F21" i="41" s="1"/>
  <c r="G89" i="10"/>
  <c r="F18" i="41" s="1"/>
  <c r="G89" i="8"/>
  <c r="F17" i="41" s="1"/>
  <c r="G89" i="9"/>
  <c r="F16" i="41" s="1"/>
  <c r="G89" i="13"/>
  <c r="F13" i="41" s="1"/>
  <c r="G89" i="5"/>
  <c r="F10" i="41" s="1"/>
  <c r="DP21" i="2" l="1"/>
  <c r="DN22" i="2"/>
  <c r="P83" i="43"/>
  <c r="O84" i="43"/>
  <c r="R83" i="43"/>
  <c r="S83" i="43" s="1"/>
  <c r="P94" i="43"/>
  <c r="F58" i="43"/>
  <c r="T94" i="43" s="1"/>
  <c r="O94" i="43"/>
  <c r="E58" i="43"/>
  <c r="S94" i="43" s="1"/>
  <c r="G89" i="40"/>
  <c r="F45" i="41" s="1"/>
  <c r="G89" i="39"/>
  <c r="F44" i="41" s="1"/>
  <c r="G89" i="38"/>
  <c r="F43" i="41" s="1"/>
  <c r="G89" i="33"/>
  <c r="F38" i="41" s="1"/>
  <c r="G89" i="31"/>
  <c r="F36" i="41" s="1"/>
  <c r="G89" i="29"/>
  <c r="F34" i="41" s="1"/>
  <c r="G89" i="28"/>
  <c r="F33" i="41" s="1"/>
  <c r="G89" i="27"/>
  <c r="F32" i="41" s="1"/>
  <c r="G89" i="25"/>
  <c r="F30" i="41" s="1"/>
  <c r="G89" i="24"/>
  <c r="F29" i="41" s="1"/>
  <c r="G89" i="20"/>
  <c r="F25" i="41" s="1"/>
  <c r="G89" i="18"/>
  <c r="F23" i="41" s="1"/>
  <c r="G89" i="14"/>
  <c r="F20" i="41" s="1"/>
  <c r="G89" i="15"/>
  <c r="F19" i="41" s="1"/>
  <c r="G89" i="12"/>
  <c r="F14" i="41" s="1"/>
  <c r="G89" i="6"/>
  <c r="F11" i="41" s="1"/>
  <c r="G89" i="4"/>
  <c r="F9" i="41" s="1"/>
  <c r="DP22" i="2" l="1"/>
  <c r="DN23" i="2"/>
  <c r="R84" i="43"/>
  <c r="S84" i="43" s="1"/>
  <c r="O85" i="43"/>
  <c r="P84" i="43"/>
  <c r="D69" i="42"/>
  <c r="D127" i="42" s="1"/>
  <c r="D12" i="42"/>
  <c r="D13" i="42" s="1"/>
  <c r="D14" i="42" s="1"/>
  <c r="D15" i="42" s="1"/>
  <c r="D16" i="42" s="1"/>
  <c r="D17" i="42" s="1"/>
  <c r="D18" i="42" s="1"/>
  <c r="D19" i="42" s="1"/>
  <c r="D20" i="42" s="1"/>
  <c r="D21" i="42" s="1"/>
  <c r="D22" i="42" s="1"/>
  <c r="D23" i="42" s="1"/>
  <c r="D24" i="42" s="1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D37" i="42" s="1"/>
  <c r="D38" i="42" s="1"/>
  <c r="D39" i="42" s="1"/>
  <c r="D40" i="42" s="1"/>
  <c r="D41" i="42" s="1"/>
  <c r="D42" i="42" s="1"/>
  <c r="D43" i="42" s="1"/>
  <c r="D44" i="42" s="1"/>
  <c r="D45" i="42" s="1"/>
  <c r="D46" i="42" s="1"/>
  <c r="D47" i="42" s="1"/>
  <c r="D48" i="42" s="1"/>
  <c r="D49" i="42" s="1"/>
  <c r="D50" i="42" s="1"/>
  <c r="D51" i="42" s="1"/>
  <c r="D52" i="42" s="1"/>
  <c r="D53" i="42" s="1"/>
  <c r="D54" i="42" s="1"/>
  <c r="D55" i="42" s="1"/>
  <c r="D56" i="42" s="1"/>
  <c r="D57" i="42" s="1"/>
  <c r="D58" i="42" s="1"/>
  <c r="D59" i="42" s="1"/>
  <c r="D60" i="42" s="1"/>
  <c r="D61" i="42" s="1"/>
  <c r="D62" i="42" s="1"/>
  <c r="D63" i="42" s="1"/>
  <c r="D64" i="42" s="1"/>
  <c r="D65" i="42" s="1"/>
  <c r="D66" i="42" s="1"/>
  <c r="D67" i="42" s="1"/>
  <c r="D68" i="42" s="1"/>
  <c r="C69" i="42"/>
  <c r="C127" i="42" s="1"/>
  <c r="E127" i="42" s="1"/>
  <c r="H5" i="40"/>
  <c r="H5" i="39"/>
  <c r="H5" i="38"/>
  <c r="H5" i="37"/>
  <c r="H5" i="36"/>
  <c r="H5" i="35"/>
  <c r="H5" i="34"/>
  <c r="H5" i="33"/>
  <c r="H5" i="32"/>
  <c r="H5" i="31"/>
  <c r="H5" i="30"/>
  <c r="H5" i="29"/>
  <c r="H5" i="28"/>
  <c r="H5" i="27"/>
  <c r="H5" i="26"/>
  <c r="H5" i="25"/>
  <c r="H5" i="24"/>
  <c r="H5" i="23"/>
  <c r="H5" i="22"/>
  <c r="H10" i="21"/>
  <c r="H5" i="20"/>
  <c r="H5" i="19"/>
  <c r="H5" i="18"/>
  <c r="H5" i="17"/>
  <c r="H5" i="16"/>
  <c r="H5" i="14"/>
  <c r="H5" i="15"/>
  <c r="H5" i="10"/>
  <c r="H5" i="8"/>
  <c r="H5" i="9"/>
  <c r="H5" i="11"/>
  <c r="H5" i="12"/>
  <c r="H5" i="13"/>
  <c r="H5" i="7"/>
  <c r="H5" i="6"/>
  <c r="H5" i="5"/>
  <c r="DN24" i="2" l="1"/>
  <c r="DP23" i="2"/>
  <c r="P85" i="43"/>
  <c r="O86" i="43"/>
  <c r="R85" i="43"/>
  <c r="S85" i="43" s="1"/>
  <c r="E95" i="19"/>
  <c r="J127" i="42"/>
  <c r="L127" i="42"/>
  <c r="N127" i="42" s="1"/>
  <c r="E11" i="42"/>
  <c r="J11" i="42" s="1"/>
  <c r="L11" i="42" s="1"/>
  <c r="N11" i="42" s="1"/>
  <c r="E69" i="42"/>
  <c r="C12" i="42"/>
  <c r="E12" i="42" s="1"/>
  <c r="D70" i="42"/>
  <c r="D128" i="42" s="1"/>
  <c r="D71" i="42"/>
  <c r="DP24" i="2" l="1"/>
  <c r="DN25" i="2"/>
  <c r="O87" i="43"/>
  <c r="R86" i="43"/>
  <c r="S86" i="43" s="1"/>
  <c r="P86" i="43"/>
  <c r="E260" i="19"/>
  <c r="J260" i="19" s="1"/>
  <c r="L260" i="19" s="1"/>
  <c r="N260" i="19" s="1"/>
  <c r="E165" i="19"/>
  <c r="J165" i="19" s="1"/>
  <c r="L165" i="19" s="1"/>
  <c r="N165" i="19" s="1"/>
  <c r="E140" i="19"/>
  <c r="J140" i="19" s="1"/>
  <c r="L140" i="19" s="1"/>
  <c r="N140" i="19" s="1"/>
  <c r="E108" i="19"/>
  <c r="J108" i="19" s="1"/>
  <c r="L108" i="19" s="1"/>
  <c r="N108" i="19" s="1"/>
  <c r="E148" i="19"/>
  <c r="J148" i="19" s="1"/>
  <c r="L148" i="19" s="1"/>
  <c r="N148" i="19" s="1"/>
  <c r="E97" i="19"/>
  <c r="J97" i="19" s="1"/>
  <c r="L97" i="19" s="1"/>
  <c r="N97" i="19" s="1"/>
  <c r="E220" i="19"/>
  <c r="J220" i="19" s="1"/>
  <c r="L220" i="19" s="1"/>
  <c r="N220" i="19" s="1"/>
  <c r="E144" i="19"/>
  <c r="J144" i="19" s="1"/>
  <c r="L144" i="19" s="1"/>
  <c r="N144" i="19" s="1"/>
  <c r="E136" i="19"/>
  <c r="J136" i="19" s="1"/>
  <c r="L136" i="19" s="1"/>
  <c r="N136" i="19" s="1"/>
  <c r="E104" i="19"/>
  <c r="J104" i="19" s="1"/>
  <c r="L104" i="19" s="1"/>
  <c r="N104" i="19" s="1"/>
  <c r="E101" i="19"/>
  <c r="J101" i="19" s="1"/>
  <c r="L101" i="19" s="1"/>
  <c r="N101" i="19" s="1"/>
  <c r="E171" i="19"/>
  <c r="J171" i="19" s="1"/>
  <c r="L171" i="19" s="1"/>
  <c r="N171" i="19" s="1"/>
  <c r="E132" i="19"/>
  <c r="J132" i="19" s="1"/>
  <c r="L132" i="19" s="1"/>
  <c r="N132" i="19" s="1"/>
  <c r="E96" i="19"/>
  <c r="J96" i="19" s="1"/>
  <c r="L96" i="19" s="1"/>
  <c r="N96" i="19" s="1"/>
  <c r="E116" i="19"/>
  <c r="J116" i="19" s="1"/>
  <c r="L116" i="19" s="1"/>
  <c r="N116" i="19" s="1"/>
  <c r="E112" i="19"/>
  <c r="J112" i="19" s="1"/>
  <c r="L112" i="19" s="1"/>
  <c r="N112" i="19" s="1"/>
  <c r="E167" i="19"/>
  <c r="J167" i="19" s="1"/>
  <c r="L167" i="19" s="1"/>
  <c r="N167" i="19" s="1"/>
  <c r="E128" i="19"/>
  <c r="J128" i="19" s="1"/>
  <c r="L128" i="19" s="1"/>
  <c r="N128" i="19" s="1"/>
  <c r="E256" i="19"/>
  <c r="J256" i="19" s="1"/>
  <c r="L256" i="19" s="1"/>
  <c r="N256" i="19" s="1"/>
  <c r="E156" i="19"/>
  <c r="J156" i="19" s="1"/>
  <c r="L156" i="19" s="1"/>
  <c r="N156" i="19" s="1"/>
  <c r="E124" i="19"/>
  <c r="J124" i="19" s="1"/>
  <c r="L124" i="19" s="1"/>
  <c r="N124" i="19" s="1"/>
  <c r="E252" i="19"/>
  <c r="J252" i="19" s="1"/>
  <c r="L252" i="19" s="1"/>
  <c r="N252" i="19" s="1"/>
  <c r="E163" i="19"/>
  <c r="J163" i="19" s="1"/>
  <c r="L163" i="19" s="1"/>
  <c r="N163" i="19" s="1"/>
  <c r="E152" i="19"/>
  <c r="J152" i="19" s="1"/>
  <c r="L152" i="19" s="1"/>
  <c r="N152" i="19" s="1"/>
  <c r="E120" i="19"/>
  <c r="J120" i="19" s="1"/>
  <c r="L120" i="19" s="1"/>
  <c r="N120" i="19" s="1"/>
  <c r="E100" i="19"/>
  <c r="J100" i="19" s="1"/>
  <c r="L100" i="19" s="1"/>
  <c r="N100" i="19" s="1"/>
  <c r="E224" i="19"/>
  <c r="J224" i="19" s="1"/>
  <c r="L224" i="19" s="1"/>
  <c r="N224" i="19" s="1"/>
  <c r="E105" i="19"/>
  <c r="J105" i="19" s="1"/>
  <c r="L105" i="19" s="1"/>
  <c r="N105" i="19" s="1"/>
  <c r="E137" i="19"/>
  <c r="J137" i="19" s="1"/>
  <c r="L137" i="19" s="1"/>
  <c r="N137" i="19" s="1"/>
  <c r="E248" i="19"/>
  <c r="J248" i="19" s="1"/>
  <c r="L248" i="19" s="1"/>
  <c r="N248" i="19" s="1"/>
  <c r="E257" i="19"/>
  <c r="J257" i="19" s="1"/>
  <c r="L257" i="19" s="1"/>
  <c r="N257" i="19" s="1"/>
  <c r="E225" i="19"/>
  <c r="J225" i="19" s="1"/>
  <c r="L225" i="19" s="1"/>
  <c r="N225" i="19" s="1"/>
  <c r="E193" i="19"/>
  <c r="J193" i="19" s="1"/>
  <c r="L193" i="19" s="1"/>
  <c r="N193" i="19" s="1"/>
  <c r="E262" i="19"/>
  <c r="J262" i="19" s="1"/>
  <c r="L262" i="19" s="1"/>
  <c r="N262" i="19" s="1"/>
  <c r="E230" i="19"/>
  <c r="J230" i="19" s="1"/>
  <c r="L230" i="19" s="1"/>
  <c r="N230" i="19" s="1"/>
  <c r="E198" i="19"/>
  <c r="J198" i="19" s="1"/>
  <c r="L198" i="19" s="1"/>
  <c r="N198" i="19" s="1"/>
  <c r="E166" i="19"/>
  <c r="J166" i="19" s="1"/>
  <c r="L166" i="19" s="1"/>
  <c r="N166" i="19" s="1"/>
  <c r="E247" i="19"/>
  <c r="J247" i="19" s="1"/>
  <c r="L247" i="19" s="1"/>
  <c r="N247" i="19" s="1"/>
  <c r="E215" i="19"/>
  <c r="J215" i="19" s="1"/>
  <c r="L215" i="19" s="1"/>
  <c r="N215" i="19" s="1"/>
  <c r="E183" i="19"/>
  <c r="J183" i="19" s="1"/>
  <c r="L183" i="19" s="1"/>
  <c r="N183" i="19" s="1"/>
  <c r="E119" i="19"/>
  <c r="J119" i="19" s="1"/>
  <c r="L119" i="19" s="1"/>
  <c r="N119" i="19" s="1"/>
  <c r="E151" i="19"/>
  <c r="J151" i="19" s="1"/>
  <c r="L151" i="19" s="1"/>
  <c r="N151" i="19" s="1"/>
  <c r="E236" i="19"/>
  <c r="J236" i="19" s="1"/>
  <c r="L236" i="19" s="1"/>
  <c r="N236" i="19" s="1"/>
  <c r="E122" i="19"/>
  <c r="J122" i="19" s="1"/>
  <c r="L122" i="19" s="1"/>
  <c r="N122" i="19" s="1"/>
  <c r="E154" i="19"/>
  <c r="J154" i="19" s="1"/>
  <c r="L154" i="19" s="1"/>
  <c r="N154" i="19" s="1"/>
  <c r="E196" i="19"/>
  <c r="J196" i="19" s="1"/>
  <c r="L196" i="19" s="1"/>
  <c r="N196" i="19" s="1"/>
  <c r="E244" i="19"/>
  <c r="J244" i="19" s="1"/>
  <c r="L244" i="19" s="1"/>
  <c r="N244" i="19" s="1"/>
  <c r="E199" i="19"/>
  <c r="J199" i="19" s="1"/>
  <c r="L199" i="19" s="1"/>
  <c r="N199" i="19" s="1"/>
  <c r="E138" i="19"/>
  <c r="J138" i="19" s="1"/>
  <c r="L138" i="19" s="1"/>
  <c r="N138" i="19" s="1"/>
  <c r="E161" i="19"/>
  <c r="J161" i="19" s="1"/>
  <c r="L161" i="19" s="1"/>
  <c r="N161" i="19" s="1"/>
  <c r="E201" i="19"/>
  <c r="J201" i="19" s="1"/>
  <c r="L201" i="19" s="1"/>
  <c r="N201" i="19" s="1"/>
  <c r="E206" i="19"/>
  <c r="J206" i="19" s="1"/>
  <c r="L206" i="19" s="1"/>
  <c r="N206" i="19" s="1"/>
  <c r="E191" i="19"/>
  <c r="J191" i="19" s="1"/>
  <c r="L191" i="19" s="1"/>
  <c r="N191" i="19" s="1"/>
  <c r="E164" i="19"/>
  <c r="J164" i="19" s="1"/>
  <c r="L164" i="19" s="1"/>
  <c r="N164" i="19" s="1"/>
  <c r="E261" i="19"/>
  <c r="J261" i="19" s="1"/>
  <c r="L261" i="19" s="1"/>
  <c r="N261" i="19" s="1"/>
  <c r="E202" i="19"/>
  <c r="J202" i="19" s="1"/>
  <c r="L202" i="19" s="1"/>
  <c r="N202" i="19" s="1"/>
  <c r="E115" i="19"/>
  <c r="J115" i="19" s="1"/>
  <c r="L115" i="19" s="1"/>
  <c r="N115" i="19" s="1"/>
  <c r="E109" i="19"/>
  <c r="J109" i="19" s="1"/>
  <c r="L109" i="19" s="1"/>
  <c r="N109" i="19" s="1"/>
  <c r="E141" i="19"/>
  <c r="J141" i="19" s="1"/>
  <c r="L141" i="19" s="1"/>
  <c r="N141" i="19" s="1"/>
  <c r="E176" i="19"/>
  <c r="J176" i="19" s="1"/>
  <c r="L176" i="19" s="1"/>
  <c r="N176" i="19" s="1"/>
  <c r="E253" i="19"/>
  <c r="J253" i="19" s="1"/>
  <c r="L253" i="19" s="1"/>
  <c r="N253" i="19" s="1"/>
  <c r="E221" i="19"/>
  <c r="J221" i="19" s="1"/>
  <c r="L221" i="19" s="1"/>
  <c r="N221" i="19" s="1"/>
  <c r="E189" i="19"/>
  <c r="J189" i="19" s="1"/>
  <c r="L189" i="19" s="1"/>
  <c r="N189" i="19" s="1"/>
  <c r="E258" i="19"/>
  <c r="J258" i="19" s="1"/>
  <c r="L258" i="19" s="1"/>
  <c r="N258" i="19" s="1"/>
  <c r="E226" i="19"/>
  <c r="J226" i="19" s="1"/>
  <c r="L226" i="19" s="1"/>
  <c r="N226" i="19" s="1"/>
  <c r="E194" i="19"/>
  <c r="J194" i="19" s="1"/>
  <c r="L194" i="19" s="1"/>
  <c r="N194" i="19" s="1"/>
  <c r="E162" i="19"/>
  <c r="J162" i="19" s="1"/>
  <c r="L162" i="19" s="1"/>
  <c r="N162" i="19" s="1"/>
  <c r="E243" i="19"/>
  <c r="J243" i="19" s="1"/>
  <c r="L243" i="19" s="1"/>
  <c r="N243" i="19" s="1"/>
  <c r="E211" i="19"/>
  <c r="J211" i="19" s="1"/>
  <c r="L211" i="19" s="1"/>
  <c r="N211" i="19" s="1"/>
  <c r="E179" i="19"/>
  <c r="J179" i="19" s="1"/>
  <c r="L179" i="19" s="1"/>
  <c r="N179" i="19" s="1"/>
  <c r="E123" i="19"/>
  <c r="J123" i="19" s="1"/>
  <c r="L123" i="19" s="1"/>
  <c r="N123" i="19" s="1"/>
  <c r="E155" i="19"/>
  <c r="J155" i="19" s="1"/>
  <c r="L155" i="19" s="1"/>
  <c r="N155" i="19" s="1"/>
  <c r="E268" i="19"/>
  <c r="J268" i="19" s="1"/>
  <c r="L268" i="19" s="1"/>
  <c r="N268" i="19" s="1"/>
  <c r="E126" i="19"/>
  <c r="J126" i="19" s="1"/>
  <c r="L126" i="19" s="1"/>
  <c r="N126" i="19" s="1"/>
  <c r="E168" i="19"/>
  <c r="J168" i="19" s="1"/>
  <c r="L168" i="19" s="1"/>
  <c r="N168" i="19" s="1"/>
  <c r="E212" i="19"/>
  <c r="J212" i="19" s="1"/>
  <c r="L212" i="19" s="1"/>
  <c r="N212" i="19" s="1"/>
  <c r="E103" i="19"/>
  <c r="J103" i="19" s="1"/>
  <c r="L103" i="19" s="1"/>
  <c r="N103" i="19" s="1"/>
  <c r="E240" i="19"/>
  <c r="J240" i="19" s="1"/>
  <c r="L240" i="19" s="1"/>
  <c r="N240" i="19" s="1"/>
  <c r="E233" i="19"/>
  <c r="J233" i="19" s="1"/>
  <c r="L233" i="19" s="1"/>
  <c r="N233" i="19" s="1"/>
  <c r="E174" i="19"/>
  <c r="J174" i="19" s="1"/>
  <c r="L174" i="19" s="1"/>
  <c r="N174" i="19" s="1"/>
  <c r="E143" i="19"/>
  <c r="J143" i="19" s="1"/>
  <c r="L143" i="19" s="1"/>
  <c r="N143" i="19" s="1"/>
  <c r="E133" i="19"/>
  <c r="J133" i="19" s="1"/>
  <c r="L133" i="19" s="1"/>
  <c r="N133" i="19" s="1"/>
  <c r="E229" i="19"/>
  <c r="J229" i="19" s="1"/>
  <c r="L229" i="19" s="1"/>
  <c r="N229" i="19" s="1"/>
  <c r="E266" i="19"/>
  <c r="J266" i="19" s="1"/>
  <c r="L266" i="19" s="1"/>
  <c r="N266" i="19" s="1"/>
  <c r="E251" i="19"/>
  <c r="J251" i="19" s="1"/>
  <c r="L251" i="19" s="1"/>
  <c r="N251" i="19" s="1"/>
  <c r="E187" i="19"/>
  <c r="J187" i="19" s="1"/>
  <c r="L187" i="19" s="1"/>
  <c r="N187" i="19" s="1"/>
  <c r="E118" i="19"/>
  <c r="J118" i="19" s="1"/>
  <c r="L118" i="19" s="1"/>
  <c r="N118" i="19" s="1"/>
  <c r="E113" i="19"/>
  <c r="J113" i="19" s="1"/>
  <c r="L113" i="19" s="1"/>
  <c r="N113" i="19" s="1"/>
  <c r="E145" i="19"/>
  <c r="J145" i="19" s="1"/>
  <c r="L145" i="19" s="1"/>
  <c r="N145" i="19" s="1"/>
  <c r="E184" i="19"/>
  <c r="J184" i="19" s="1"/>
  <c r="L184" i="19" s="1"/>
  <c r="N184" i="19" s="1"/>
  <c r="E249" i="19"/>
  <c r="J249" i="19" s="1"/>
  <c r="L249" i="19" s="1"/>
  <c r="N249" i="19" s="1"/>
  <c r="E217" i="19"/>
  <c r="J217" i="19" s="1"/>
  <c r="L217" i="19" s="1"/>
  <c r="N217" i="19" s="1"/>
  <c r="E185" i="19"/>
  <c r="J185" i="19" s="1"/>
  <c r="L185" i="19" s="1"/>
  <c r="N185" i="19" s="1"/>
  <c r="E254" i="19"/>
  <c r="J254" i="19" s="1"/>
  <c r="L254" i="19" s="1"/>
  <c r="N254" i="19" s="1"/>
  <c r="E222" i="19"/>
  <c r="J222" i="19" s="1"/>
  <c r="L222" i="19" s="1"/>
  <c r="N222" i="19" s="1"/>
  <c r="E190" i="19"/>
  <c r="J190" i="19" s="1"/>
  <c r="L190" i="19" s="1"/>
  <c r="N190" i="19" s="1"/>
  <c r="E158" i="19"/>
  <c r="J158" i="19" s="1"/>
  <c r="L158" i="19" s="1"/>
  <c r="N158" i="19" s="1"/>
  <c r="E239" i="19"/>
  <c r="J239" i="19" s="1"/>
  <c r="L239" i="19" s="1"/>
  <c r="N239" i="19" s="1"/>
  <c r="E207" i="19"/>
  <c r="J207" i="19" s="1"/>
  <c r="L207" i="19" s="1"/>
  <c r="N207" i="19" s="1"/>
  <c r="E175" i="19"/>
  <c r="J175" i="19" s="1"/>
  <c r="L175" i="19" s="1"/>
  <c r="N175" i="19" s="1"/>
  <c r="E127" i="19"/>
  <c r="J127" i="19" s="1"/>
  <c r="L127" i="19" s="1"/>
  <c r="N127" i="19" s="1"/>
  <c r="E160" i="19"/>
  <c r="J160" i="19" s="1"/>
  <c r="L160" i="19" s="1"/>
  <c r="N160" i="19" s="1"/>
  <c r="E98" i="19"/>
  <c r="J98" i="19" s="1"/>
  <c r="L98" i="19" s="1"/>
  <c r="N98" i="19" s="1"/>
  <c r="E130" i="19"/>
  <c r="J130" i="19" s="1"/>
  <c r="L130" i="19" s="1"/>
  <c r="N130" i="19" s="1"/>
  <c r="E172" i="19"/>
  <c r="J172" i="19" s="1"/>
  <c r="L172" i="19" s="1"/>
  <c r="N172" i="19" s="1"/>
  <c r="E146" i="19"/>
  <c r="J146" i="19" s="1"/>
  <c r="L146" i="19" s="1"/>
  <c r="N146" i="19" s="1"/>
  <c r="E117" i="19"/>
  <c r="J117" i="19" s="1"/>
  <c r="L117" i="19" s="1"/>
  <c r="N117" i="19" s="1"/>
  <c r="E149" i="19"/>
  <c r="J149" i="19" s="1"/>
  <c r="L149" i="19" s="1"/>
  <c r="N149" i="19" s="1"/>
  <c r="E192" i="19"/>
  <c r="J192" i="19" s="1"/>
  <c r="L192" i="19" s="1"/>
  <c r="N192" i="19" s="1"/>
  <c r="E245" i="19"/>
  <c r="J245" i="19" s="1"/>
  <c r="L245" i="19" s="1"/>
  <c r="N245" i="19" s="1"/>
  <c r="E213" i="19"/>
  <c r="J213" i="19" s="1"/>
  <c r="L213" i="19" s="1"/>
  <c r="N213" i="19" s="1"/>
  <c r="E181" i="19"/>
  <c r="J181" i="19" s="1"/>
  <c r="L181" i="19" s="1"/>
  <c r="N181" i="19" s="1"/>
  <c r="E250" i="19"/>
  <c r="J250" i="19" s="1"/>
  <c r="L250" i="19" s="1"/>
  <c r="N250" i="19" s="1"/>
  <c r="E218" i="19"/>
  <c r="J218" i="19" s="1"/>
  <c r="L218" i="19" s="1"/>
  <c r="N218" i="19" s="1"/>
  <c r="E186" i="19"/>
  <c r="J186" i="19" s="1"/>
  <c r="L186" i="19" s="1"/>
  <c r="N186" i="19" s="1"/>
  <c r="E267" i="19"/>
  <c r="J267" i="19" s="1"/>
  <c r="L267" i="19" s="1"/>
  <c r="N267" i="19" s="1"/>
  <c r="E235" i="19"/>
  <c r="J235" i="19" s="1"/>
  <c r="L235" i="19" s="1"/>
  <c r="N235" i="19" s="1"/>
  <c r="E203" i="19"/>
  <c r="J203" i="19" s="1"/>
  <c r="L203" i="19" s="1"/>
  <c r="N203" i="19" s="1"/>
  <c r="E99" i="19"/>
  <c r="J99" i="19" s="1"/>
  <c r="L99" i="19" s="1"/>
  <c r="N99" i="19" s="1"/>
  <c r="E131" i="19"/>
  <c r="J131" i="19" s="1"/>
  <c r="L131" i="19" s="1"/>
  <c r="N131" i="19" s="1"/>
  <c r="E232" i="19"/>
  <c r="J232" i="19" s="1"/>
  <c r="L232" i="19" s="1"/>
  <c r="N232" i="19" s="1"/>
  <c r="E102" i="19"/>
  <c r="J102" i="19" s="1"/>
  <c r="L102" i="19" s="1"/>
  <c r="N102" i="19" s="1"/>
  <c r="E134" i="19"/>
  <c r="J134" i="19" s="1"/>
  <c r="L134" i="19" s="1"/>
  <c r="N134" i="19" s="1"/>
  <c r="E208" i="19"/>
  <c r="J208" i="19" s="1"/>
  <c r="L208" i="19" s="1"/>
  <c r="N208" i="19" s="1"/>
  <c r="E246" i="19"/>
  <c r="J246" i="19" s="1"/>
  <c r="L246" i="19" s="1"/>
  <c r="N246" i="19" s="1"/>
  <c r="E135" i="19"/>
  <c r="J135" i="19" s="1"/>
  <c r="L135" i="19" s="1"/>
  <c r="N135" i="19" s="1"/>
  <c r="E106" i="19"/>
  <c r="J106" i="19" s="1"/>
  <c r="L106" i="19" s="1"/>
  <c r="N106" i="19" s="1"/>
  <c r="E265" i="19"/>
  <c r="J265" i="19" s="1"/>
  <c r="L265" i="19" s="1"/>
  <c r="N265" i="19" s="1"/>
  <c r="E169" i="19"/>
  <c r="J169" i="19" s="1"/>
  <c r="L169" i="19" s="1"/>
  <c r="N169" i="19" s="1"/>
  <c r="E255" i="19"/>
  <c r="J255" i="19" s="1"/>
  <c r="L255" i="19" s="1"/>
  <c r="N255" i="19" s="1"/>
  <c r="E111" i="19"/>
  <c r="J111" i="19" s="1"/>
  <c r="L111" i="19" s="1"/>
  <c r="N111" i="19" s="1"/>
  <c r="E180" i="19"/>
  <c r="J180" i="19" s="1"/>
  <c r="L180" i="19" s="1"/>
  <c r="N180" i="19" s="1"/>
  <c r="E170" i="19"/>
  <c r="J170" i="19" s="1"/>
  <c r="L170" i="19" s="1"/>
  <c r="N170" i="19" s="1"/>
  <c r="E204" i="19"/>
  <c r="J204" i="19" s="1"/>
  <c r="L204" i="19" s="1"/>
  <c r="N204" i="19" s="1"/>
  <c r="E121" i="19"/>
  <c r="J121" i="19" s="1"/>
  <c r="L121" i="19" s="1"/>
  <c r="N121" i="19" s="1"/>
  <c r="E153" i="19"/>
  <c r="J153" i="19" s="1"/>
  <c r="L153" i="19" s="1"/>
  <c r="N153" i="19" s="1"/>
  <c r="E200" i="19"/>
  <c r="J200" i="19" s="1"/>
  <c r="L200" i="19" s="1"/>
  <c r="N200" i="19" s="1"/>
  <c r="E241" i="19"/>
  <c r="J241" i="19" s="1"/>
  <c r="L241" i="19" s="1"/>
  <c r="N241" i="19" s="1"/>
  <c r="E209" i="19"/>
  <c r="J209" i="19" s="1"/>
  <c r="L209" i="19" s="1"/>
  <c r="N209" i="19" s="1"/>
  <c r="E177" i="19"/>
  <c r="J177" i="19" s="1"/>
  <c r="L177" i="19" s="1"/>
  <c r="N177" i="19" s="1"/>
  <c r="E214" i="19"/>
  <c r="J214" i="19" s="1"/>
  <c r="L214" i="19" s="1"/>
  <c r="N214" i="19" s="1"/>
  <c r="E182" i="19"/>
  <c r="J182" i="19" s="1"/>
  <c r="L182" i="19" s="1"/>
  <c r="N182" i="19" s="1"/>
  <c r="E263" i="19"/>
  <c r="J263" i="19" s="1"/>
  <c r="L263" i="19" s="1"/>
  <c r="N263" i="19" s="1"/>
  <c r="E231" i="19"/>
  <c r="J231" i="19" s="1"/>
  <c r="L231" i="19" s="1"/>
  <c r="N231" i="19" s="1"/>
  <c r="E264" i="19"/>
  <c r="J264" i="19" s="1"/>
  <c r="L264" i="19" s="1"/>
  <c r="N264" i="19" s="1"/>
  <c r="E125" i="19"/>
  <c r="J125" i="19" s="1"/>
  <c r="L125" i="19" s="1"/>
  <c r="N125" i="19" s="1"/>
  <c r="E159" i="19"/>
  <c r="J159" i="19" s="1"/>
  <c r="L159" i="19" s="1"/>
  <c r="N159" i="19" s="1"/>
  <c r="E228" i="19"/>
  <c r="J228" i="19" s="1"/>
  <c r="L228" i="19" s="1"/>
  <c r="N228" i="19" s="1"/>
  <c r="E237" i="19"/>
  <c r="J237" i="19" s="1"/>
  <c r="L237" i="19" s="1"/>
  <c r="N237" i="19" s="1"/>
  <c r="E205" i="19"/>
  <c r="J205" i="19" s="1"/>
  <c r="L205" i="19" s="1"/>
  <c r="N205" i="19" s="1"/>
  <c r="E173" i="19"/>
  <c r="J173" i="19" s="1"/>
  <c r="L173" i="19" s="1"/>
  <c r="N173" i="19" s="1"/>
  <c r="E242" i="19"/>
  <c r="J242" i="19" s="1"/>
  <c r="L242" i="19" s="1"/>
  <c r="N242" i="19" s="1"/>
  <c r="E210" i="19"/>
  <c r="J210" i="19" s="1"/>
  <c r="L210" i="19" s="1"/>
  <c r="N210" i="19" s="1"/>
  <c r="E178" i="19"/>
  <c r="J178" i="19" s="1"/>
  <c r="L178" i="19" s="1"/>
  <c r="N178" i="19" s="1"/>
  <c r="E259" i="19"/>
  <c r="J259" i="19" s="1"/>
  <c r="L259" i="19" s="1"/>
  <c r="N259" i="19" s="1"/>
  <c r="E227" i="19"/>
  <c r="J227" i="19" s="1"/>
  <c r="L227" i="19" s="1"/>
  <c r="N227" i="19" s="1"/>
  <c r="E195" i="19"/>
  <c r="J195" i="19" s="1"/>
  <c r="L195" i="19" s="1"/>
  <c r="N195" i="19" s="1"/>
  <c r="E107" i="19"/>
  <c r="J107" i="19" s="1"/>
  <c r="L107" i="19" s="1"/>
  <c r="N107" i="19" s="1"/>
  <c r="E139" i="19"/>
  <c r="J139" i="19" s="1"/>
  <c r="L139" i="19" s="1"/>
  <c r="N139" i="19" s="1"/>
  <c r="J95" i="19"/>
  <c r="L95" i="19" s="1"/>
  <c r="N95" i="19" s="1"/>
  <c r="E110" i="19"/>
  <c r="J110" i="19" s="1"/>
  <c r="L110" i="19" s="1"/>
  <c r="N110" i="19" s="1"/>
  <c r="E142" i="19"/>
  <c r="J142" i="19" s="1"/>
  <c r="L142" i="19" s="1"/>
  <c r="N142" i="19" s="1"/>
  <c r="E157" i="19"/>
  <c r="J157" i="19" s="1"/>
  <c r="L157" i="19" s="1"/>
  <c r="N157" i="19" s="1"/>
  <c r="E129" i="19"/>
  <c r="J129" i="19" s="1"/>
  <c r="L129" i="19" s="1"/>
  <c r="N129" i="19" s="1"/>
  <c r="E238" i="19"/>
  <c r="J238" i="19" s="1"/>
  <c r="L238" i="19" s="1"/>
  <c r="N238" i="19" s="1"/>
  <c r="E223" i="19"/>
  <c r="J223" i="19" s="1"/>
  <c r="L223" i="19" s="1"/>
  <c r="N223" i="19" s="1"/>
  <c r="E114" i="19"/>
  <c r="J114" i="19" s="1"/>
  <c r="L114" i="19" s="1"/>
  <c r="N114" i="19" s="1"/>
  <c r="E216" i="19"/>
  <c r="J216" i="19" s="1"/>
  <c r="L216" i="19" s="1"/>
  <c r="N216" i="19" s="1"/>
  <c r="E197" i="19"/>
  <c r="J197" i="19" s="1"/>
  <c r="L197" i="19" s="1"/>
  <c r="N197" i="19" s="1"/>
  <c r="E234" i="19"/>
  <c r="J234" i="19" s="1"/>
  <c r="L234" i="19" s="1"/>
  <c r="N234" i="19" s="1"/>
  <c r="E219" i="19"/>
  <c r="J219" i="19" s="1"/>
  <c r="L219" i="19" s="1"/>
  <c r="N219" i="19" s="1"/>
  <c r="E147" i="19"/>
  <c r="J147" i="19" s="1"/>
  <c r="L147" i="19" s="1"/>
  <c r="N147" i="19" s="1"/>
  <c r="E150" i="19"/>
  <c r="J150" i="19" s="1"/>
  <c r="L150" i="19" s="1"/>
  <c r="N150" i="19" s="1"/>
  <c r="E188" i="19"/>
  <c r="J188" i="19" s="1"/>
  <c r="L188" i="19" s="1"/>
  <c r="N188" i="19" s="1"/>
  <c r="J89" i="19"/>
  <c r="I24" i="41" s="1"/>
  <c r="J12" i="42"/>
  <c r="L12" i="42" s="1"/>
  <c r="N12" i="42" s="1"/>
  <c r="P11" i="42"/>
  <c r="J69" i="42"/>
  <c r="L69" i="42" s="1"/>
  <c r="N69" i="42" s="1"/>
  <c r="C13" i="42"/>
  <c r="E13" i="42" s="1"/>
  <c r="C70" i="42"/>
  <c r="D72" i="42"/>
  <c r="D129" i="42"/>
  <c r="DP25" i="2" l="1"/>
  <c r="DN26" i="2"/>
  <c r="P87" i="43"/>
  <c r="P90" i="43" s="1"/>
  <c r="E56" i="43" s="1"/>
  <c r="K94" i="43" s="1"/>
  <c r="R87" i="43"/>
  <c r="S87" i="43" s="1"/>
  <c r="S90" i="43" s="1"/>
  <c r="R89" i="19"/>
  <c r="Q24" i="41" s="1"/>
  <c r="N89" i="19"/>
  <c r="M24" i="41" s="1"/>
  <c r="L269" i="19"/>
  <c r="H45" i="19" s="1"/>
  <c r="U45" i="19" s="1"/>
  <c r="J13" i="42"/>
  <c r="L13" i="42" s="1"/>
  <c r="N13" i="42" s="1"/>
  <c r="P12" i="42"/>
  <c r="C128" i="42"/>
  <c r="E128" i="42" s="1"/>
  <c r="E70" i="42"/>
  <c r="C14" i="42"/>
  <c r="E14" i="42" s="1"/>
  <c r="C71" i="42"/>
  <c r="D73" i="42"/>
  <c r="D130" i="42"/>
  <c r="F56" i="43" l="1"/>
  <c r="L94" i="43" s="1"/>
  <c r="DP26" i="2"/>
  <c r="DN27" i="2"/>
  <c r="J70" i="42"/>
  <c r="L70" i="42" s="1"/>
  <c r="N70" i="42" s="1"/>
  <c r="P69" i="42"/>
  <c r="J128" i="42"/>
  <c r="L128" i="42" s="1"/>
  <c r="N128" i="42" s="1"/>
  <c r="P127" i="42"/>
  <c r="J14" i="42"/>
  <c r="L14" i="42" s="1"/>
  <c r="N14" i="42" s="1"/>
  <c r="P13" i="42"/>
  <c r="C129" i="42"/>
  <c r="E129" i="42" s="1"/>
  <c r="E71" i="42"/>
  <c r="C15" i="42"/>
  <c r="E15" i="42" s="1"/>
  <c r="C72" i="42"/>
  <c r="D74" i="42"/>
  <c r="D131" i="42"/>
  <c r="DP27" i="2" l="1"/>
  <c r="DN28" i="2"/>
  <c r="J15" i="42"/>
  <c r="P14" i="42"/>
  <c r="J71" i="42"/>
  <c r="P70" i="42"/>
  <c r="J129" i="42"/>
  <c r="L129" i="42" s="1"/>
  <c r="N129" i="42" s="1"/>
  <c r="P128" i="42"/>
  <c r="L71" i="42"/>
  <c r="N71" i="42" s="1"/>
  <c r="L15" i="42"/>
  <c r="N15" i="42" s="1"/>
  <c r="C130" i="42"/>
  <c r="E130" i="42" s="1"/>
  <c r="E72" i="42"/>
  <c r="C16" i="42"/>
  <c r="E16" i="42" s="1"/>
  <c r="C73" i="42"/>
  <c r="D75" i="42"/>
  <c r="D132" i="42"/>
  <c r="DN29" i="2" l="1"/>
  <c r="DP28" i="2"/>
  <c r="J16" i="42"/>
  <c r="P15" i="42"/>
  <c r="J72" i="42"/>
  <c r="P71" i="42"/>
  <c r="J130" i="42"/>
  <c r="P129" i="42"/>
  <c r="L72" i="42"/>
  <c r="N72" i="42" s="1"/>
  <c r="L130" i="42"/>
  <c r="N130" i="42" s="1"/>
  <c r="L16" i="42"/>
  <c r="N16" i="42" s="1"/>
  <c r="C131" i="42"/>
  <c r="E131" i="42" s="1"/>
  <c r="E73" i="42"/>
  <c r="C17" i="42"/>
  <c r="E17" i="42" s="1"/>
  <c r="C74" i="42"/>
  <c r="D76" i="42"/>
  <c r="D133" i="42"/>
  <c r="DP29" i="2" l="1"/>
  <c r="DN30" i="2"/>
  <c r="J17" i="42"/>
  <c r="L17" i="42" s="1"/>
  <c r="N17" i="42" s="1"/>
  <c r="P16" i="42"/>
  <c r="J73" i="42"/>
  <c r="L73" i="42" s="1"/>
  <c r="N73" i="42" s="1"/>
  <c r="P72" i="42"/>
  <c r="J131" i="42"/>
  <c r="L131" i="42" s="1"/>
  <c r="N131" i="42" s="1"/>
  <c r="P130" i="42"/>
  <c r="C132" i="42"/>
  <c r="E132" i="42" s="1"/>
  <c r="E74" i="42"/>
  <c r="C18" i="42"/>
  <c r="E18" i="42" s="1"/>
  <c r="C75" i="42"/>
  <c r="D77" i="42"/>
  <c r="D134" i="42"/>
  <c r="DN31" i="2" l="1"/>
  <c r="DP30" i="2"/>
  <c r="J18" i="42"/>
  <c r="L18" i="42" s="1"/>
  <c r="N18" i="42" s="1"/>
  <c r="P17" i="42"/>
  <c r="J74" i="42"/>
  <c r="L74" i="42" s="1"/>
  <c r="N74" i="42" s="1"/>
  <c r="P73" i="42"/>
  <c r="J132" i="42"/>
  <c r="L132" i="42" s="1"/>
  <c r="N132" i="42" s="1"/>
  <c r="P131" i="42"/>
  <c r="C133" i="42"/>
  <c r="E133" i="42" s="1"/>
  <c r="E75" i="42"/>
  <c r="C19" i="42"/>
  <c r="E19" i="42" s="1"/>
  <c r="C76" i="42"/>
  <c r="D78" i="42"/>
  <c r="D135" i="42"/>
  <c r="DN32" i="2" l="1"/>
  <c r="DP31" i="2"/>
  <c r="J75" i="42"/>
  <c r="L75" i="42" s="1"/>
  <c r="N75" i="42" s="1"/>
  <c r="P74" i="42"/>
  <c r="J133" i="42"/>
  <c r="L133" i="42" s="1"/>
  <c r="N133" i="42" s="1"/>
  <c r="P132" i="42"/>
  <c r="J19" i="42"/>
  <c r="L19" i="42" s="1"/>
  <c r="N19" i="42" s="1"/>
  <c r="P18" i="42"/>
  <c r="C134" i="42"/>
  <c r="E134" i="42" s="1"/>
  <c r="E76" i="42"/>
  <c r="C20" i="42"/>
  <c r="E20" i="42" s="1"/>
  <c r="C77" i="42"/>
  <c r="D79" i="42"/>
  <c r="D136" i="42"/>
  <c r="DP32" i="2" l="1"/>
  <c r="DN33" i="2"/>
  <c r="J20" i="42"/>
  <c r="L20" i="42" s="1"/>
  <c r="N20" i="42" s="1"/>
  <c r="P19" i="42"/>
  <c r="J76" i="42"/>
  <c r="L76" i="42" s="1"/>
  <c r="N76" i="42" s="1"/>
  <c r="P75" i="42"/>
  <c r="J134" i="42"/>
  <c r="L134" i="42" s="1"/>
  <c r="N134" i="42" s="1"/>
  <c r="P133" i="42"/>
  <c r="C135" i="42"/>
  <c r="E135" i="42" s="1"/>
  <c r="E77" i="42"/>
  <c r="C21" i="42"/>
  <c r="E21" i="42" s="1"/>
  <c r="C78" i="42"/>
  <c r="D80" i="42"/>
  <c r="D137" i="42"/>
  <c r="DP33" i="2" l="1"/>
  <c r="DN34" i="2"/>
  <c r="J77" i="42"/>
  <c r="L77" i="42" s="1"/>
  <c r="N77" i="42" s="1"/>
  <c r="P76" i="42"/>
  <c r="J135" i="42"/>
  <c r="L135" i="42" s="1"/>
  <c r="N135" i="42" s="1"/>
  <c r="P134" i="42"/>
  <c r="J21" i="42"/>
  <c r="L21" i="42" s="1"/>
  <c r="N21" i="42" s="1"/>
  <c r="P20" i="42"/>
  <c r="C136" i="42"/>
  <c r="E136" i="42" s="1"/>
  <c r="E78" i="42"/>
  <c r="C22" i="42"/>
  <c r="E22" i="42" s="1"/>
  <c r="C79" i="42"/>
  <c r="D81" i="42"/>
  <c r="D138" i="42"/>
  <c r="DP34" i="2" l="1"/>
  <c r="DN35" i="2"/>
  <c r="J78" i="42"/>
  <c r="L78" i="42" s="1"/>
  <c r="N78" i="42" s="1"/>
  <c r="P77" i="42"/>
  <c r="J136" i="42"/>
  <c r="L136" i="42" s="1"/>
  <c r="N136" i="42" s="1"/>
  <c r="P135" i="42"/>
  <c r="J22" i="42"/>
  <c r="L22" i="42" s="1"/>
  <c r="N22" i="42" s="1"/>
  <c r="P21" i="42"/>
  <c r="C137" i="42"/>
  <c r="E137" i="42" s="1"/>
  <c r="E79" i="42"/>
  <c r="C23" i="42"/>
  <c r="E23" i="42" s="1"/>
  <c r="C80" i="42"/>
  <c r="D82" i="42"/>
  <c r="D139" i="42"/>
  <c r="DP35" i="2" l="1"/>
  <c r="DN36" i="2"/>
  <c r="J23" i="42"/>
  <c r="L23" i="42" s="1"/>
  <c r="N23" i="42" s="1"/>
  <c r="P22" i="42"/>
  <c r="J137" i="42"/>
  <c r="L137" i="42" s="1"/>
  <c r="N137" i="42" s="1"/>
  <c r="P136" i="42"/>
  <c r="J79" i="42"/>
  <c r="L79" i="42" s="1"/>
  <c r="N79" i="42" s="1"/>
  <c r="P78" i="42"/>
  <c r="C138" i="42"/>
  <c r="E138" i="42" s="1"/>
  <c r="E80" i="42"/>
  <c r="C24" i="42"/>
  <c r="E24" i="42" s="1"/>
  <c r="C81" i="42"/>
  <c r="D83" i="42"/>
  <c r="D140" i="42"/>
  <c r="DP36" i="2" l="1"/>
  <c r="DN37" i="2"/>
  <c r="J138" i="42"/>
  <c r="L138" i="42" s="1"/>
  <c r="N138" i="42" s="1"/>
  <c r="P137" i="42"/>
  <c r="J80" i="42"/>
  <c r="L80" i="42" s="1"/>
  <c r="N80" i="42" s="1"/>
  <c r="P79" i="42"/>
  <c r="J24" i="42"/>
  <c r="L24" i="42" s="1"/>
  <c r="N24" i="42" s="1"/>
  <c r="P23" i="42"/>
  <c r="C139" i="42"/>
  <c r="E139" i="42" s="1"/>
  <c r="E81" i="42"/>
  <c r="C25" i="42"/>
  <c r="E25" i="42" s="1"/>
  <c r="C82" i="42"/>
  <c r="D84" i="42"/>
  <c r="D141" i="42"/>
  <c r="DP37" i="2" l="1"/>
  <c r="DN38" i="2"/>
  <c r="J139" i="42"/>
  <c r="L139" i="42" s="1"/>
  <c r="N139" i="42" s="1"/>
  <c r="P138" i="42"/>
  <c r="J81" i="42"/>
  <c r="L81" i="42" s="1"/>
  <c r="N81" i="42" s="1"/>
  <c r="P80" i="42"/>
  <c r="J25" i="42"/>
  <c r="L25" i="42" s="1"/>
  <c r="N25" i="42" s="1"/>
  <c r="P24" i="42"/>
  <c r="C140" i="42"/>
  <c r="E140" i="42" s="1"/>
  <c r="E82" i="42"/>
  <c r="C26" i="42"/>
  <c r="E26" i="42" s="1"/>
  <c r="C83" i="42"/>
  <c r="D85" i="42"/>
  <c r="D142" i="42"/>
  <c r="DN39" i="2" l="1"/>
  <c r="DP38" i="2"/>
  <c r="J26" i="42"/>
  <c r="L26" i="42" s="1"/>
  <c r="N26" i="42" s="1"/>
  <c r="P25" i="42"/>
  <c r="J140" i="42"/>
  <c r="L140" i="42" s="1"/>
  <c r="N140" i="42" s="1"/>
  <c r="P139" i="42"/>
  <c r="J82" i="42"/>
  <c r="L82" i="42" s="1"/>
  <c r="N82" i="42" s="1"/>
  <c r="P81" i="42"/>
  <c r="C141" i="42"/>
  <c r="E141" i="42" s="1"/>
  <c r="E83" i="42"/>
  <c r="C27" i="42"/>
  <c r="E27" i="42" s="1"/>
  <c r="C84" i="42"/>
  <c r="D86" i="42"/>
  <c r="D143" i="42"/>
  <c r="DN40" i="2" l="1"/>
  <c r="DP40" i="2" s="1"/>
  <c r="DP39" i="2"/>
  <c r="J141" i="42"/>
  <c r="L141" i="42" s="1"/>
  <c r="N141" i="42" s="1"/>
  <c r="P140" i="42"/>
  <c r="J27" i="42"/>
  <c r="L27" i="42" s="1"/>
  <c r="N27" i="42" s="1"/>
  <c r="P26" i="42"/>
  <c r="J83" i="42"/>
  <c r="L83" i="42" s="1"/>
  <c r="N83" i="42" s="1"/>
  <c r="P82" i="42"/>
  <c r="C142" i="42"/>
  <c r="E142" i="42" s="1"/>
  <c r="E84" i="42"/>
  <c r="C28" i="42"/>
  <c r="E28" i="42" s="1"/>
  <c r="C85" i="42"/>
  <c r="D87" i="42"/>
  <c r="D144" i="42"/>
  <c r="J142" i="42" l="1"/>
  <c r="P141" i="42"/>
  <c r="J28" i="42"/>
  <c r="L28" i="42" s="1"/>
  <c r="N28" i="42" s="1"/>
  <c r="P27" i="42"/>
  <c r="J84" i="42"/>
  <c r="L84" i="42" s="1"/>
  <c r="N84" i="42" s="1"/>
  <c r="P83" i="42"/>
  <c r="L142" i="42"/>
  <c r="N142" i="42" s="1"/>
  <c r="C143" i="42"/>
  <c r="E143" i="42" s="1"/>
  <c r="E85" i="42"/>
  <c r="C29" i="42"/>
  <c r="E29" i="42" s="1"/>
  <c r="C86" i="42"/>
  <c r="D88" i="42"/>
  <c r="D145" i="42"/>
  <c r="J85" i="42" l="1"/>
  <c r="P84" i="42"/>
  <c r="J143" i="42"/>
  <c r="P142" i="42"/>
  <c r="J29" i="42"/>
  <c r="L29" i="42" s="1"/>
  <c r="N29" i="42" s="1"/>
  <c r="P28" i="42"/>
  <c r="L85" i="42"/>
  <c r="N85" i="42" s="1"/>
  <c r="L143" i="42"/>
  <c r="N143" i="42" s="1"/>
  <c r="C144" i="42"/>
  <c r="E144" i="42" s="1"/>
  <c r="E86" i="42"/>
  <c r="C30" i="42"/>
  <c r="E30" i="42" s="1"/>
  <c r="C87" i="42"/>
  <c r="D89" i="42"/>
  <c r="D146" i="42"/>
  <c r="J30" i="42" l="1"/>
  <c r="L30" i="42" s="1"/>
  <c r="N30" i="42" s="1"/>
  <c r="P29" i="42"/>
  <c r="J86" i="42"/>
  <c r="P85" i="42"/>
  <c r="J144" i="42"/>
  <c r="P143" i="42"/>
  <c r="L86" i="42"/>
  <c r="N86" i="42" s="1"/>
  <c r="L144" i="42"/>
  <c r="N144" i="42" s="1"/>
  <c r="C145" i="42"/>
  <c r="E145" i="42" s="1"/>
  <c r="E87" i="42"/>
  <c r="C31" i="42"/>
  <c r="E31" i="42" s="1"/>
  <c r="C88" i="42"/>
  <c r="D90" i="42"/>
  <c r="D147" i="42"/>
  <c r="J87" i="42" l="1"/>
  <c r="P86" i="42"/>
  <c r="J145" i="42"/>
  <c r="P144" i="42"/>
  <c r="J31" i="42"/>
  <c r="L31" i="42" s="1"/>
  <c r="N31" i="42" s="1"/>
  <c r="P30" i="42"/>
  <c r="L145" i="42"/>
  <c r="N145" i="42" s="1"/>
  <c r="L87" i="42"/>
  <c r="N87" i="42" s="1"/>
  <c r="C146" i="42"/>
  <c r="E146" i="42" s="1"/>
  <c r="E88" i="42"/>
  <c r="C32" i="42"/>
  <c r="E32" i="42" s="1"/>
  <c r="C89" i="42"/>
  <c r="D91" i="42"/>
  <c r="D148" i="42"/>
  <c r="J146" i="42" l="1"/>
  <c r="P145" i="42"/>
  <c r="J32" i="42"/>
  <c r="L32" i="42" s="1"/>
  <c r="N32" i="42" s="1"/>
  <c r="P31" i="42"/>
  <c r="J88" i="42"/>
  <c r="P87" i="42"/>
  <c r="L88" i="42"/>
  <c r="N88" i="42" s="1"/>
  <c r="L146" i="42"/>
  <c r="N146" i="42" s="1"/>
  <c r="C147" i="42"/>
  <c r="E147" i="42" s="1"/>
  <c r="E89" i="42"/>
  <c r="C33" i="42"/>
  <c r="E33" i="42" s="1"/>
  <c r="C90" i="42"/>
  <c r="D92" i="42"/>
  <c r="D149" i="42"/>
  <c r="J147" i="42" l="1"/>
  <c r="P146" i="42"/>
  <c r="J33" i="42"/>
  <c r="L33" i="42" s="1"/>
  <c r="N33" i="42" s="1"/>
  <c r="P32" i="42"/>
  <c r="J89" i="42"/>
  <c r="P88" i="42"/>
  <c r="L89" i="42"/>
  <c r="N89" i="42" s="1"/>
  <c r="L147" i="42"/>
  <c r="N147" i="42" s="1"/>
  <c r="C148" i="42"/>
  <c r="E148" i="42" s="1"/>
  <c r="E90" i="42"/>
  <c r="C34" i="42"/>
  <c r="E34" i="42" s="1"/>
  <c r="C91" i="42"/>
  <c r="D93" i="42"/>
  <c r="D150" i="42"/>
  <c r="J148" i="42" l="1"/>
  <c r="P147" i="42"/>
  <c r="J34" i="42"/>
  <c r="L34" i="42" s="1"/>
  <c r="N34" i="42" s="1"/>
  <c r="P33" i="42"/>
  <c r="J90" i="42"/>
  <c r="P89" i="42"/>
  <c r="L90" i="42"/>
  <c r="N90" i="42" s="1"/>
  <c r="L148" i="42"/>
  <c r="N148" i="42" s="1"/>
  <c r="C149" i="42"/>
  <c r="E149" i="42" s="1"/>
  <c r="E91" i="42"/>
  <c r="C35" i="42"/>
  <c r="E35" i="42" s="1"/>
  <c r="C92" i="42"/>
  <c r="D94" i="42"/>
  <c r="D151" i="42"/>
  <c r="J149" i="42" l="1"/>
  <c r="P148" i="42"/>
  <c r="J35" i="42"/>
  <c r="L35" i="42" s="1"/>
  <c r="N35" i="42" s="1"/>
  <c r="P34" i="42"/>
  <c r="J91" i="42"/>
  <c r="L91" i="42" s="1"/>
  <c r="N91" i="42" s="1"/>
  <c r="P90" i="42"/>
  <c r="L149" i="42"/>
  <c r="N149" i="42" s="1"/>
  <c r="C150" i="42"/>
  <c r="E150" i="42" s="1"/>
  <c r="E92" i="42"/>
  <c r="C36" i="42"/>
  <c r="E36" i="42" s="1"/>
  <c r="C93" i="42"/>
  <c r="D95" i="42"/>
  <c r="D152" i="42"/>
  <c r="J36" i="42" l="1"/>
  <c r="P35" i="42"/>
  <c r="J150" i="42"/>
  <c r="P149" i="42"/>
  <c r="J92" i="42"/>
  <c r="P91" i="42"/>
  <c r="L150" i="42"/>
  <c r="N150" i="42" s="1"/>
  <c r="L92" i="42"/>
  <c r="N92" i="42" s="1"/>
  <c r="L36" i="42"/>
  <c r="N36" i="42" s="1"/>
  <c r="C151" i="42"/>
  <c r="E151" i="42" s="1"/>
  <c r="E93" i="42"/>
  <c r="C37" i="42"/>
  <c r="E37" i="42" s="1"/>
  <c r="C94" i="42"/>
  <c r="D96" i="42"/>
  <c r="D153" i="42"/>
  <c r="J151" i="42" l="1"/>
  <c r="P150" i="42"/>
  <c r="J37" i="42"/>
  <c r="L37" i="42" s="1"/>
  <c r="N37" i="42" s="1"/>
  <c r="P36" i="42"/>
  <c r="J93" i="42"/>
  <c r="P92" i="42"/>
  <c r="L151" i="42"/>
  <c r="N151" i="42" s="1"/>
  <c r="L93" i="42"/>
  <c r="N93" i="42" s="1"/>
  <c r="C152" i="42"/>
  <c r="E152" i="42" s="1"/>
  <c r="E94" i="42"/>
  <c r="C38" i="42"/>
  <c r="E38" i="42" s="1"/>
  <c r="C95" i="42"/>
  <c r="D97" i="42"/>
  <c r="D154" i="42"/>
  <c r="J94" i="42" l="1"/>
  <c r="P93" i="42"/>
  <c r="J38" i="42"/>
  <c r="L38" i="42" s="1"/>
  <c r="N38" i="42" s="1"/>
  <c r="P37" i="42"/>
  <c r="J152" i="42"/>
  <c r="P151" i="42"/>
  <c r="L94" i="42"/>
  <c r="N94" i="42" s="1"/>
  <c r="L152" i="42"/>
  <c r="N152" i="42" s="1"/>
  <c r="C153" i="42"/>
  <c r="E153" i="42" s="1"/>
  <c r="E95" i="42"/>
  <c r="C39" i="42"/>
  <c r="E39" i="42" s="1"/>
  <c r="C96" i="42"/>
  <c r="D98" i="42"/>
  <c r="D155" i="42"/>
  <c r="J39" i="42" l="1"/>
  <c r="P38" i="42"/>
  <c r="J95" i="42"/>
  <c r="P94" i="42"/>
  <c r="J153" i="42"/>
  <c r="P152" i="42"/>
  <c r="L95" i="42"/>
  <c r="N95" i="42" s="1"/>
  <c r="L153" i="42"/>
  <c r="N153" i="42" s="1"/>
  <c r="L39" i="42"/>
  <c r="N39" i="42" s="1"/>
  <c r="C154" i="42"/>
  <c r="E154" i="42" s="1"/>
  <c r="E96" i="42"/>
  <c r="C40" i="42"/>
  <c r="E40" i="42" s="1"/>
  <c r="C97" i="42"/>
  <c r="D99" i="42"/>
  <c r="D156" i="42"/>
  <c r="J40" i="42" l="1"/>
  <c r="P39" i="42"/>
  <c r="J96" i="42"/>
  <c r="P95" i="42"/>
  <c r="J154" i="42"/>
  <c r="L154" i="42" s="1"/>
  <c r="N154" i="42" s="1"/>
  <c r="P153" i="42"/>
  <c r="L96" i="42"/>
  <c r="N96" i="42" s="1"/>
  <c r="L40" i="42"/>
  <c r="N40" i="42" s="1"/>
  <c r="C155" i="42"/>
  <c r="E155" i="42" s="1"/>
  <c r="E97" i="42"/>
  <c r="C41" i="42"/>
  <c r="E41" i="42" s="1"/>
  <c r="C98" i="42"/>
  <c r="D100" i="42"/>
  <c r="D157" i="42"/>
  <c r="J41" i="42" l="1"/>
  <c r="P40" i="42"/>
  <c r="J97" i="42"/>
  <c r="P96" i="42"/>
  <c r="J155" i="42"/>
  <c r="P154" i="42"/>
  <c r="L97" i="42"/>
  <c r="N97" i="42" s="1"/>
  <c r="L155" i="42"/>
  <c r="N155" i="42" s="1"/>
  <c r="L41" i="42"/>
  <c r="N41" i="42" s="1"/>
  <c r="C156" i="42"/>
  <c r="E156" i="42" s="1"/>
  <c r="E98" i="42"/>
  <c r="C42" i="42"/>
  <c r="E42" i="42" s="1"/>
  <c r="C99" i="42"/>
  <c r="D101" i="42"/>
  <c r="D158" i="42"/>
  <c r="J98" i="42" l="1"/>
  <c r="P97" i="42"/>
  <c r="J42" i="42"/>
  <c r="L42" i="42" s="1"/>
  <c r="N42" i="42" s="1"/>
  <c r="P41" i="42"/>
  <c r="J156" i="42"/>
  <c r="P155" i="42"/>
  <c r="L98" i="42"/>
  <c r="N98" i="42" s="1"/>
  <c r="L156" i="42"/>
  <c r="N156" i="42" s="1"/>
  <c r="C157" i="42"/>
  <c r="E157" i="42" s="1"/>
  <c r="E99" i="42"/>
  <c r="C43" i="42"/>
  <c r="E43" i="42" s="1"/>
  <c r="C100" i="42"/>
  <c r="D102" i="42"/>
  <c r="D159" i="42"/>
  <c r="J99" i="42" l="1"/>
  <c r="P98" i="42"/>
  <c r="J43" i="42"/>
  <c r="L43" i="42" s="1"/>
  <c r="N43" i="42" s="1"/>
  <c r="P42" i="42"/>
  <c r="J157" i="42"/>
  <c r="P156" i="42"/>
  <c r="L99" i="42"/>
  <c r="N99" i="42" s="1"/>
  <c r="L157" i="42"/>
  <c r="N157" i="42" s="1"/>
  <c r="C158" i="42"/>
  <c r="E158" i="42" s="1"/>
  <c r="E100" i="42"/>
  <c r="C44" i="42"/>
  <c r="E44" i="42" s="1"/>
  <c r="C101" i="42"/>
  <c r="D103" i="42"/>
  <c r="D160" i="42"/>
  <c r="J44" i="42" l="1"/>
  <c r="P43" i="42"/>
  <c r="J100" i="42"/>
  <c r="P99" i="42"/>
  <c r="J158" i="42"/>
  <c r="P157" i="42"/>
  <c r="L100" i="42"/>
  <c r="N100" i="42" s="1"/>
  <c r="L158" i="42"/>
  <c r="N158" i="42" s="1"/>
  <c r="L44" i="42"/>
  <c r="N44" i="42" s="1"/>
  <c r="C159" i="42"/>
  <c r="E159" i="42" s="1"/>
  <c r="E101" i="42"/>
  <c r="C45" i="42"/>
  <c r="E45" i="42" s="1"/>
  <c r="C102" i="42"/>
  <c r="D104" i="42"/>
  <c r="D161" i="42"/>
  <c r="J101" i="42" l="1"/>
  <c r="P100" i="42"/>
  <c r="J45" i="42"/>
  <c r="L45" i="42" s="1"/>
  <c r="N45" i="42" s="1"/>
  <c r="P44" i="42"/>
  <c r="J159" i="42"/>
  <c r="L159" i="42" s="1"/>
  <c r="N159" i="42" s="1"/>
  <c r="P158" i="42"/>
  <c r="L101" i="42"/>
  <c r="N101" i="42" s="1"/>
  <c r="C160" i="42"/>
  <c r="E160" i="42" s="1"/>
  <c r="E102" i="42"/>
  <c r="C46" i="42"/>
  <c r="E46" i="42" s="1"/>
  <c r="C103" i="42"/>
  <c r="D105" i="42"/>
  <c r="D162" i="42"/>
  <c r="J46" i="42" l="1"/>
  <c r="P45" i="42"/>
  <c r="J102" i="42"/>
  <c r="P101" i="42"/>
  <c r="J160" i="42"/>
  <c r="P159" i="42"/>
  <c r="L102" i="42"/>
  <c r="N102" i="42" s="1"/>
  <c r="L160" i="42"/>
  <c r="N160" i="42" s="1"/>
  <c r="L46" i="42"/>
  <c r="N46" i="42" s="1"/>
  <c r="C161" i="42"/>
  <c r="E161" i="42" s="1"/>
  <c r="E103" i="42"/>
  <c r="C47" i="42"/>
  <c r="E47" i="42" s="1"/>
  <c r="C104" i="42"/>
  <c r="D106" i="42"/>
  <c r="D163" i="42"/>
  <c r="J161" i="42" l="1"/>
  <c r="P160" i="42"/>
  <c r="J47" i="42"/>
  <c r="L47" i="42" s="1"/>
  <c r="N47" i="42" s="1"/>
  <c r="P46" i="42"/>
  <c r="J103" i="42"/>
  <c r="L103" i="42" s="1"/>
  <c r="N103" i="42" s="1"/>
  <c r="P102" i="42"/>
  <c r="L161" i="42"/>
  <c r="N161" i="42" s="1"/>
  <c r="C162" i="42"/>
  <c r="E162" i="42" s="1"/>
  <c r="E104" i="42"/>
  <c r="C48" i="42"/>
  <c r="E48" i="42" s="1"/>
  <c r="C105" i="42"/>
  <c r="D107" i="42"/>
  <c r="D164" i="42"/>
  <c r="J104" i="42" l="1"/>
  <c r="P103" i="42"/>
  <c r="J48" i="42"/>
  <c r="P47" i="42"/>
  <c r="J162" i="42"/>
  <c r="L162" i="42" s="1"/>
  <c r="N162" i="42" s="1"/>
  <c r="P161" i="42"/>
  <c r="L48" i="42"/>
  <c r="N48" i="42" s="1"/>
  <c r="L104" i="42"/>
  <c r="N104" i="42" s="1"/>
  <c r="C163" i="42"/>
  <c r="E163" i="42" s="1"/>
  <c r="E105" i="42"/>
  <c r="C49" i="42"/>
  <c r="E49" i="42" s="1"/>
  <c r="C106" i="42"/>
  <c r="D108" i="42"/>
  <c r="D165" i="42"/>
  <c r="J49" i="42" l="1"/>
  <c r="P48" i="42"/>
  <c r="J105" i="42"/>
  <c r="L105" i="42" s="1"/>
  <c r="N105" i="42" s="1"/>
  <c r="P104" i="42"/>
  <c r="J163" i="42"/>
  <c r="P162" i="42"/>
  <c r="L49" i="42"/>
  <c r="N49" i="42" s="1"/>
  <c r="L163" i="42"/>
  <c r="N163" i="42" s="1"/>
  <c r="C164" i="42"/>
  <c r="E164" i="42" s="1"/>
  <c r="E106" i="42"/>
  <c r="C50" i="42"/>
  <c r="E50" i="42" s="1"/>
  <c r="C107" i="42"/>
  <c r="D109" i="42"/>
  <c r="D166" i="42"/>
  <c r="A44" i="4"/>
  <c r="A43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H5" i="4"/>
  <c r="J164" i="42" l="1"/>
  <c r="P163" i="42"/>
  <c r="J50" i="42"/>
  <c r="L50" i="42" s="1"/>
  <c r="N50" i="42" s="1"/>
  <c r="P49" i="42"/>
  <c r="J106" i="42"/>
  <c r="P105" i="42"/>
  <c r="L164" i="42"/>
  <c r="N164" i="42" s="1"/>
  <c r="L106" i="42"/>
  <c r="N106" i="42" s="1"/>
  <c r="C165" i="42"/>
  <c r="E165" i="42" s="1"/>
  <c r="E107" i="42"/>
  <c r="C51" i="42"/>
  <c r="E51" i="42" s="1"/>
  <c r="C108" i="42"/>
  <c r="D110" i="42"/>
  <c r="D167" i="42"/>
  <c r="R2" i="2"/>
  <c r="U2" i="2"/>
  <c r="X2" i="2"/>
  <c r="AA2" i="2"/>
  <c r="AD2" i="2"/>
  <c r="AG2" i="2"/>
  <c r="AJ2" i="2"/>
  <c r="AM2" i="2"/>
  <c r="AP2" i="2"/>
  <c r="AS2" i="2"/>
  <c r="AV2" i="2"/>
  <c r="AY2" i="2"/>
  <c r="BB2" i="2"/>
  <c r="BE2" i="2"/>
  <c r="BH2" i="2"/>
  <c r="BK2" i="2"/>
  <c r="BN2" i="2"/>
  <c r="BQ2" i="2"/>
  <c r="BT2" i="2"/>
  <c r="BW2" i="2"/>
  <c r="BZ2" i="2"/>
  <c r="CC2" i="2"/>
  <c r="CF2" i="2"/>
  <c r="CI2" i="2"/>
  <c r="CL2" i="2"/>
  <c r="CO2" i="2"/>
  <c r="CR2" i="2"/>
  <c r="CU2" i="2"/>
  <c r="CX2" i="2"/>
  <c r="DA2" i="2"/>
  <c r="DD2" i="2"/>
  <c r="DG2" i="2"/>
  <c r="DJ2" i="2"/>
  <c r="DM2" i="2"/>
  <c r="DS2" i="2"/>
  <c r="DV2" i="2"/>
  <c r="O2" i="2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Q3" i="2"/>
  <c r="Q4" i="2" s="1"/>
  <c r="Q5" i="2" s="1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T3" i="2"/>
  <c r="T4" i="2" s="1"/>
  <c r="T5" i="2" s="1"/>
  <c r="T6" i="2" s="1"/>
  <c r="T7" i="2" s="1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W3" i="2"/>
  <c r="W4" i="2" s="1"/>
  <c r="W5" i="2" s="1"/>
  <c r="W6" i="2" s="1"/>
  <c r="W7" i="2" s="1"/>
  <c r="W8" i="2" s="1"/>
  <c r="W9" i="2" s="1"/>
  <c r="W10" i="2" s="1"/>
  <c r="W11" i="2" s="1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Z3" i="2"/>
  <c r="Z4" i="2" s="1"/>
  <c r="Z5" i="2" s="1"/>
  <c r="Z6" i="2" s="1"/>
  <c r="Z7" i="2" s="1"/>
  <c r="Z8" i="2" s="1"/>
  <c r="Z9" i="2" s="1"/>
  <c r="Z10" i="2" s="1"/>
  <c r="Z11" i="2" s="1"/>
  <c r="Z12" i="2" s="1"/>
  <c r="Z13" i="2" s="1"/>
  <c r="Z14" i="2" s="1"/>
  <c r="Z15" i="2" s="1"/>
  <c r="Z16" i="2" s="1"/>
  <c r="Z17" i="2" s="1"/>
  <c r="Z18" i="2" s="1"/>
  <c r="Z19" i="2" s="1"/>
  <c r="Z20" i="2" s="1"/>
  <c r="Z21" i="2" s="1"/>
  <c r="Z22" i="2" s="1"/>
  <c r="Z23" i="2" s="1"/>
  <c r="Z24" i="2" s="1"/>
  <c r="Z25" i="2" s="1"/>
  <c r="Z26" i="2" s="1"/>
  <c r="Z27" i="2" s="1"/>
  <c r="Z28" i="2" s="1"/>
  <c r="Z29" i="2" s="1"/>
  <c r="Z30" i="2" s="1"/>
  <c r="Z31" i="2" s="1"/>
  <c r="Z32" i="2" s="1"/>
  <c r="Z33" i="2" s="1"/>
  <c r="Z34" i="2" s="1"/>
  <c r="Z35" i="2" s="1"/>
  <c r="Z36" i="2" s="1"/>
  <c r="Z37" i="2" s="1"/>
  <c r="Z38" i="2" s="1"/>
  <c r="Z39" i="2" s="1"/>
  <c r="Z40" i="2" s="1"/>
  <c r="AC3" i="2"/>
  <c r="AC4" i="2" s="1"/>
  <c r="AC5" i="2" s="1"/>
  <c r="AC6" i="2" s="1"/>
  <c r="AC7" i="2" s="1"/>
  <c r="AC8" i="2" s="1"/>
  <c r="AC9" i="2" s="1"/>
  <c r="AC10" i="2" s="1"/>
  <c r="AC11" i="2" s="1"/>
  <c r="AC12" i="2" s="1"/>
  <c r="AC13" i="2" s="1"/>
  <c r="AC14" i="2" s="1"/>
  <c r="AC15" i="2" s="1"/>
  <c r="AC16" i="2" s="1"/>
  <c r="AC17" i="2" s="1"/>
  <c r="AC18" i="2" s="1"/>
  <c r="AC19" i="2" s="1"/>
  <c r="AC20" i="2" s="1"/>
  <c r="AC21" i="2" s="1"/>
  <c r="AC22" i="2" s="1"/>
  <c r="AC23" i="2" s="1"/>
  <c r="AC24" i="2" s="1"/>
  <c r="AC25" i="2" s="1"/>
  <c r="AC26" i="2" s="1"/>
  <c r="AC27" i="2" s="1"/>
  <c r="AC28" i="2" s="1"/>
  <c r="AC29" i="2" s="1"/>
  <c r="AC30" i="2" s="1"/>
  <c r="AC31" i="2" s="1"/>
  <c r="AC32" i="2" s="1"/>
  <c r="AC33" i="2" s="1"/>
  <c r="AC34" i="2" s="1"/>
  <c r="AC35" i="2" s="1"/>
  <c r="AC36" i="2" s="1"/>
  <c r="AC37" i="2" s="1"/>
  <c r="AC38" i="2" s="1"/>
  <c r="AC39" i="2" s="1"/>
  <c r="AC40" i="2" s="1"/>
  <c r="AF3" i="2"/>
  <c r="AF4" i="2" s="1"/>
  <c r="AF5" i="2" s="1"/>
  <c r="AF6" i="2" s="1"/>
  <c r="AF7" i="2" s="1"/>
  <c r="AF8" i="2" s="1"/>
  <c r="AF9" i="2" s="1"/>
  <c r="AF10" i="2" s="1"/>
  <c r="AF11" i="2" s="1"/>
  <c r="AF12" i="2" s="1"/>
  <c r="AF13" i="2" s="1"/>
  <c r="AF14" i="2" s="1"/>
  <c r="AF15" i="2" s="1"/>
  <c r="AF16" i="2" s="1"/>
  <c r="AF17" i="2" s="1"/>
  <c r="AF18" i="2" s="1"/>
  <c r="AF19" i="2" s="1"/>
  <c r="AF20" i="2" s="1"/>
  <c r="AF21" i="2" s="1"/>
  <c r="AF22" i="2" s="1"/>
  <c r="AF23" i="2" s="1"/>
  <c r="AF24" i="2" s="1"/>
  <c r="AF25" i="2" s="1"/>
  <c r="AF26" i="2" s="1"/>
  <c r="AF27" i="2" s="1"/>
  <c r="AF28" i="2" s="1"/>
  <c r="AF29" i="2" s="1"/>
  <c r="AF30" i="2" s="1"/>
  <c r="AF31" i="2" s="1"/>
  <c r="AF32" i="2" s="1"/>
  <c r="AF33" i="2" s="1"/>
  <c r="AF34" i="2" s="1"/>
  <c r="AF35" i="2" s="1"/>
  <c r="AF36" i="2" s="1"/>
  <c r="AF37" i="2" s="1"/>
  <c r="AF38" i="2" s="1"/>
  <c r="AF39" i="2" s="1"/>
  <c r="AF40" i="2" s="1"/>
  <c r="AI3" i="2"/>
  <c r="AI4" i="2" s="1"/>
  <c r="AI5" i="2" s="1"/>
  <c r="AI6" i="2" s="1"/>
  <c r="AI7" i="2" s="1"/>
  <c r="AI8" i="2" s="1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L3" i="2"/>
  <c r="AL4" i="2" s="1"/>
  <c r="AL5" i="2" s="1"/>
  <c r="AL6" i="2" s="1"/>
  <c r="AL7" i="2" s="1"/>
  <c r="AL8" i="2" s="1"/>
  <c r="AL9" i="2" s="1"/>
  <c r="AL10" i="2" s="1"/>
  <c r="AL11" i="2" s="1"/>
  <c r="AL12" i="2" s="1"/>
  <c r="AL13" i="2" s="1"/>
  <c r="AL14" i="2" s="1"/>
  <c r="AL15" i="2" s="1"/>
  <c r="AL16" i="2" s="1"/>
  <c r="AL17" i="2" s="1"/>
  <c r="AL18" i="2" s="1"/>
  <c r="AL19" i="2" s="1"/>
  <c r="AL20" i="2" s="1"/>
  <c r="AL21" i="2" s="1"/>
  <c r="AL22" i="2" s="1"/>
  <c r="AO3" i="2"/>
  <c r="AO4" i="2" s="1"/>
  <c r="AO5" i="2" s="1"/>
  <c r="AO6" i="2" s="1"/>
  <c r="AO7" i="2" s="1"/>
  <c r="AO8" i="2" s="1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AO37" i="2" s="1"/>
  <c r="AO38" i="2" s="1"/>
  <c r="AO39" i="2" s="1"/>
  <c r="AO40" i="2" s="1"/>
  <c r="AR3" i="2"/>
  <c r="AR4" i="2" s="1"/>
  <c r="AR5" i="2" s="1"/>
  <c r="AR6" i="2" s="1"/>
  <c r="AR7" i="2" s="1"/>
  <c r="AR8" i="2" s="1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R36" i="2" s="1"/>
  <c r="AR37" i="2" s="1"/>
  <c r="AR38" i="2" s="1"/>
  <c r="AR39" i="2" s="1"/>
  <c r="AR40" i="2" s="1"/>
  <c r="AU3" i="2"/>
  <c r="AU4" i="2" s="1"/>
  <c r="AU5" i="2" s="1"/>
  <c r="AU6" i="2" s="1"/>
  <c r="AU7" i="2" s="1"/>
  <c r="AU8" i="2" s="1"/>
  <c r="AU9" i="2" s="1"/>
  <c r="AU10" i="2" s="1"/>
  <c r="AU11" i="2" s="1"/>
  <c r="AU12" i="2" s="1"/>
  <c r="AU13" i="2" s="1"/>
  <c r="AU14" i="2" s="1"/>
  <c r="AU15" i="2" s="1"/>
  <c r="AU16" i="2" s="1"/>
  <c r="AU17" i="2" s="1"/>
  <c r="AU18" i="2" s="1"/>
  <c r="AU19" i="2" s="1"/>
  <c r="AU20" i="2" s="1"/>
  <c r="AU21" i="2" s="1"/>
  <c r="AU22" i="2" s="1"/>
  <c r="AU23" i="2" s="1"/>
  <c r="AU24" i="2" s="1"/>
  <c r="AU25" i="2" s="1"/>
  <c r="AU26" i="2" s="1"/>
  <c r="AU27" i="2" s="1"/>
  <c r="AU28" i="2" s="1"/>
  <c r="AU29" i="2" s="1"/>
  <c r="AU30" i="2" s="1"/>
  <c r="AU31" i="2" s="1"/>
  <c r="AU32" i="2" s="1"/>
  <c r="AU33" i="2" s="1"/>
  <c r="AU34" i="2" s="1"/>
  <c r="AU35" i="2" s="1"/>
  <c r="AU36" i="2" s="1"/>
  <c r="AU37" i="2" s="1"/>
  <c r="AU38" i="2" s="1"/>
  <c r="AU39" i="2" s="1"/>
  <c r="AU40" i="2" s="1"/>
  <c r="AX3" i="2"/>
  <c r="AX4" i="2" s="1"/>
  <c r="AX5" i="2" s="1"/>
  <c r="AX6" i="2" s="1"/>
  <c r="AX7" i="2" s="1"/>
  <c r="AX8" i="2" s="1"/>
  <c r="AX9" i="2" s="1"/>
  <c r="AX10" i="2" s="1"/>
  <c r="AX11" i="2" s="1"/>
  <c r="AX12" i="2" s="1"/>
  <c r="AX13" i="2" s="1"/>
  <c r="AX14" i="2" s="1"/>
  <c r="AX15" i="2" s="1"/>
  <c r="AX16" i="2" s="1"/>
  <c r="AX17" i="2" s="1"/>
  <c r="AX18" i="2" s="1"/>
  <c r="AX19" i="2" s="1"/>
  <c r="AX20" i="2" s="1"/>
  <c r="AX21" i="2" s="1"/>
  <c r="AX22" i="2" s="1"/>
  <c r="AX23" i="2" s="1"/>
  <c r="AX24" i="2" s="1"/>
  <c r="AX25" i="2" s="1"/>
  <c r="AX26" i="2" s="1"/>
  <c r="AX27" i="2" s="1"/>
  <c r="AX28" i="2" s="1"/>
  <c r="AX29" i="2" s="1"/>
  <c r="AX30" i="2" s="1"/>
  <c r="AX31" i="2" s="1"/>
  <c r="AX32" i="2" s="1"/>
  <c r="AX33" i="2" s="1"/>
  <c r="AX34" i="2" s="1"/>
  <c r="AX35" i="2" s="1"/>
  <c r="AX36" i="2" s="1"/>
  <c r="AX37" i="2" s="1"/>
  <c r="AX38" i="2" s="1"/>
  <c r="AX39" i="2" s="1"/>
  <c r="AX40" i="2" s="1"/>
  <c r="BA3" i="2"/>
  <c r="BA4" i="2" s="1"/>
  <c r="BA5" i="2" s="1"/>
  <c r="BA6" i="2" s="1"/>
  <c r="BA7" i="2" s="1"/>
  <c r="BA8" i="2" s="1"/>
  <c r="BA9" i="2" s="1"/>
  <c r="BA10" i="2" s="1"/>
  <c r="BA11" i="2" s="1"/>
  <c r="BA12" i="2" s="1"/>
  <c r="BA13" i="2" s="1"/>
  <c r="BA14" i="2" s="1"/>
  <c r="BA15" i="2" s="1"/>
  <c r="BA16" i="2" s="1"/>
  <c r="BA17" i="2" s="1"/>
  <c r="BA18" i="2" s="1"/>
  <c r="BA19" i="2" s="1"/>
  <c r="BA20" i="2" s="1"/>
  <c r="BA21" i="2" s="1"/>
  <c r="BA22" i="2" s="1"/>
  <c r="BA23" i="2" s="1"/>
  <c r="BA24" i="2" s="1"/>
  <c r="BA25" i="2" s="1"/>
  <c r="BA26" i="2" s="1"/>
  <c r="BA27" i="2" s="1"/>
  <c r="BA28" i="2" s="1"/>
  <c r="BA29" i="2" s="1"/>
  <c r="BA30" i="2" s="1"/>
  <c r="BA31" i="2" s="1"/>
  <c r="BA32" i="2" s="1"/>
  <c r="BA33" i="2" s="1"/>
  <c r="BA34" i="2" s="1"/>
  <c r="BA35" i="2" s="1"/>
  <c r="BA36" i="2" s="1"/>
  <c r="BA37" i="2" s="1"/>
  <c r="BA38" i="2" s="1"/>
  <c r="BA39" i="2" s="1"/>
  <c r="BA40" i="2" s="1"/>
  <c r="BD3" i="2"/>
  <c r="BD4" i="2" s="1"/>
  <c r="BD5" i="2" s="1"/>
  <c r="BD6" i="2" s="1"/>
  <c r="BD7" i="2" s="1"/>
  <c r="BD8" i="2" s="1"/>
  <c r="BD9" i="2" s="1"/>
  <c r="BD10" i="2" s="1"/>
  <c r="BD11" i="2" s="1"/>
  <c r="BD12" i="2" s="1"/>
  <c r="BD13" i="2" s="1"/>
  <c r="BD14" i="2" s="1"/>
  <c r="BD15" i="2" s="1"/>
  <c r="BD16" i="2" s="1"/>
  <c r="BD17" i="2" s="1"/>
  <c r="BD18" i="2" s="1"/>
  <c r="BD19" i="2" s="1"/>
  <c r="BD20" i="2" s="1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G3" i="2"/>
  <c r="BG4" i="2" s="1"/>
  <c r="BG5" i="2" s="1"/>
  <c r="BG6" i="2" s="1"/>
  <c r="BG7" i="2" s="1"/>
  <c r="BG8" i="2" s="1"/>
  <c r="BG9" i="2" s="1"/>
  <c r="BG10" i="2" s="1"/>
  <c r="BG11" i="2" s="1"/>
  <c r="BG12" i="2" s="1"/>
  <c r="BG13" i="2" s="1"/>
  <c r="BG14" i="2" s="1"/>
  <c r="BG15" i="2" s="1"/>
  <c r="BG16" i="2" s="1"/>
  <c r="BG17" i="2" s="1"/>
  <c r="BG18" i="2" s="1"/>
  <c r="BG19" i="2" s="1"/>
  <c r="BG20" i="2" s="1"/>
  <c r="BG21" i="2" s="1"/>
  <c r="BG22" i="2" s="1"/>
  <c r="BG23" i="2" s="1"/>
  <c r="BG24" i="2" s="1"/>
  <c r="BG25" i="2" s="1"/>
  <c r="BG26" i="2" s="1"/>
  <c r="BG27" i="2" s="1"/>
  <c r="BG28" i="2" s="1"/>
  <c r="BG29" i="2" s="1"/>
  <c r="BG30" i="2" s="1"/>
  <c r="BG31" i="2" s="1"/>
  <c r="BG32" i="2" s="1"/>
  <c r="BG33" i="2" s="1"/>
  <c r="BG34" i="2" s="1"/>
  <c r="BG35" i="2" s="1"/>
  <c r="BG36" i="2" s="1"/>
  <c r="BG37" i="2" s="1"/>
  <c r="BG38" i="2" s="1"/>
  <c r="BG39" i="2" s="1"/>
  <c r="BG40" i="2" s="1"/>
  <c r="BJ3" i="2"/>
  <c r="BJ4" i="2" s="1"/>
  <c r="BJ5" i="2" s="1"/>
  <c r="BJ6" i="2" s="1"/>
  <c r="BJ7" i="2" s="1"/>
  <c r="BJ8" i="2" s="1"/>
  <c r="BJ9" i="2" s="1"/>
  <c r="BJ10" i="2" s="1"/>
  <c r="BJ11" i="2" s="1"/>
  <c r="BJ12" i="2" s="1"/>
  <c r="BJ13" i="2" s="1"/>
  <c r="BJ14" i="2" s="1"/>
  <c r="BJ15" i="2" s="1"/>
  <c r="BJ16" i="2" s="1"/>
  <c r="BJ17" i="2" s="1"/>
  <c r="BJ18" i="2" s="1"/>
  <c r="BJ19" i="2" s="1"/>
  <c r="BJ20" i="2" s="1"/>
  <c r="BJ21" i="2" s="1"/>
  <c r="BJ22" i="2" s="1"/>
  <c r="BJ23" i="2" s="1"/>
  <c r="BJ24" i="2" s="1"/>
  <c r="BJ25" i="2" s="1"/>
  <c r="BJ26" i="2" s="1"/>
  <c r="BJ27" i="2" s="1"/>
  <c r="BJ28" i="2" s="1"/>
  <c r="BJ29" i="2" s="1"/>
  <c r="BJ30" i="2" s="1"/>
  <c r="BJ31" i="2" s="1"/>
  <c r="BJ32" i="2" s="1"/>
  <c r="BJ33" i="2" s="1"/>
  <c r="BJ34" i="2" s="1"/>
  <c r="BJ35" i="2" s="1"/>
  <c r="BJ36" i="2" s="1"/>
  <c r="BJ37" i="2" s="1"/>
  <c r="BJ38" i="2" s="1"/>
  <c r="BJ39" i="2" s="1"/>
  <c r="BJ40" i="2" s="1"/>
  <c r="BM3" i="2"/>
  <c r="BM4" i="2" s="1"/>
  <c r="BM5" i="2" s="1"/>
  <c r="BM6" i="2" s="1"/>
  <c r="BM7" i="2" s="1"/>
  <c r="BM8" i="2" s="1"/>
  <c r="BM9" i="2" s="1"/>
  <c r="BM10" i="2" s="1"/>
  <c r="BM11" i="2" s="1"/>
  <c r="BM12" i="2" s="1"/>
  <c r="BM13" i="2" s="1"/>
  <c r="BM14" i="2" s="1"/>
  <c r="BM15" i="2" s="1"/>
  <c r="BM16" i="2" s="1"/>
  <c r="BM17" i="2" s="1"/>
  <c r="BM18" i="2" s="1"/>
  <c r="BM19" i="2" s="1"/>
  <c r="BM20" i="2" s="1"/>
  <c r="BM21" i="2" s="1"/>
  <c r="BM22" i="2" s="1"/>
  <c r="BM23" i="2" s="1"/>
  <c r="BM24" i="2" s="1"/>
  <c r="BM25" i="2" s="1"/>
  <c r="BM26" i="2" s="1"/>
  <c r="BM27" i="2" s="1"/>
  <c r="BM28" i="2" s="1"/>
  <c r="BM29" i="2" s="1"/>
  <c r="BM30" i="2" s="1"/>
  <c r="BM31" i="2" s="1"/>
  <c r="BM32" i="2" s="1"/>
  <c r="BM33" i="2" s="1"/>
  <c r="BM34" i="2" s="1"/>
  <c r="BM35" i="2" s="1"/>
  <c r="BM36" i="2" s="1"/>
  <c r="BM37" i="2" s="1"/>
  <c r="BM38" i="2" s="1"/>
  <c r="BM39" i="2" s="1"/>
  <c r="BM40" i="2" s="1"/>
  <c r="BP3" i="2"/>
  <c r="BS3" i="2"/>
  <c r="BS4" i="2" s="1"/>
  <c r="BS5" i="2" s="1"/>
  <c r="BS6" i="2" s="1"/>
  <c r="BS7" i="2" s="1"/>
  <c r="BS8" i="2" s="1"/>
  <c r="BS9" i="2" s="1"/>
  <c r="BS10" i="2" s="1"/>
  <c r="BS11" i="2" s="1"/>
  <c r="BS12" i="2" s="1"/>
  <c r="BS13" i="2" s="1"/>
  <c r="BS14" i="2" s="1"/>
  <c r="BS15" i="2" s="1"/>
  <c r="BS16" i="2" s="1"/>
  <c r="BS17" i="2" s="1"/>
  <c r="BS18" i="2" s="1"/>
  <c r="BS19" i="2" s="1"/>
  <c r="BS20" i="2" s="1"/>
  <c r="BS21" i="2" s="1"/>
  <c r="BS22" i="2" s="1"/>
  <c r="BS23" i="2" s="1"/>
  <c r="BS24" i="2" s="1"/>
  <c r="BS25" i="2" s="1"/>
  <c r="BS26" i="2" s="1"/>
  <c r="BS27" i="2" s="1"/>
  <c r="BS28" i="2" s="1"/>
  <c r="BS29" i="2" s="1"/>
  <c r="BS30" i="2" s="1"/>
  <c r="BS31" i="2" s="1"/>
  <c r="BS32" i="2" s="1"/>
  <c r="BS33" i="2" s="1"/>
  <c r="BS34" i="2" s="1"/>
  <c r="BS35" i="2" s="1"/>
  <c r="BS36" i="2" s="1"/>
  <c r="BS37" i="2" s="1"/>
  <c r="BS38" i="2" s="1"/>
  <c r="BS39" i="2" s="1"/>
  <c r="BS40" i="2" s="1"/>
  <c r="BV3" i="2"/>
  <c r="BV4" i="2" s="1"/>
  <c r="BV5" i="2" s="1"/>
  <c r="BV6" i="2" s="1"/>
  <c r="BV7" i="2" s="1"/>
  <c r="BV8" i="2" s="1"/>
  <c r="BV9" i="2" s="1"/>
  <c r="BV10" i="2" s="1"/>
  <c r="BV11" i="2" s="1"/>
  <c r="BV12" i="2" s="1"/>
  <c r="BV13" i="2" s="1"/>
  <c r="BV14" i="2" s="1"/>
  <c r="BV15" i="2" s="1"/>
  <c r="BV16" i="2" s="1"/>
  <c r="BV17" i="2" s="1"/>
  <c r="BV18" i="2" s="1"/>
  <c r="BV19" i="2" s="1"/>
  <c r="BV20" i="2" s="1"/>
  <c r="BV21" i="2" s="1"/>
  <c r="BV22" i="2" s="1"/>
  <c r="BV23" i="2" s="1"/>
  <c r="BV24" i="2" s="1"/>
  <c r="BV25" i="2" s="1"/>
  <c r="BV26" i="2" s="1"/>
  <c r="BV27" i="2" s="1"/>
  <c r="BV28" i="2" s="1"/>
  <c r="BV29" i="2" s="1"/>
  <c r="BV30" i="2" s="1"/>
  <c r="BV31" i="2" s="1"/>
  <c r="BV32" i="2" s="1"/>
  <c r="BV33" i="2" s="1"/>
  <c r="BV34" i="2" s="1"/>
  <c r="BV35" i="2" s="1"/>
  <c r="BV36" i="2" s="1"/>
  <c r="BV37" i="2" s="1"/>
  <c r="BV38" i="2" s="1"/>
  <c r="BV39" i="2" s="1"/>
  <c r="BV40" i="2" s="1"/>
  <c r="BY3" i="2"/>
  <c r="BY4" i="2" s="1"/>
  <c r="BY5" i="2" s="1"/>
  <c r="BY6" i="2" s="1"/>
  <c r="BY7" i="2" s="1"/>
  <c r="BY8" i="2" s="1"/>
  <c r="BY9" i="2" s="1"/>
  <c r="BY10" i="2" s="1"/>
  <c r="BY11" i="2" s="1"/>
  <c r="BY12" i="2" s="1"/>
  <c r="BY13" i="2" s="1"/>
  <c r="BY14" i="2" s="1"/>
  <c r="BY15" i="2" s="1"/>
  <c r="BY16" i="2" s="1"/>
  <c r="BY17" i="2" s="1"/>
  <c r="BY18" i="2" s="1"/>
  <c r="BY19" i="2" s="1"/>
  <c r="BY20" i="2" s="1"/>
  <c r="BY21" i="2" s="1"/>
  <c r="BY22" i="2" s="1"/>
  <c r="BY23" i="2" s="1"/>
  <c r="BY24" i="2" s="1"/>
  <c r="BY25" i="2" s="1"/>
  <c r="BY26" i="2" s="1"/>
  <c r="BY27" i="2" s="1"/>
  <c r="BY28" i="2" s="1"/>
  <c r="BY29" i="2" s="1"/>
  <c r="BY30" i="2" s="1"/>
  <c r="BY31" i="2" s="1"/>
  <c r="BY32" i="2" s="1"/>
  <c r="BY33" i="2" s="1"/>
  <c r="BY34" i="2" s="1"/>
  <c r="BY35" i="2" s="1"/>
  <c r="BY36" i="2" s="1"/>
  <c r="BY37" i="2" s="1"/>
  <c r="BY38" i="2" s="1"/>
  <c r="BY39" i="2" s="1"/>
  <c r="BY40" i="2" s="1"/>
  <c r="CB3" i="2"/>
  <c r="CB4" i="2" s="1"/>
  <c r="CB5" i="2" s="1"/>
  <c r="CB6" i="2" s="1"/>
  <c r="CB7" i="2" s="1"/>
  <c r="CB8" i="2" s="1"/>
  <c r="CB9" i="2" s="1"/>
  <c r="CB10" i="2" s="1"/>
  <c r="CB11" i="2" s="1"/>
  <c r="CB12" i="2" s="1"/>
  <c r="CB13" i="2" s="1"/>
  <c r="CB14" i="2" s="1"/>
  <c r="CB15" i="2" s="1"/>
  <c r="CB16" i="2" s="1"/>
  <c r="CB17" i="2" s="1"/>
  <c r="CB18" i="2" s="1"/>
  <c r="CB19" i="2" s="1"/>
  <c r="CB20" i="2" s="1"/>
  <c r="CB21" i="2" s="1"/>
  <c r="CB22" i="2" s="1"/>
  <c r="CB23" i="2" s="1"/>
  <c r="CB24" i="2" s="1"/>
  <c r="CB25" i="2" s="1"/>
  <c r="CB26" i="2" s="1"/>
  <c r="CB27" i="2" s="1"/>
  <c r="CB28" i="2" s="1"/>
  <c r="CB29" i="2" s="1"/>
  <c r="CB30" i="2" s="1"/>
  <c r="CB31" i="2" s="1"/>
  <c r="CB32" i="2" s="1"/>
  <c r="CB33" i="2" s="1"/>
  <c r="CB34" i="2" s="1"/>
  <c r="CB35" i="2" s="1"/>
  <c r="CB36" i="2" s="1"/>
  <c r="CB37" i="2" s="1"/>
  <c r="CB38" i="2" s="1"/>
  <c r="CB39" i="2" s="1"/>
  <c r="CB40" i="2" s="1"/>
  <c r="CE3" i="2"/>
  <c r="CE4" i="2" s="1"/>
  <c r="CE5" i="2" s="1"/>
  <c r="CE6" i="2" s="1"/>
  <c r="CE7" i="2" s="1"/>
  <c r="CE8" i="2" s="1"/>
  <c r="CE9" i="2" s="1"/>
  <c r="CE10" i="2" s="1"/>
  <c r="CE11" i="2" s="1"/>
  <c r="CE12" i="2" s="1"/>
  <c r="CE13" i="2" s="1"/>
  <c r="CE14" i="2" s="1"/>
  <c r="CE15" i="2" s="1"/>
  <c r="CE16" i="2" s="1"/>
  <c r="CE17" i="2" s="1"/>
  <c r="CE18" i="2" s="1"/>
  <c r="CE19" i="2" s="1"/>
  <c r="CE20" i="2" s="1"/>
  <c r="CE21" i="2" s="1"/>
  <c r="CE22" i="2" s="1"/>
  <c r="CE23" i="2" s="1"/>
  <c r="CE24" i="2" s="1"/>
  <c r="CE25" i="2" s="1"/>
  <c r="CE26" i="2" s="1"/>
  <c r="CE27" i="2" s="1"/>
  <c r="CE28" i="2" s="1"/>
  <c r="CE29" i="2" s="1"/>
  <c r="CE30" i="2" s="1"/>
  <c r="CE31" i="2" s="1"/>
  <c r="CE32" i="2" s="1"/>
  <c r="CE33" i="2" s="1"/>
  <c r="CE34" i="2" s="1"/>
  <c r="CE35" i="2" s="1"/>
  <c r="CE36" i="2" s="1"/>
  <c r="CE37" i="2" s="1"/>
  <c r="CE38" i="2" s="1"/>
  <c r="CE39" i="2" s="1"/>
  <c r="CE40" i="2" s="1"/>
  <c r="CH3" i="2"/>
  <c r="CH4" i="2" s="1"/>
  <c r="CH5" i="2" s="1"/>
  <c r="CH6" i="2" s="1"/>
  <c r="CH7" i="2" s="1"/>
  <c r="CH8" i="2" s="1"/>
  <c r="CH9" i="2" s="1"/>
  <c r="CH10" i="2" s="1"/>
  <c r="CH11" i="2" s="1"/>
  <c r="CH12" i="2" s="1"/>
  <c r="CH13" i="2" s="1"/>
  <c r="CH14" i="2" s="1"/>
  <c r="CH15" i="2" s="1"/>
  <c r="CH16" i="2" s="1"/>
  <c r="CH17" i="2" s="1"/>
  <c r="CH18" i="2" s="1"/>
  <c r="CH19" i="2" s="1"/>
  <c r="CH20" i="2" s="1"/>
  <c r="CH21" i="2" s="1"/>
  <c r="CH22" i="2" s="1"/>
  <c r="CH23" i="2" s="1"/>
  <c r="CH24" i="2" s="1"/>
  <c r="CH25" i="2" s="1"/>
  <c r="CH26" i="2" s="1"/>
  <c r="CH27" i="2" s="1"/>
  <c r="CH28" i="2" s="1"/>
  <c r="CH29" i="2" s="1"/>
  <c r="CH30" i="2" s="1"/>
  <c r="CH31" i="2" s="1"/>
  <c r="CH32" i="2" s="1"/>
  <c r="CH33" i="2" s="1"/>
  <c r="CH34" i="2" s="1"/>
  <c r="CH35" i="2" s="1"/>
  <c r="CH36" i="2" s="1"/>
  <c r="CH37" i="2" s="1"/>
  <c r="CH38" i="2" s="1"/>
  <c r="CH39" i="2" s="1"/>
  <c r="CH40" i="2" s="1"/>
  <c r="CK3" i="2"/>
  <c r="CK4" i="2" s="1"/>
  <c r="CK5" i="2" s="1"/>
  <c r="CK6" i="2" s="1"/>
  <c r="CK7" i="2" s="1"/>
  <c r="CK8" i="2" s="1"/>
  <c r="CK9" i="2" s="1"/>
  <c r="CK10" i="2" s="1"/>
  <c r="CK11" i="2" s="1"/>
  <c r="CK12" i="2" s="1"/>
  <c r="CK13" i="2" s="1"/>
  <c r="CK14" i="2" s="1"/>
  <c r="CK15" i="2" s="1"/>
  <c r="CK16" i="2" s="1"/>
  <c r="CK17" i="2" s="1"/>
  <c r="CK18" i="2" s="1"/>
  <c r="CK19" i="2" s="1"/>
  <c r="CK20" i="2" s="1"/>
  <c r="CK21" i="2" s="1"/>
  <c r="CK22" i="2" s="1"/>
  <c r="CK23" i="2" s="1"/>
  <c r="CK24" i="2" s="1"/>
  <c r="CK25" i="2" s="1"/>
  <c r="CK26" i="2" s="1"/>
  <c r="CK27" i="2" s="1"/>
  <c r="CK28" i="2" s="1"/>
  <c r="CK29" i="2" s="1"/>
  <c r="CK30" i="2" s="1"/>
  <c r="CK31" i="2" s="1"/>
  <c r="CK32" i="2" s="1"/>
  <c r="CK33" i="2" s="1"/>
  <c r="CK34" i="2" s="1"/>
  <c r="CK35" i="2" s="1"/>
  <c r="CK36" i="2" s="1"/>
  <c r="CK37" i="2" s="1"/>
  <c r="CK38" i="2" s="1"/>
  <c r="CK39" i="2" s="1"/>
  <c r="CK40" i="2" s="1"/>
  <c r="CN3" i="2"/>
  <c r="CN4" i="2" s="1"/>
  <c r="CN5" i="2" s="1"/>
  <c r="CN6" i="2" s="1"/>
  <c r="CN7" i="2" s="1"/>
  <c r="CN8" i="2" s="1"/>
  <c r="CN9" i="2" s="1"/>
  <c r="CN10" i="2" s="1"/>
  <c r="CN11" i="2" s="1"/>
  <c r="CN12" i="2" s="1"/>
  <c r="CN13" i="2" s="1"/>
  <c r="CN14" i="2" s="1"/>
  <c r="CN15" i="2" s="1"/>
  <c r="CN16" i="2" s="1"/>
  <c r="CN17" i="2" s="1"/>
  <c r="CN18" i="2" s="1"/>
  <c r="CN19" i="2" s="1"/>
  <c r="CN20" i="2" s="1"/>
  <c r="CN21" i="2" s="1"/>
  <c r="CN22" i="2" s="1"/>
  <c r="CN23" i="2" s="1"/>
  <c r="CN24" i="2" s="1"/>
  <c r="CN25" i="2" s="1"/>
  <c r="CN26" i="2" s="1"/>
  <c r="CN27" i="2" s="1"/>
  <c r="CN28" i="2" s="1"/>
  <c r="CN29" i="2" s="1"/>
  <c r="CN30" i="2" s="1"/>
  <c r="CN31" i="2" s="1"/>
  <c r="CN32" i="2" s="1"/>
  <c r="CN33" i="2" s="1"/>
  <c r="CN34" i="2" s="1"/>
  <c r="CN35" i="2" s="1"/>
  <c r="CN36" i="2" s="1"/>
  <c r="CN37" i="2" s="1"/>
  <c r="CN38" i="2" s="1"/>
  <c r="CN39" i="2" s="1"/>
  <c r="CN40" i="2" s="1"/>
  <c r="CQ3" i="2"/>
  <c r="CQ4" i="2" s="1"/>
  <c r="CQ5" i="2" s="1"/>
  <c r="CQ6" i="2" s="1"/>
  <c r="CQ7" i="2" s="1"/>
  <c r="CQ8" i="2" s="1"/>
  <c r="CQ9" i="2" s="1"/>
  <c r="CQ10" i="2" s="1"/>
  <c r="CQ11" i="2" s="1"/>
  <c r="CQ12" i="2" s="1"/>
  <c r="CQ13" i="2" s="1"/>
  <c r="CQ14" i="2" s="1"/>
  <c r="CQ15" i="2" s="1"/>
  <c r="CQ16" i="2" s="1"/>
  <c r="CQ17" i="2" s="1"/>
  <c r="CQ18" i="2" s="1"/>
  <c r="CQ19" i="2" s="1"/>
  <c r="CQ20" i="2" s="1"/>
  <c r="CQ21" i="2" s="1"/>
  <c r="CQ22" i="2" s="1"/>
  <c r="CQ23" i="2" s="1"/>
  <c r="CQ24" i="2" s="1"/>
  <c r="CQ25" i="2" s="1"/>
  <c r="CQ26" i="2" s="1"/>
  <c r="CQ27" i="2" s="1"/>
  <c r="CQ28" i="2" s="1"/>
  <c r="CQ29" i="2" s="1"/>
  <c r="CQ30" i="2" s="1"/>
  <c r="CQ31" i="2" s="1"/>
  <c r="CQ32" i="2" s="1"/>
  <c r="CQ33" i="2" s="1"/>
  <c r="CQ34" i="2" s="1"/>
  <c r="CQ35" i="2" s="1"/>
  <c r="CQ36" i="2" s="1"/>
  <c r="CQ37" i="2" s="1"/>
  <c r="CQ38" i="2" s="1"/>
  <c r="CQ39" i="2" s="1"/>
  <c r="CQ40" i="2" s="1"/>
  <c r="CT3" i="2"/>
  <c r="CT4" i="2" s="1"/>
  <c r="CT5" i="2" s="1"/>
  <c r="CT6" i="2" s="1"/>
  <c r="CT7" i="2" s="1"/>
  <c r="CT8" i="2" s="1"/>
  <c r="CT9" i="2" s="1"/>
  <c r="CT10" i="2" s="1"/>
  <c r="CT11" i="2" s="1"/>
  <c r="CT12" i="2" s="1"/>
  <c r="CT13" i="2" s="1"/>
  <c r="CT14" i="2" s="1"/>
  <c r="CT15" i="2" s="1"/>
  <c r="CT16" i="2" s="1"/>
  <c r="CT17" i="2" s="1"/>
  <c r="CT18" i="2" s="1"/>
  <c r="CT19" i="2" s="1"/>
  <c r="CT20" i="2" s="1"/>
  <c r="CT21" i="2" s="1"/>
  <c r="CT22" i="2" s="1"/>
  <c r="CT23" i="2" s="1"/>
  <c r="CT24" i="2" s="1"/>
  <c r="CT25" i="2" s="1"/>
  <c r="CT26" i="2" s="1"/>
  <c r="CT27" i="2" s="1"/>
  <c r="CT28" i="2" s="1"/>
  <c r="CT29" i="2" s="1"/>
  <c r="CT30" i="2" s="1"/>
  <c r="CT31" i="2" s="1"/>
  <c r="CT32" i="2" s="1"/>
  <c r="CT33" i="2" s="1"/>
  <c r="CT34" i="2" s="1"/>
  <c r="CT35" i="2" s="1"/>
  <c r="CT36" i="2" s="1"/>
  <c r="CT37" i="2" s="1"/>
  <c r="CT38" i="2" s="1"/>
  <c r="CT39" i="2" s="1"/>
  <c r="CT40" i="2" s="1"/>
  <c r="CW3" i="2"/>
  <c r="CW4" i="2" s="1"/>
  <c r="CW5" i="2" s="1"/>
  <c r="CW6" i="2" s="1"/>
  <c r="CW7" i="2" s="1"/>
  <c r="CW8" i="2" s="1"/>
  <c r="CW9" i="2" s="1"/>
  <c r="CW10" i="2" s="1"/>
  <c r="CW11" i="2" s="1"/>
  <c r="CW12" i="2" s="1"/>
  <c r="CW13" i="2" s="1"/>
  <c r="CW14" i="2" s="1"/>
  <c r="CW15" i="2" s="1"/>
  <c r="CW16" i="2" s="1"/>
  <c r="CW17" i="2" s="1"/>
  <c r="CW18" i="2" s="1"/>
  <c r="CW19" i="2" s="1"/>
  <c r="CW20" i="2" s="1"/>
  <c r="CW21" i="2" s="1"/>
  <c r="CW22" i="2" s="1"/>
  <c r="CW23" i="2" s="1"/>
  <c r="CW24" i="2" s="1"/>
  <c r="CW25" i="2" s="1"/>
  <c r="CW26" i="2" s="1"/>
  <c r="CW27" i="2" s="1"/>
  <c r="CW28" i="2" s="1"/>
  <c r="CW29" i="2" s="1"/>
  <c r="CW30" i="2" s="1"/>
  <c r="CW31" i="2" s="1"/>
  <c r="CW32" i="2" s="1"/>
  <c r="CW33" i="2" s="1"/>
  <c r="CW34" i="2" s="1"/>
  <c r="CW35" i="2" s="1"/>
  <c r="CW36" i="2" s="1"/>
  <c r="CW37" i="2" s="1"/>
  <c r="CW38" i="2" s="1"/>
  <c r="CW39" i="2" s="1"/>
  <c r="CW40" i="2" s="1"/>
  <c r="CZ3" i="2"/>
  <c r="CZ4" i="2" s="1"/>
  <c r="CZ5" i="2" s="1"/>
  <c r="CZ6" i="2" s="1"/>
  <c r="CZ7" i="2" s="1"/>
  <c r="CZ8" i="2" s="1"/>
  <c r="CZ9" i="2" s="1"/>
  <c r="CZ10" i="2" s="1"/>
  <c r="CZ11" i="2" s="1"/>
  <c r="CZ12" i="2" s="1"/>
  <c r="CZ13" i="2" s="1"/>
  <c r="CZ14" i="2" s="1"/>
  <c r="CZ15" i="2" s="1"/>
  <c r="CZ16" i="2" s="1"/>
  <c r="CZ17" i="2" s="1"/>
  <c r="CZ18" i="2" s="1"/>
  <c r="CZ19" i="2" s="1"/>
  <c r="CZ20" i="2" s="1"/>
  <c r="CZ21" i="2" s="1"/>
  <c r="CZ22" i="2" s="1"/>
  <c r="CZ23" i="2" s="1"/>
  <c r="CZ24" i="2" s="1"/>
  <c r="CZ25" i="2" s="1"/>
  <c r="CZ26" i="2" s="1"/>
  <c r="CZ27" i="2" s="1"/>
  <c r="CZ28" i="2" s="1"/>
  <c r="CZ29" i="2" s="1"/>
  <c r="CZ30" i="2" s="1"/>
  <c r="CZ31" i="2" s="1"/>
  <c r="CZ32" i="2" s="1"/>
  <c r="CZ33" i="2" s="1"/>
  <c r="CZ34" i="2" s="1"/>
  <c r="CZ35" i="2" s="1"/>
  <c r="CZ36" i="2" s="1"/>
  <c r="CZ37" i="2" s="1"/>
  <c r="CZ38" i="2" s="1"/>
  <c r="CZ39" i="2" s="1"/>
  <c r="CZ40" i="2" s="1"/>
  <c r="DC3" i="2"/>
  <c r="DC4" i="2" s="1"/>
  <c r="DC5" i="2" s="1"/>
  <c r="DC6" i="2" s="1"/>
  <c r="DC7" i="2" s="1"/>
  <c r="DC8" i="2" s="1"/>
  <c r="DC9" i="2" s="1"/>
  <c r="DC10" i="2" s="1"/>
  <c r="DC11" i="2" s="1"/>
  <c r="DC12" i="2" s="1"/>
  <c r="DC13" i="2" s="1"/>
  <c r="DC14" i="2" s="1"/>
  <c r="DC15" i="2" s="1"/>
  <c r="DC16" i="2" s="1"/>
  <c r="DC17" i="2" s="1"/>
  <c r="DC18" i="2" s="1"/>
  <c r="DC19" i="2" s="1"/>
  <c r="DC20" i="2" s="1"/>
  <c r="DC21" i="2" s="1"/>
  <c r="DC22" i="2" s="1"/>
  <c r="DC23" i="2" s="1"/>
  <c r="DC24" i="2" s="1"/>
  <c r="DC25" i="2" s="1"/>
  <c r="DC26" i="2" s="1"/>
  <c r="DC27" i="2" s="1"/>
  <c r="DC28" i="2" s="1"/>
  <c r="DC29" i="2" s="1"/>
  <c r="DC30" i="2" s="1"/>
  <c r="DC31" i="2" s="1"/>
  <c r="DC32" i="2" s="1"/>
  <c r="DC33" i="2" s="1"/>
  <c r="DC34" i="2" s="1"/>
  <c r="DC35" i="2" s="1"/>
  <c r="DC36" i="2" s="1"/>
  <c r="DC37" i="2" s="1"/>
  <c r="DC38" i="2" s="1"/>
  <c r="DC39" i="2" s="1"/>
  <c r="DC40" i="2" s="1"/>
  <c r="DF3" i="2"/>
  <c r="DF4" i="2" s="1"/>
  <c r="DF5" i="2" s="1"/>
  <c r="DF6" i="2" s="1"/>
  <c r="DF7" i="2" s="1"/>
  <c r="DF8" i="2" s="1"/>
  <c r="DF9" i="2" s="1"/>
  <c r="DF10" i="2" s="1"/>
  <c r="DF11" i="2" s="1"/>
  <c r="DF12" i="2" s="1"/>
  <c r="DF13" i="2" s="1"/>
  <c r="DF14" i="2" s="1"/>
  <c r="DF15" i="2" s="1"/>
  <c r="DF16" i="2" s="1"/>
  <c r="DF17" i="2" s="1"/>
  <c r="DF18" i="2" s="1"/>
  <c r="DF19" i="2" s="1"/>
  <c r="DF20" i="2" s="1"/>
  <c r="DF21" i="2" s="1"/>
  <c r="DF22" i="2" s="1"/>
  <c r="DF23" i="2" s="1"/>
  <c r="DF24" i="2" s="1"/>
  <c r="DF25" i="2" s="1"/>
  <c r="DF26" i="2" s="1"/>
  <c r="DF27" i="2" s="1"/>
  <c r="DF28" i="2" s="1"/>
  <c r="DF29" i="2" s="1"/>
  <c r="DF30" i="2" s="1"/>
  <c r="DF31" i="2" s="1"/>
  <c r="DF32" i="2" s="1"/>
  <c r="DF33" i="2" s="1"/>
  <c r="DF34" i="2" s="1"/>
  <c r="DF35" i="2" s="1"/>
  <c r="DF36" i="2" s="1"/>
  <c r="DF37" i="2" s="1"/>
  <c r="DF38" i="2" s="1"/>
  <c r="DF39" i="2" s="1"/>
  <c r="DF40" i="2" s="1"/>
  <c r="DI3" i="2"/>
  <c r="DI4" i="2" s="1"/>
  <c r="DI5" i="2" s="1"/>
  <c r="DI6" i="2" s="1"/>
  <c r="DI7" i="2" s="1"/>
  <c r="DI8" i="2" s="1"/>
  <c r="DI9" i="2" s="1"/>
  <c r="DI10" i="2" s="1"/>
  <c r="DI11" i="2" s="1"/>
  <c r="DI12" i="2" s="1"/>
  <c r="DI13" i="2" s="1"/>
  <c r="DI14" i="2" s="1"/>
  <c r="DI15" i="2" s="1"/>
  <c r="DI16" i="2" s="1"/>
  <c r="DI17" i="2" s="1"/>
  <c r="DI18" i="2" s="1"/>
  <c r="DI19" i="2" s="1"/>
  <c r="DI20" i="2" s="1"/>
  <c r="DI21" i="2" s="1"/>
  <c r="DI22" i="2" s="1"/>
  <c r="DI23" i="2" s="1"/>
  <c r="DI24" i="2" s="1"/>
  <c r="DI25" i="2" s="1"/>
  <c r="DI26" i="2" s="1"/>
  <c r="DI27" i="2" s="1"/>
  <c r="DI28" i="2" s="1"/>
  <c r="DI29" i="2" s="1"/>
  <c r="DI30" i="2" s="1"/>
  <c r="DI31" i="2" s="1"/>
  <c r="DI32" i="2" s="1"/>
  <c r="DI33" i="2" s="1"/>
  <c r="DI34" i="2" s="1"/>
  <c r="DI35" i="2" s="1"/>
  <c r="DI36" i="2" s="1"/>
  <c r="DI37" i="2" s="1"/>
  <c r="DI38" i="2" s="1"/>
  <c r="DI39" i="2" s="1"/>
  <c r="DI40" i="2" s="1"/>
  <c r="DL3" i="2"/>
  <c r="DL4" i="2" s="1"/>
  <c r="DL5" i="2" s="1"/>
  <c r="DL6" i="2" s="1"/>
  <c r="DL7" i="2" s="1"/>
  <c r="DL8" i="2" s="1"/>
  <c r="DL9" i="2" s="1"/>
  <c r="DL10" i="2" s="1"/>
  <c r="DL11" i="2" s="1"/>
  <c r="DL12" i="2" s="1"/>
  <c r="DL13" i="2" s="1"/>
  <c r="DL14" i="2" s="1"/>
  <c r="DL15" i="2" s="1"/>
  <c r="DL16" i="2" s="1"/>
  <c r="DL17" i="2" s="1"/>
  <c r="DL18" i="2" s="1"/>
  <c r="DL19" i="2" s="1"/>
  <c r="DL20" i="2" s="1"/>
  <c r="DL21" i="2" s="1"/>
  <c r="DL22" i="2" s="1"/>
  <c r="DL23" i="2" s="1"/>
  <c r="DL24" i="2" s="1"/>
  <c r="DL25" i="2" s="1"/>
  <c r="DL26" i="2" s="1"/>
  <c r="DL27" i="2" s="1"/>
  <c r="DL28" i="2" s="1"/>
  <c r="DL29" i="2" s="1"/>
  <c r="DL30" i="2" s="1"/>
  <c r="DL31" i="2" s="1"/>
  <c r="DL32" i="2" s="1"/>
  <c r="DL33" i="2" s="1"/>
  <c r="DL34" i="2" s="1"/>
  <c r="DL35" i="2" s="1"/>
  <c r="DL36" i="2" s="1"/>
  <c r="DL37" i="2" s="1"/>
  <c r="DL38" i="2" s="1"/>
  <c r="DL39" i="2" s="1"/>
  <c r="DL40" i="2" s="1"/>
  <c r="DR3" i="2"/>
  <c r="DR4" i="2" s="1"/>
  <c r="DR5" i="2" s="1"/>
  <c r="DR6" i="2" s="1"/>
  <c r="DR7" i="2" s="1"/>
  <c r="DR8" i="2" s="1"/>
  <c r="DR9" i="2" s="1"/>
  <c r="DR10" i="2" s="1"/>
  <c r="DR11" i="2" s="1"/>
  <c r="DR12" i="2" s="1"/>
  <c r="DR13" i="2" s="1"/>
  <c r="DR14" i="2" s="1"/>
  <c r="DR15" i="2" s="1"/>
  <c r="DR16" i="2" s="1"/>
  <c r="DR17" i="2" s="1"/>
  <c r="DR18" i="2" s="1"/>
  <c r="DR19" i="2" s="1"/>
  <c r="DR20" i="2" s="1"/>
  <c r="DR21" i="2" s="1"/>
  <c r="DR22" i="2" s="1"/>
  <c r="DR23" i="2" s="1"/>
  <c r="DR24" i="2" s="1"/>
  <c r="DR25" i="2" s="1"/>
  <c r="DR26" i="2" s="1"/>
  <c r="DR27" i="2" s="1"/>
  <c r="DR28" i="2" s="1"/>
  <c r="DR29" i="2" s="1"/>
  <c r="DR30" i="2" s="1"/>
  <c r="DR31" i="2" s="1"/>
  <c r="DR32" i="2" s="1"/>
  <c r="DR33" i="2" s="1"/>
  <c r="DR34" i="2" s="1"/>
  <c r="DR35" i="2" s="1"/>
  <c r="DR36" i="2" s="1"/>
  <c r="DR37" i="2" s="1"/>
  <c r="DR38" i="2" s="1"/>
  <c r="DR39" i="2" s="1"/>
  <c r="DR40" i="2" s="1"/>
  <c r="DU3" i="2"/>
  <c r="DU4" i="2" s="1"/>
  <c r="DU5" i="2" s="1"/>
  <c r="DU6" i="2" s="1"/>
  <c r="DU7" i="2" s="1"/>
  <c r="DU8" i="2" s="1"/>
  <c r="DU9" i="2" s="1"/>
  <c r="DU10" i="2" s="1"/>
  <c r="DU11" i="2" s="1"/>
  <c r="DU12" i="2" s="1"/>
  <c r="DU13" i="2" s="1"/>
  <c r="DU14" i="2" s="1"/>
  <c r="DU15" i="2" s="1"/>
  <c r="DU16" i="2" s="1"/>
  <c r="DU17" i="2" s="1"/>
  <c r="DU18" i="2" s="1"/>
  <c r="DU19" i="2" s="1"/>
  <c r="DU20" i="2" s="1"/>
  <c r="DU21" i="2" s="1"/>
  <c r="DU22" i="2" s="1"/>
  <c r="DU23" i="2" s="1"/>
  <c r="DU24" i="2" s="1"/>
  <c r="DU25" i="2" s="1"/>
  <c r="DU26" i="2" s="1"/>
  <c r="DU27" i="2" s="1"/>
  <c r="DU28" i="2" s="1"/>
  <c r="DU29" i="2" s="1"/>
  <c r="DU30" i="2" s="1"/>
  <c r="DU31" i="2" s="1"/>
  <c r="DU32" i="2" s="1"/>
  <c r="DU33" i="2" s="1"/>
  <c r="DU34" i="2" s="1"/>
  <c r="DU35" i="2" s="1"/>
  <c r="DU36" i="2" s="1"/>
  <c r="DU37" i="2" s="1"/>
  <c r="DU38" i="2" s="1"/>
  <c r="DU39" i="2" s="1"/>
  <c r="DU40" i="2" s="1"/>
  <c r="P3" i="2"/>
  <c r="P4" i="2" s="1"/>
  <c r="P5" i="2" s="1"/>
  <c r="P6" i="2" s="1"/>
  <c r="P7" i="2" s="1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S3" i="2"/>
  <c r="S4" i="2" s="1"/>
  <c r="S5" i="2" s="1"/>
  <c r="S6" i="2" s="1"/>
  <c r="S7" i="2" s="1"/>
  <c r="S8" i="2" s="1"/>
  <c r="S9" i="2" s="1"/>
  <c r="S10" i="2" s="1"/>
  <c r="S11" i="2" s="1"/>
  <c r="S12" i="2" s="1"/>
  <c r="S13" i="2" s="1"/>
  <c r="S14" i="2" s="1"/>
  <c r="S15" i="2" s="1"/>
  <c r="S16" i="2" s="1"/>
  <c r="S17" i="2" s="1"/>
  <c r="S18" i="2" s="1"/>
  <c r="S19" i="2" s="1"/>
  <c r="S20" i="2" s="1"/>
  <c r="S21" i="2" s="1"/>
  <c r="S22" i="2" s="1"/>
  <c r="S23" i="2" s="1"/>
  <c r="S24" i="2" s="1"/>
  <c r="S25" i="2" s="1"/>
  <c r="S26" i="2" s="1"/>
  <c r="S27" i="2" s="1"/>
  <c r="S28" i="2" s="1"/>
  <c r="S29" i="2" s="1"/>
  <c r="S30" i="2" s="1"/>
  <c r="S31" i="2" s="1"/>
  <c r="S32" i="2" s="1"/>
  <c r="S33" i="2" s="1"/>
  <c r="S34" i="2" s="1"/>
  <c r="S35" i="2" s="1"/>
  <c r="S36" i="2" s="1"/>
  <c r="S37" i="2" s="1"/>
  <c r="S38" i="2" s="1"/>
  <c r="S39" i="2" s="1"/>
  <c r="S40" i="2" s="1"/>
  <c r="V3" i="2"/>
  <c r="V4" i="2" s="1"/>
  <c r="V5" i="2" s="1"/>
  <c r="Y3" i="2"/>
  <c r="AB3" i="2"/>
  <c r="AB4" i="2" s="1"/>
  <c r="AB5" i="2" s="1"/>
  <c r="AB6" i="2" s="1"/>
  <c r="AB7" i="2" s="1"/>
  <c r="AB8" i="2" s="1"/>
  <c r="AB9" i="2" s="1"/>
  <c r="AB10" i="2" s="1"/>
  <c r="AB11" i="2" s="1"/>
  <c r="AB12" i="2" s="1"/>
  <c r="AB13" i="2" s="1"/>
  <c r="AB14" i="2" s="1"/>
  <c r="AB15" i="2" s="1"/>
  <c r="AB16" i="2" s="1"/>
  <c r="AB17" i="2" s="1"/>
  <c r="AB18" i="2" s="1"/>
  <c r="AB19" i="2" s="1"/>
  <c r="AB20" i="2" s="1"/>
  <c r="AB21" i="2" s="1"/>
  <c r="AB22" i="2" s="1"/>
  <c r="AB23" i="2" s="1"/>
  <c r="AB24" i="2" s="1"/>
  <c r="AB25" i="2" s="1"/>
  <c r="AB26" i="2" s="1"/>
  <c r="AB27" i="2" s="1"/>
  <c r="AB28" i="2" s="1"/>
  <c r="AB29" i="2" s="1"/>
  <c r="AB30" i="2" s="1"/>
  <c r="AB31" i="2" s="1"/>
  <c r="AB32" i="2" s="1"/>
  <c r="AB33" i="2" s="1"/>
  <c r="AB34" i="2" s="1"/>
  <c r="AB35" i="2" s="1"/>
  <c r="AB36" i="2" s="1"/>
  <c r="AB37" i="2" s="1"/>
  <c r="AB38" i="2" s="1"/>
  <c r="AB39" i="2" s="1"/>
  <c r="AB40" i="2" s="1"/>
  <c r="AD40" i="2" s="1"/>
  <c r="AE3" i="2"/>
  <c r="AE4" i="2" s="1"/>
  <c r="AE5" i="2" s="1"/>
  <c r="AE6" i="2" s="1"/>
  <c r="AE7" i="2" s="1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E29" i="2" s="1"/>
  <c r="AE30" i="2" s="1"/>
  <c r="AE31" i="2" s="1"/>
  <c r="AE32" i="2" s="1"/>
  <c r="AE33" i="2" s="1"/>
  <c r="AE34" i="2" s="1"/>
  <c r="AE35" i="2" s="1"/>
  <c r="AE36" i="2" s="1"/>
  <c r="AE37" i="2" s="1"/>
  <c r="AE38" i="2" s="1"/>
  <c r="AE39" i="2" s="1"/>
  <c r="AE40" i="2" s="1"/>
  <c r="AH3" i="2"/>
  <c r="AH4" i="2" s="1"/>
  <c r="AH5" i="2" s="1"/>
  <c r="AH6" i="2" s="1"/>
  <c r="AH7" i="2" s="1"/>
  <c r="AH8" i="2" s="1"/>
  <c r="AH9" i="2" s="1"/>
  <c r="AH10" i="2" s="1"/>
  <c r="AH11" i="2" s="1"/>
  <c r="AH12" i="2" s="1"/>
  <c r="AH13" i="2" s="1"/>
  <c r="AH14" i="2" s="1"/>
  <c r="AH15" i="2" s="1"/>
  <c r="AH16" i="2" s="1"/>
  <c r="AH17" i="2" s="1"/>
  <c r="AH18" i="2" s="1"/>
  <c r="AH19" i="2" s="1"/>
  <c r="AH20" i="2" s="1"/>
  <c r="AH21" i="2" s="1"/>
  <c r="AH22" i="2" s="1"/>
  <c r="AH23" i="2" s="1"/>
  <c r="AH24" i="2" s="1"/>
  <c r="AH25" i="2" s="1"/>
  <c r="AH26" i="2" s="1"/>
  <c r="AH27" i="2" s="1"/>
  <c r="AH28" i="2" s="1"/>
  <c r="AH29" i="2" s="1"/>
  <c r="AH30" i="2" s="1"/>
  <c r="AH31" i="2" s="1"/>
  <c r="AH32" i="2" s="1"/>
  <c r="AH33" i="2" s="1"/>
  <c r="AH34" i="2" s="1"/>
  <c r="AH35" i="2" s="1"/>
  <c r="AH36" i="2" s="1"/>
  <c r="AH37" i="2" s="1"/>
  <c r="AH38" i="2" s="1"/>
  <c r="AH39" i="2" s="1"/>
  <c r="AH40" i="2" s="1"/>
  <c r="AK3" i="2"/>
  <c r="AK4" i="2" s="1"/>
  <c r="AK5" i="2" s="1"/>
  <c r="AK6" i="2" s="1"/>
  <c r="AK7" i="2" s="1"/>
  <c r="AK8" i="2" s="1"/>
  <c r="AK9" i="2" s="1"/>
  <c r="AK10" i="2" s="1"/>
  <c r="AK11" i="2" s="1"/>
  <c r="AK12" i="2" s="1"/>
  <c r="AK13" i="2" s="1"/>
  <c r="AK14" i="2" s="1"/>
  <c r="AK15" i="2" s="1"/>
  <c r="AK16" i="2" s="1"/>
  <c r="AK17" i="2" s="1"/>
  <c r="AK18" i="2" s="1"/>
  <c r="AK19" i="2" s="1"/>
  <c r="AK20" i="2" s="1"/>
  <c r="AK21" i="2" s="1"/>
  <c r="AK22" i="2" s="1"/>
  <c r="AK23" i="2" s="1"/>
  <c r="AK24" i="2" s="1"/>
  <c r="AK25" i="2" s="1"/>
  <c r="AK26" i="2" s="1"/>
  <c r="AK27" i="2" s="1"/>
  <c r="AK28" i="2" s="1"/>
  <c r="AK29" i="2" s="1"/>
  <c r="AK30" i="2" s="1"/>
  <c r="AK31" i="2" s="1"/>
  <c r="AK32" i="2" s="1"/>
  <c r="AK33" i="2" s="1"/>
  <c r="AK34" i="2" s="1"/>
  <c r="AK35" i="2" s="1"/>
  <c r="AK36" i="2" s="1"/>
  <c r="AK37" i="2" s="1"/>
  <c r="AK38" i="2" s="1"/>
  <c r="AK39" i="2" s="1"/>
  <c r="AK40" i="2" s="1"/>
  <c r="AN3" i="2"/>
  <c r="AN4" i="2" s="1"/>
  <c r="AN5" i="2" s="1"/>
  <c r="AN6" i="2" s="1"/>
  <c r="AN7" i="2" s="1"/>
  <c r="AN8" i="2" s="1"/>
  <c r="AN9" i="2" s="1"/>
  <c r="AN10" i="2" s="1"/>
  <c r="AN11" i="2" s="1"/>
  <c r="AN12" i="2" s="1"/>
  <c r="AN13" i="2" s="1"/>
  <c r="AN14" i="2" s="1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AN34" i="2" s="1"/>
  <c r="AN35" i="2" s="1"/>
  <c r="AN36" i="2" s="1"/>
  <c r="AN37" i="2" s="1"/>
  <c r="AQ3" i="2"/>
  <c r="AQ4" i="2" s="1"/>
  <c r="AQ5" i="2" s="1"/>
  <c r="AQ6" i="2" s="1"/>
  <c r="AQ7" i="2" s="1"/>
  <c r="AT3" i="2"/>
  <c r="AW3" i="2"/>
  <c r="AZ3" i="2"/>
  <c r="AZ4" i="2" s="1"/>
  <c r="BC3" i="2"/>
  <c r="BF3" i="2"/>
  <c r="BI3" i="2"/>
  <c r="BL3" i="2"/>
  <c r="BL4" i="2" s="1"/>
  <c r="BO3" i="2"/>
  <c r="BR3" i="2"/>
  <c r="BU3" i="2"/>
  <c r="BX3" i="2"/>
  <c r="BZ3" i="2" s="1"/>
  <c r="CA3" i="2"/>
  <c r="CD3" i="2"/>
  <c r="CG3" i="2"/>
  <c r="CJ3" i="2"/>
  <c r="CM3" i="2"/>
  <c r="CP3" i="2"/>
  <c r="CS3" i="2"/>
  <c r="CV3" i="2"/>
  <c r="CX3" i="2" s="1"/>
  <c r="CY3" i="2"/>
  <c r="DB3" i="2"/>
  <c r="DE3" i="2"/>
  <c r="DH3" i="2"/>
  <c r="DK3" i="2"/>
  <c r="DQ3" i="2"/>
  <c r="DT3" i="2"/>
  <c r="M3" i="2"/>
  <c r="B89" i="3"/>
  <c r="D2" i="40"/>
  <c r="D89" i="40" s="1"/>
  <c r="C45" i="41" s="1"/>
  <c r="C2" i="40"/>
  <c r="D2" i="39"/>
  <c r="D89" i="39" s="1"/>
  <c r="C44" i="41" s="1"/>
  <c r="C2" i="39"/>
  <c r="D2" i="38"/>
  <c r="D89" i="38" s="1"/>
  <c r="C43" i="41" s="1"/>
  <c r="C2" i="38"/>
  <c r="D2" i="37"/>
  <c r="D89" i="37" s="1"/>
  <c r="C42" i="41" s="1"/>
  <c r="C2" i="37"/>
  <c r="D2" i="36"/>
  <c r="D89" i="36" s="1"/>
  <c r="C41" i="41" s="1"/>
  <c r="C2" i="36"/>
  <c r="D2" i="35"/>
  <c r="D89" i="35" s="1"/>
  <c r="C40" i="41" s="1"/>
  <c r="C2" i="35"/>
  <c r="D2" i="34"/>
  <c r="D89" i="34" s="1"/>
  <c r="C39" i="41" s="1"/>
  <c r="C2" i="34"/>
  <c r="D2" i="33"/>
  <c r="D89" i="33" s="1"/>
  <c r="C38" i="41" s="1"/>
  <c r="C2" i="33"/>
  <c r="D2" i="32"/>
  <c r="D89" i="32" s="1"/>
  <c r="C37" i="41" s="1"/>
  <c r="C2" i="32"/>
  <c r="D2" i="31"/>
  <c r="D89" i="31" s="1"/>
  <c r="C36" i="41" s="1"/>
  <c r="C2" i="31"/>
  <c r="D2" i="30"/>
  <c r="D89" i="30" s="1"/>
  <c r="C35" i="41" s="1"/>
  <c r="C2" i="30"/>
  <c r="D2" i="29"/>
  <c r="D89" i="29" s="1"/>
  <c r="C34" i="41" s="1"/>
  <c r="C2" i="29"/>
  <c r="D2" i="28"/>
  <c r="D89" i="28" s="1"/>
  <c r="C33" i="41" s="1"/>
  <c r="C2" i="28"/>
  <c r="D2" i="27"/>
  <c r="D89" i="27" s="1"/>
  <c r="C32" i="41" s="1"/>
  <c r="C2" i="27"/>
  <c r="D2" i="26"/>
  <c r="D89" i="26" s="1"/>
  <c r="C31" i="41" s="1"/>
  <c r="C2" i="26"/>
  <c r="D2" i="25"/>
  <c r="D89" i="25" s="1"/>
  <c r="C30" i="41" s="1"/>
  <c r="C2" i="25"/>
  <c r="D2" i="24"/>
  <c r="D89" i="24" s="1"/>
  <c r="C29" i="41" s="1"/>
  <c r="C2" i="24"/>
  <c r="D2" i="23"/>
  <c r="D89" i="23" s="1"/>
  <c r="C28" i="41" s="1"/>
  <c r="C2" i="23"/>
  <c r="D2" i="22"/>
  <c r="D89" i="22" s="1"/>
  <c r="C27" i="41" s="1"/>
  <c r="C2" i="22"/>
  <c r="D7" i="21"/>
  <c r="D94" i="21" s="1"/>
  <c r="C26" i="41" s="1"/>
  <c r="C7" i="21"/>
  <c r="D2" i="20"/>
  <c r="D89" i="20" s="1"/>
  <c r="C25" i="41" s="1"/>
  <c r="C2" i="20"/>
  <c r="D2" i="18"/>
  <c r="D89" i="18" s="1"/>
  <c r="C23" i="41" s="1"/>
  <c r="C2" i="18"/>
  <c r="D2" i="17"/>
  <c r="D89" i="17" s="1"/>
  <c r="C22" i="41" s="1"/>
  <c r="C2" i="17"/>
  <c r="D2" i="16"/>
  <c r="D89" i="16" s="1"/>
  <c r="C21" i="41" s="1"/>
  <c r="C2" i="16"/>
  <c r="D2" i="14"/>
  <c r="D89" i="14" s="1"/>
  <c r="C20" i="41" s="1"/>
  <c r="C2" i="14"/>
  <c r="D2" i="15"/>
  <c r="D89" i="15" s="1"/>
  <c r="C19" i="41" s="1"/>
  <c r="C2" i="15"/>
  <c r="D2" i="10"/>
  <c r="D89" i="10" s="1"/>
  <c r="C18" i="41" s="1"/>
  <c r="C2" i="10"/>
  <c r="D2" i="8"/>
  <c r="D89" i="8" s="1"/>
  <c r="C17" i="41" s="1"/>
  <c r="C2" i="8"/>
  <c r="D2" i="9"/>
  <c r="D89" i="9" s="1"/>
  <c r="C16" i="41" s="1"/>
  <c r="C2" i="9"/>
  <c r="D2" i="11"/>
  <c r="D89" i="11" s="1"/>
  <c r="C15" i="41" s="1"/>
  <c r="C2" i="11"/>
  <c r="D2" i="12"/>
  <c r="D89" i="12" s="1"/>
  <c r="C14" i="41" s="1"/>
  <c r="C2" i="12"/>
  <c r="D2" i="13"/>
  <c r="D89" i="13" s="1"/>
  <c r="C13" i="41" s="1"/>
  <c r="C2" i="13"/>
  <c r="D2" i="7"/>
  <c r="D89" i="7" s="1"/>
  <c r="C12" i="41" s="1"/>
  <c r="C2" i="7"/>
  <c r="D2" i="6"/>
  <c r="D89" i="6" s="1"/>
  <c r="C11" i="41" s="1"/>
  <c r="C2" i="6"/>
  <c r="D2" i="5"/>
  <c r="D89" i="5" s="1"/>
  <c r="C10" i="41" s="1"/>
  <c r="C2" i="5"/>
  <c r="D2" i="4"/>
  <c r="D89" i="4" s="1"/>
  <c r="C9" i="41" s="1"/>
  <c r="C2" i="4"/>
  <c r="F89" i="3"/>
  <c r="E8" i="41" s="1"/>
  <c r="E89" i="3"/>
  <c r="D8" i="41" s="1"/>
  <c r="H89" i="3"/>
  <c r="G8" i="41" s="1"/>
  <c r="A38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H5" i="3"/>
  <c r="A9" i="3"/>
  <c r="A10" i="3"/>
  <c r="A11" i="3"/>
  <c r="A12" i="3"/>
  <c r="A13" i="3"/>
  <c r="A14" i="3"/>
  <c r="A15" i="3"/>
  <c r="A16" i="3"/>
  <c r="A17" i="3"/>
  <c r="A18" i="3"/>
  <c r="A19" i="3"/>
  <c r="A20" i="3"/>
  <c r="A8" i="3"/>
  <c r="A7" i="3"/>
  <c r="D2" i="3"/>
  <c r="C2" i="3"/>
  <c r="B7" i="3" s="1"/>
  <c r="B44" i="21" l="1"/>
  <c r="G44" i="21" s="1"/>
  <c r="H44" i="21" s="1"/>
  <c r="U44" i="21" s="1"/>
  <c r="B37" i="21"/>
  <c r="G37" i="21" s="1"/>
  <c r="H37" i="21" s="1"/>
  <c r="U37" i="21" s="1"/>
  <c r="B30" i="21"/>
  <c r="G30" i="21" s="1"/>
  <c r="H30" i="21" s="1"/>
  <c r="U30" i="21" s="1"/>
  <c r="B28" i="21"/>
  <c r="G28" i="21" s="1"/>
  <c r="H28" i="21" s="1"/>
  <c r="U28" i="21" s="1"/>
  <c r="B21" i="21"/>
  <c r="G21" i="21" s="1"/>
  <c r="H21" i="21" s="1"/>
  <c r="U21" i="21" s="1"/>
  <c r="B47" i="21"/>
  <c r="G47" i="21" s="1"/>
  <c r="H47" i="21" s="1"/>
  <c r="U47" i="21" s="1"/>
  <c r="B42" i="21"/>
  <c r="G42" i="21" s="1"/>
  <c r="H42" i="21" s="1"/>
  <c r="U42" i="21" s="1"/>
  <c r="B33" i="21"/>
  <c r="G33" i="21" s="1"/>
  <c r="H33" i="21" s="1"/>
  <c r="U33" i="21" s="1"/>
  <c r="B46" i="21"/>
  <c r="G46" i="21" s="1"/>
  <c r="H46" i="21" s="1"/>
  <c r="U46" i="21" s="1"/>
  <c r="B39" i="21"/>
  <c r="G39" i="21" s="1"/>
  <c r="H39" i="21" s="1"/>
  <c r="U39" i="21" s="1"/>
  <c r="B23" i="21"/>
  <c r="G23" i="21" s="1"/>
  <c r="H23" i="21" s="1"/>
  <c r="U23" i="21" s="1"/>
  <c r="B18" i="21"/>
  <c r="G18" i="21" s="1"/>
  <c r="H18" i="21" s="1"/>
  <c r="U18" i="21" s="1"/>
  <c r="B13" i="21"/>
  <c r="G13" i="21" s="1"/>
  <c r="H13" i="21" s="1"/>
  <c r="U13" i="21" s="1"/>
  <c r="B49" i="21"/>
  <c r="G49" i="21" s="1"/>
  <c r="H49" i="21" s="1"/>
  <c r="U49" i="21" s="1"/>
  <c r="B41" i="21"/>
  <c r="G41" i="21" s="1"/>
  <c r="H41" i="21" s="1"/>
  <c r="U41" i="21" s="1"/>
  <c r="B34" i="21"/>
  <c r="G34" i="21" s="1"/>
  <c r="H34" i="21" s="1"/>
  <c r="U34" i="21" s="1"/>
  <c r="B32" i="21"/>
  <c r="G32" i="21" s="1"/>
  <c r="H32" i="21" s="1"/>
  <c r="U32" i="21" s="1"/>
  <c r="B25" i="21"/>
  <c r="G25" i="21" s="1"/>
  <c r="H25" i="21" s="1"/>
  <c r="U25" i="21" s="1"/>
  <c r="B15" i="21"/>
  <c r="G15" i="21" s="1"/>
  <c r="H15" i="21" s="1"/>
  <c r="U15" i="21" s="1"/>
  <c r="B31" i="21"/>
  <c r="G31" i="21" s="1"/>
  <c r="H31" i="21" s="1"/>
  <c r="U31" i="21" s="1"/>
  <c r="B40" i="21"/>
  <c r="G40" i="21" s="1"/>
  <c r="H40" i="21" s="1"/>
  <c r="U40" i="21" s="1"/>
  <c r="B43" i="21"/>
  <c r="G43" i="21" s="1"/>
  <c r="H43" i="21" s="1"/>
  <c r="U43" i="21" s="1"/>
  <c r="B27" i="21"/>
  <c r="G27" i="21" s="1"/>
  <c r="H27" i="21" s="1"/>
  <c r="U27" i="21" s="1"/>
  <c r="B20" i="21"/>
  <c r="G20" i="21" s="1"/>
  <c r="H20" i="21" s="1"/>
  <c r="U20" i="21" s="1"/>
  <c r="B14" i="21"/>
  <c r="G14" i="21" s="1"/>
  <c r="H14" i="21" s="1"/>
  <c r="U14" i="21" s="1"/>
  <c r="B26" i="21"/>
  <c r="G26" i="21" s="1"/>
  <c r="H26" i="21" s="1"/>
  <c r="U26" i="21" s="1"/>
  <c r="B24" i="21"/>
  <c r="G24" i="21" s="1"/>
  <c r="H24" i="21" s="1"/>
  <c r="U24" i="21" s="1"/>
  <c r="B19" i="21"/>
  <c r="G19" i="21" s="1"/>
  <c r="H19" i="21" s="1"/>
  <c r="U19" i="21" s="1"/>
  <c r="B35" i="21"/>
  <c r="G35" i="21" s="1"/>
  <c r="H35" i="21" s="1"/>
  <c r="U35" i="21" s="1"/>
  <c r="B16" i="21"/>
  <c r="G16" i="21" s="1"/>
  <c r="H16" i="21" s="1"/>
  <c r="U16" i="21" s="1"/>
  <c r="B48" i="21"/>
  <c r="G48" i="21" s="1"/>
  <c r="H48" i="21" s="1"/>
  <c r="U48" i="21" s="1"/>
  <c r="B45" i="21"/>
  <c r="G45" i="21" s="1"/>
  <c r="H45" i="21" s="1"/>
  <c r="U45" i="21" s="1"/>
  <c r="B38" i="21"/>
  <c r="G38" i="21" s="1"/>
  <c r="H38" i="21" s="1"/>
  <c r="U38" i="21" s="1"/>
  <c r="B36" i="21"/>
  <c r="G36" i="21" s="1"/>
  <c r="H36" i="21" s="1"/>
  <c r="U36" i="21" s="1"/>
  <c r="B29" i="21"/>
  <c r="G29" i="21" s="1"/>
  <c r="H29" i="21" s="1"/>
  <c r="U29" i="21" s="1"/>
  <c r="B22" i="21"/>
  <c r="G22" i="21" s="1"/>
  <c r="H22" i="21" s="1"/>
  <c r="U22" i="21" s="1"/>
  <c r="B17" i="21"/>
  <c r="G17" i="21" s="1"/>
  <c r="H17" i="21" s="1"/>
  <c r="U17" i="21" s="1"/>
  <c r="B12" i="21"/>
  <c r="G12" i="21" s="1"/>
  <c r="H12" i="21" s="1"/>
  <c r="U12" i="21" s="1"/>
  <c r="DM3" i="2"/>
  <c r="DJ3" i="2"/>
  <c r="AP37" i="2"/>
  <c r="R40" i="2"/>
  <c r="DV3" i="2"/>
  <c r="CU3" i="2"/>
  <c r="BW3" i="2"/>
  <c r="AY3" i="2"/>
  <c r="C89" i="11"/>
  <c r="B15" i="41" s="1"/>
  <c r="C89" i="15"/>
  <c r="B19" i="41" s="1"/>
  <c r="C89" i="23"/>
  <c r="B28" i="41" s="1"/>
  <c r="C89" i="27"/>
  <c r="B32" i="41" s="1"/>
  <c r="C89" i="31"/>
  <c r="B36" i="41" s="1"/>
  <c r="C89" i="35"/>
  <c r="B40" i="41" s="1"/>
  <c r="C89" i="39"/>
  <c r="B44" i="41" s="1"/>
  <c r="C89" i="6"/>
  <c r="B11" i="41" s="1"/>
  <c r="C89" i="18"/>
  <c r="B23" i="41" s="1"/>
  <c r="C89" i="7"/>
  <c r="B12" i="41" s="1"/>
  <c r="C89" i="9"/>
  <c r="B16" i="41" s="1"/>
  <c r="C89" i="14"/>
  <c r="B20" i="41" s="1"/>
  <c r="C89" i="20"/>
  <c r="B25" i="41" s="1"/>
  <c r="C89" i="24"/>
  <c r="B29" i="41" s="1"/>
  <c r="C89" i="28"/>
  <c r="B33" i="41" s="1"/>
  <c r="C89" i="32"/>
  <c r="B37" i="41" s="1"/>
  <c r="C89" i="36"/>
  <c r="B41" i="41" s="1"/>
  <c r="C89" i="40"/>
  <c r="B45" i="41" s="1"/>
  <c r="C89" i="4"/>
  <c r="B9" i="41" s="1"/>
  <c r="B13" i="4"/>
  <c r="G13" i="4" s="1"/>
  <c r="H13" i="4" s="1"/>
  <c r="U13" i="4" s="1"/>
  <c r="B21" i="4"/>
  <c r="G21" i="4" s="1"/>
  <c r="H21" i="4" s="1"/>
  <c r="U21" i="4" s="1"/>
  <c r="B29" i="4"/>
  <c r="G29" i="4" s="1"/>
  <c r="H29" i="4" s="1"/>
  <c r="U29" i="4" s="1"/>
  <c r="B37" i="4"/>
  <c r="G37" i="4" s="1"/>
  <c r="H37" i="4" s="1"/>
  <c r="U37" i="4" s="1"/>
  <c r="B14" i="4"/>
  <c r="G14" i="4" s="1"/>
  <c r="H14" i="4" s="1"/>
  <c r="U14" i="4" s="1"/>
  <c r="B30" i="4"/>
  <c r="G30" i="4" s="1"/>
  <c r="H30" i="4" s="1"/>
  <c r="U30" i="4" s="1"/>
  <c r="B35" i="4"/>
  <c r="G35" i="4" s="1"/>
  <c r="H35" i="4" s="1"/>
  <c r="U35" i="4" s="1"/>
  <c r="B7" i="4"/>
  <c r="B15" i="4"/>
  <c r="G15" i="4" s="1"/>
  <c r="H15" i="4" s="1"/>
  <c r="U15" i="4" s="1"/>
  <c r="B23" i="4"/>
  <c r="G23" i="4" s="1"/>
  <c r="H23" i="4" s="1"/>
  <c r="U23" i="4" s="1"/>
  <c r="B31" i="4"/>
  <c r="G31" i="4" s="1"/>
  <c r="H31" i="4" s="1"/>
  <c r="U31" i="4" s="1"/>
  <c r="B39" i="4"/>
  <c r="G39" i="4" s="1"/>
  <c r="H39" i="4" s="1"/>
  <c r="B8" i="4"/>
  <c r="G8" i="4" s="1"/>
  <c r="H8" i="4" s="1"/>
  <c r="U8" i="4" s="1"/>
  <c r="B16" i="4"/>
  <c r="G16" i="4" s="1"/>
  <c r="H16" i="4" s="1"/>
  <c r="U16" i="4" s="1"/>
  <c r="B32" i="4"/>
  <c r="G32" i="4" s="1"/>
  <c r="H32" i="4" s="1"/>
  <c r="U32" i="4" s="1"/>
  <c r="B40" i="4"/>
  <c r="G40" i="4" s="1"/>
  <c r="H40" i="4" s="1"/>
  <c r="U40" i="4" s="1"/>
  <c r="B18" i="4"/>
  <c r="G18" i="4" s="1"/>
  <c r="H18" i="4" s="1"/>
  <c r="U18" i="4" s="1"/>
  <c r="B43" i="4"/>
  <c r="G43" i="4" s="1"/>
  <c r="H43" i="4" s="1"/>
  <c r="U43" i="4" s="1"/>
  <c r="B19" i="4"/>
  <c r="G19" i="4" s="1"/>
  <c r="H19" i="4" s="1"/>
  <c r="U19" i="4" s="1"/>
  <c r="B24" i="4"/>
  <c r="G24" i="4" s="1"/>
  <c r="H24" i="4" s="1"/>
  <c r="B34" i="4"/>
  <c r="G34" i="4" s="1"/>
  <c r="H34" i="4" s="1"/>
  <c r="B9" i="4"/>
  <c r="G9" i="4" s="1"/>
  <c r="H9" i="4" s="1"/>
  <c r="B17" i="4"/>
  <c r="G17" i="4" s="1"/>
  <c r="H17" i="4" s="1"/>
  <c r="U17" i="4" s="1"/>
  <c r="B25" i="4"/>
  <c r="G25" i="4" s="1"/>
  <c r="H25" i="4" s="1"/>
  <c r="U25" i="4" s="1"/>
  <c r="B33" i="4"/>
  <c r="G33" i="4" s="1"/>
  <c r="H33" i="4" s="1"/>
  <c r="U33" i="4" s="1"/>
  <c r="B41" i="4"/>
  <c r="G41" i="4" s="1"/>
  <c r="H41" i="4" s="1"/>
  <c r="U41" i="4" s="1"/>
  <c r="B26" i="4"/>
  <c r="G26" i="4" s="1"/>
  <c r="H26" i="4" s="1"/>
  <c r="U26" i="4" s="1"/>
  <c r="B27" i="4"/>
  <c r="G27" i="4" s="1"/>
  <c r="H27" i="4" s="1"/>
  <c r="U27" i="4" s="1"/>
  <c r="B12" i="4"/>
  <c r="G12" i="4" s="1"/>
  <c r="H12" i="4" s="1"/>
  <c r="B20" i="4"/>
  <c r="G20" i="4" s="1"/>
  <c r="H20" i="4" s="1"/>
  <c r="U20" i="4" s="1"/>
  <c r="B28" i="4"/>
  <c r="G28" i="4" s="1"/>
  <c r="H28" i="4" s="1"/>
  <c r="U28" i="4" s="1"/>
  <c r="B36" i="4"/>
  <c r="G36" i="4" s="1"/>
  <c r="H36" i="4" s="1"/>
  <c r="U36" i="4" s="1"/>
  <c r="B22" i="4"/>
  <c r="G22" i="4" s="1"/>
  <c r="H22" i="4" s="1"/>
  <c r="U22" i="4" s="1"/>
  <c r="B38" i="4"/>
  <c r="G38" i="4" s="1"/>
  <c r="H38" i="4" s="1"/>
  <c r="U38" i="4" s="1"/>
  <c r="B10" i="4"/>
  <c r="G10" i="4" s="1"/>
  <c r="H10" i="4" s="1"/>
  <c r="U10" i="4" s="1"/>
  <c r="B11" i="4"/>
  <c r="G11" i="4" s="1"/>
  <c r="H11" i="4" s="1"/>
  <c r="U11" i="4" s="1"/>
  <c r="B44" i="4"/>
  <c r="G44" i="4" s="1"/>
  <c r="H44" i="4" s="1"/>
  <c r="C89" i="13"/>
  <c r="B13" i="41" s="1"/>
  <c r="C89" i="8"/>
  <c r="B17" i="41" s="1"/>
  <c r="C89" i="16"/>
  <c r="B21" i="41" s="1"/>
  <c r="C94" i="21"/>
  <c r="B26" i="41" s="1"/>
  <c r="C89" i="25"/>
  <c r="B30" i="41" s="1"/>
  <c r="C89" i="29"/>
  <c r="B34" i="41" s="1"/>
  <c r="C89" i="33"/>
  <c r="B38" i="41" s="1"/>
  <c r="C89" i="37"/>
  <c r="B42" i="41" s="1"/>
  <c r="C89" i="5"/>
  <c r="B10" i="41" s="1"/>
  <c r="U43" i="5"/>
  <c r="U30" i="5"/>
  <c r="U26" i="5"/>
  <c r="U18" i="5"/>
  <c r="U10" i="5"/>
  <c r="U41" i="5"/>
  <c r="U33" i="5"/>
  <c r="U29" i="5"/>
  <c r="U21" i="5"/>
  <c r="U13" i="5"/>
  <c r="U28" i="5"/>
  <c r="U8" i="5"/>
  <c r="U25" i="5"/>
  <c r="U17" i="5"/>
  <c r="U9" i="5"/>
  <c r="U32" i="5"/>
  <c r="U36" i="5"/>
  <c r="U12" i="5"/>
  <c r="U24" i="5"/>
  <c r="U39" i="5"/>
  <c r="U35" i="5"/>
  <c r="U31" i="5"/>
  <c r="U27" i="5"/>
  <c r="U23" i="5"/>
  <c r="U19" i="5"/>
  <c r="U15" i="5"/>
  <c r="U34" i="5"/>
  <c r="U22" i="5"/>
  <c r="U14" i="5"/>
  <c r="U40" i="5"/>
  <c r="U20" i="5"/>
  <c r="C89" i="12"/>
  <c r="B14" i="41" s="1"/>
  <c r="C89" i="10"/>
  <c r="B18" i="41" s="1"/>
  <c r="C89" i="17"/>
  <c r="B22" i="41" s="1"/>
  <c r="C89" i="22"/>
  <c r="B27" i="41" s="1"/>
  <c r="C89" i="26"/>
  <c r="B31" i="41" s="1"/>
  <c r="C89" i="30"/>
  <c r="B35" i="41" s="1"/>
  <c r="C89" i="34"/>
  <c r="B39" i="41" s="1"/>
  <c r="C89" i="38"/>
  <c r="B43" i="41" s="1"/>
  <c r="DA3" i="2"/>
  <c r="CC3" i="2"/>
  <c r="BE3" i="2"/>
  <c r="AG40" i="2"/>
  <c r="J51" i="42"/>
  <c r="P50" i="42"/>
  <c r="J107" i="42"/>
  <c r="P106" i="42"/>
  <c r="J165" i="42"/>
  <c r="L165" i="42" s="1"/>
  <c r="N165" i="42" s="1"/>
  <c r="P164" i="42"/>
  <c r="D89" i="3"/>
  <c r="C8" i="41" s="1"/>
  <c r="C89" i="3"/>
  <c r="B8" i="41" s="1"/>
  <c r="B10" i="3"/>
  <c r="B18" i="3"/>
  <c r="G18" i="3" s="1"/>
  <c r="H18" i="3" s="1"/>
  <c r="U18" i="3" s="1"/>
  <c r="B26" i="3"/>
  <c r="G26" i="3" s="1"/>
  <c r="H26" i="3" s="1"/>
  <c r="U26" i="3" s="1"/>
  <c r="B34" i="3"/>
  <c r="G34" i="3" s="1"/>
  <c r="H34" i="3" s="1"/>
  <c r="U34" i="3" s="1"/>
  <c r="G43" i="3"/>
  <c r="H43" i="3" s="1"/>
  <c r="U43" i="3" s="1"/>
  <c r="B19" i="3"/>
  <c r="G19" i="3" s="1"/>
  <c r="H19" i="3" s="1"/>
  <c r="U19" i="3" s="1"/>
  <c r="B27" i="3"/>
  <c r="G27" i="3" s="1"/>
  <c r="H27" i="3" s="1"/>
  <c r="U27" i="3" s="1"/>
  <c r="B35" i="3"/>
  <c r="G35" i="3" s="1"/>
  <c r="H35" i="3" s="1"/>
  <c r="U35" i="3" s="1"/>
  <c r="B44" i="3"/>
  <c r="B20" i="3"/>
  <c r="G20" i="3" s="1"/>
  <c r="H20" i="3" s="1"/>
  <c r="U20" i="3" s="1"/>
  <c r="B28" i="3"/>
  <c r="G28" i="3" s="1"/>
  <c r="H28" i="3" s="1"/>
  <c r="U28" i="3" s="1"/>
  <c r="B8" i="3"/>
  <c r="G8" i="3" s="1"/>
  <c r="H8" i="3" s="1"/>
  <c r="U8" i="3" s="1"/>
  <c r="B21" i="3"/>
  <c r="G21" i="3" s="1"/>
  <c r="H21" i="3" s="1"/>
  <c r="U21" i="3" s="1"/>
  <c r="B30" i="3"/>
  <c r="G30" i="3" s="1"/>
  <c r="H30" i="3" s="1"/>
  <c r="U30" i="3" s="1"/>
  <c r="B23" i="3"/>
  <c r="G23" i="3" s="1"/>
  <c r="H23" i="3" s="1"/>
  <c r="U23" i="3" s="1"/>
  <c r="B9" i="3"/>
  <c r="G9" i="3" s="1"/>
  <c r="H9" i="3" s="1"/>
  <c r="U9" i="3" s="1"/>
  <c r="B25" i="3"/>
  <c r="G25" i="3" s="1"/>
  <c r="H25" i="3" s="1"/>
  <c r="U25" i="3" s="1"/>
  <c r="B11" i="3"/>
  <c r="G11" i="3" s="1"/>
  <c r="H11" i="3" s="1"/>
  <c r="U11" i="3" s="1"/>
  <c r="B29" i="3"/>
  <c r="G29" i="3" s="1"/>
  <c r="H29" i="3" s="1"/>
  <c r="U29" i="3" s="1"/>
  <c r="B14" i="3"/>
  <c r="G14" i="3" s="1"/>
  <c r="H14" i="3" s="1"/>
  <c r="U14" i="3" s="1"/>
  <c r="B31" i="3"/>
  <c r="G31" i="3" s="1"/>
  <c r="H31" i="3" s="1"/>
  <c r="U31" i="3" s="1"/>
  <c r="B32" i="3"/>
  <c r="G32" i="3" s="1"/>
  <c r="H32" i="3" s="1"/>
  <c r="U32" i="3" s="1"/>
  <c r="B33" i="3"/>
  <c r="B12" i="3"/>
  <c r="G12" i="3" s="1"/>
  <c r="H12" i="3" s="1"/>
  <c r="U12" i="3" s="1"/>
  <c r="B36" i="3"/>
  <c r="G36" i="3" s="1"/>
  <c r="H36" i="3" s="1"/>
  <c r="U36" i="3" s="1"/>
  <c r="B13" i="3"/>
  <c r="G13" i="3" s="1"/>
  <c r="H13" i="3" s="1"/>
  <c r="U13" i="3" s="1"/>
  <c r="B37" i="3"/>
  <c r="G37" i="3" s="1"/>
  <c r="H37" i="3" s="1"/>
  <c r="U37" i="3" s="1"/>
  <c r="B22" i="3"/>
  <c r="G22" i="3" s="1"/>
  <c r="H22" i="3" s="1"/>
  <c r="U22" i="3" s="1"/>
  <c r="B38" i="3"/>
  <c r="G38" i="3" s="1"/>
  <c r="H38" i="3" s="1"/>
  <c r="U38" i="3" s="1"/>
  <c r="B15" i="3"/>
  <c r="G15" i="3" s="1"/>
  <c r="H15" i="3" s="1"/>
  <c r="U15" i="3" s="1"/>
  <c r="B16" i="3"/>
  <c r="G16" i="3" s="1"/>
  <c r="H16" i="3" s="1"/>
  <c r="U16" i="3" s="1"/>
  <c r="B17" i="3"/>
  <c r="G17" i="3" s="1"/>
  <c r="H17" i="3" s="1"/>
  <c r="U17" i="3" s="1"/>
  <c r="B24" i="3"/>
  <c r="G24" i="3" s="1"/>
  <c r="H24" i="3" s="1"/>
  <c r="U24" i="3" s="1"/>
  <c r="L107" i="42"/>
  <c r="N107" i="42" s="1"/>
  <c r="L51" i="42"/>
  <c r="N51" i="42" s="1"/>
  <c r="C166" i="42"/>
  <c r="E166" i="42" s="1"/>
  <c r="E108" i="42"/>
  <c r="C52" i="42"/>
  <c r="E52" i="42" s="1"/>
  <c r="C109" i="42"/>
  <c r="D111" i="42"/>
  <c r="D168" i="42"/>
  <c r="R7" i="2"/>
  <c r="R39" i="2"/>
  <c r="AD31" i="2"/>
  <c r="DS3" i="2"/>
  <c r="CR3" i="2"/>
  <c r="AP15" i="2"/>
  <c r="R31" i="2"/>
  <c r="U25" i="2"/>
  <c r="AD23" i="2"/>
  <c r="AG17" i="2"/>
  <c r="AP7" i="2"/>
  <c r="AS3" i="2"/>
  <c r="U33" i="2"/>
  <c r="AG25" i="2"/>
  <c r="R32" i="2"/>
  <c r="U26" i="2"/>
  <c r="AD24" i="2"/>
  <c r="AG18" i="2"/>
  <c r="AP8" i="2"/>
  <c r="R8" i="2"/>
  <c r="U34" i="2"/>
  <c r="AD32" i="2"/>
  <c r="AG26" i="2"/>
  <c r="AP16" i="2"/>
  <c r="R15" i="2"/>
  <c r="U9" i="2"/>
  <c r="AD7" i="2"/>
  <c r="AD39" i="2"/>
  <c r="AG33" i="2"/>
  <c r="AP23" i="2"/>
  <c r="R16" i="2"/>
  <c r="U10" i="2"/>
  <c r="AD8" i="2"/>
  <c r="AG34" i="2"/>
  <c r="AP24" i="2"/>
  <c r="CO3" i="2"/>
  <c r="BQ3" i="2"/>
  <c r="AS7" i="2"/>
  <c r="U40" i="2"/>
  <c r="R23" i="2"/>
  <c r="U17" i="2"/>
  <c r="AD15" i="2"/>
  <c r="AG9" i="2"/>
  <c r="AJ3" i="2"/>
  <c r="AP31" i="2"/>
  <c r="R24" i="2"/>
  <c r="U18" i="2"/>
  <c r="AD16" i="2"/>
  <c r="AG10" i="2"/>
  <c r="AJ35" i="2"/>
  <c r="AP32" i="2"/>
  <c r="AL23" i="2"/>
  <c r="AL24" i="2" s="1"/>
  <c r="AL25" i="2" s="1"/>
  <c r="AL26" i="2" s="1"/>
  <c r="AL27" i="2" s="1"/>
  <c r="AL28" i="2" s="1"/>
  <c r="AL29" i="2" s="1"/>
  <c r="AM22" i="2"/>
  <c r="BR4" i="2"/>
  <c r="BT3" i="2"/>
  <c r="AJ12" i="2"/>
  <c r="O3" i="2"/>
  <c r="AJ28" i="2"/>
  <c r="Y4" i="2"/>
  <c r="AA3" i="2"/>
  <c r="AJ4" i="2"/>
  <c r="AJ36" i="2"/>
  <c r="X3" i="2"/>
  <c r="AJ11" i="2"/>
  <c r="AM5" i="2"/>
  <c r="X4" i="2"/>
  <c r="AM6" i="2"/>
  <c r="AJ19" i="2"/>
  <c r="AM13" i="2"/>
  <c r="V6" i="2"/>
  <c r="X5" i="2"/>
  <c r="AJ40" i="2"/>
  <c r="AJ20" i="2"/>
  <c r="AM14" i="2"/>
  <c r="AT4" i="2"/>
  <c r="AV3" i="2"/>
  <c r="AJ27" i="2"/>
  <c r="AM21" i="2"/>
  <c r="R9" i="2"/>
  <c r="R17" i="2"/>
  <c r="R25" i="2"/>
  <c r="R33" i="2"/>
  <c r="U3" i="2"/>
  <c r="U11" i="2"/>
  <c r="U19" i="2"/>
  <c r="U27" i="2"/>
  <c r="U35" i="2"/>
  <c r="AD9" i="2"/>
  <c r="AD17" i="2"/>
  <c r="AD25" i="2"/>
  <c r="AD33" i="2"/>
  <c r="AG3" i="2"/>
  <c r="AG11" i="2"/>
  <c r="AG19" i="2"/>
  <c r="AG27" i="2"/>
  <c r="AG35" i="2"/>
  <c r="AJ5" i="2"/>
  <c r="AJ13" i="2"/>
  <c r="AJ21" i="2"/>
  <c r="AJ29" i="2"/>
  <c r="AJ37" i="2"/>
  <c r="AM7" i="2"/>
  <c r="AM15" i="2"/>
  <c r="AP9" i="2"/>
  <c r="AP17" i="2"/>
  <c r="AP25" i="2"/>
  <c r="AP33" i="2"/>
  <c r="AS4" i="2"/>
  <c r="DH4" i="2"/>
  <c r="DJ4" i="2" s="1"/>
  <c r="CJ4" i="2"/>
  <c r="CL4" i="2" s="1"/>
  <c r="CL3" i="2"/>
  <c r="BL5" i="2"/>
  <c r="BN4" i="2"/>
  <c r="R10" i="2"/>
  <c r="R18" i="2"/>
  <c r="R26" i="2"/>
  <c r="R34" i="2"/>
  <c r="U4" i="2"/>
  <c r="U12" i="2"/>
  <c r="U20" i="2"/>
  <c r="U28" i="2"/>
  <c r="U36" i="2"/>
  <c r="AD10" i="2"/>
  <c r="AD18" i="2"/>
  <c r="AD26" i="2"/>
  <c r="AD34" i="2"/>
  <c r="AG4" i="2"/>
  <c r="AG12" i="2"/>
  <c r="AG20" i="2"/>
  <c r="AG28" i="2"/>
  <c r="AG36" i="2"/>
  <c r="AJ6" i="2"/>
  <c r="AJ14" i="2"/>
  <c r="AJ22" i="2"/>
  <c r="AJ30" i="2"/>
  <c r="AJ38" i="2"/>
  <c r="AM8" i="2"/>
  <c r="AM16" i="2"/>
  <c r="AP10" i="2"/>
  <c r="AP18" i="2"/>
  <c r="AP26" i="2"/>
  <c r="AP34" i="2"/>
  <c r="AS5" i="2"/>
  <c r="BN3" i="2"/>
  <c r="DG3" i="2"/>
  <c r="CI3" i="2"/>
  <c r="BK3" i="2"/>
  <c r="R3" i="2"/>
  <c r="R11" i="2"/>
  <c r="R19" i="2"/>
  <c r="R27" i="2"/>
  <c r="R35" i="2"/>
  <c r="U5" i="2"/>
  <c r="U13" i="2"/>
  <c r="U21" i="2"/>
  <c r="U29" i="2"/>
  <c r="U37" i="2"/>
  <c r="AD3" i="2"/>
  <c r="AD11" i="2"/>
  <c r="AD19" i="2"/>
  <c r="AD27" i="2"/>
  <c r="AD35" i="2"/>
  <c r="AG5" i="2"/>
  <c r="AG13" i="2"/>
  <c r="AG21" i="2"/>
  <c r="AG29" i="2"/>
  <c r="AG37" i="2"/>
  <c r="AJ7" i="2"/>
  <c r="AJ15" i="2"/>
  <c r="AJ23" i="2"/>
  <c r="AJ31" i="2"/>
  <c r="AJ39" i="2"/>
  <c r="AM9" i="2"/>
  <c r="AM17" i="2"/>
  <c r="AP3" i="2"/>
  <c r="AP11" i="2"/>
  <c r="AP19" i="2"/>
  <c r="AP27" i="2"/>
  <c r="AP35" i="2"/>
  <c r="AS6" i="2"/>
  <c r="BB3" i="2"/>
  <c r="DD3" i="2"/>
  <c r="CF3" i="2"/>
  <c r="BF4" i="2"/>
  <c r="BH3" i="2"/>
  <c r="R4" i="2"/>
  <c r="R12" i="2"/>
  <c r="R20" i="2"/>
  <c r="R28" i="2"/>
  <c r="R36" i="2"/>
  <c r="U6" i="2"/>
  <c r="U14" i="2"/>
  <c r="U22" i="2"/>
  <c r="U30" i="2"/>
  <c r="U38" i="2"/>
  <c r="AD4" i="2"/>
  <c r="AD12" i="2"/>
  <c r="AD20" i="2"/>
  <c r="AD28" i="2"/>
  <c r="AD36" i="2"/>
  <c r="AG6" i="2"/>
  <c r="AG14" i="2"/>
  <c r="AG22" i="2"/>
  <c r="AG30" i="2"/>
  <c r="AG38" i="2"/>
  <c r="AJ8" i="2"/>
  <c r="AJ16" i="2"/>
  <c r="AJ24" i="2"/>
  <c r="AJ32" i="2"/>
  <c r="AM10" i="2"/>
  <c r="AM18" i="2"/>
  <c r="AP4" i="2"/>
  <c r="AP12" i="2"/>
  <c r="AP20" i="2"/>
  <c r="AP28" i="2"/>
  <c r="AP36" i="2"/>
  <c r="R5" i="2"/>
  <c r="R13" i="2"/>
  <c r="R21" i="2"/>
  <c r="R29" i="2"/>
  <c r="R37" i="2"/>
  <c r="U7" i="2"/>
  <c r="U15" i="2"/>
  <c r="U23" i="2"/>
  <c r="U31" i="2"/>
  <c r="U39" i="2"/>
  <c r="AD5" i="2"/>
  <c r="AD13" i="2"/>
  <c r="AD21" i="2"/>
  <c r="AD29" i="2"/>
  <c r="AD37" i="2"/>
  <c r="AG7" i="2"/>
  <c r="AG15" i="2"/>
  <c r="AG23" i="2"/>
  <c r="AG31" i="2"/>
  <c r="AG39" i="2"/>
  <c r="AJ9" i="2"/>
  <c r="AJ17" i="2"/>
  <c r="AJ25" i="2"/>
  <c r="AJ33" i="2"/>
  <c r="AM3" i="2"/>
  <c r="AM11" i="2"/>
  <c r="AM19" i="2"/>
  <c r="AP5" i="2"/>
  <c r="AP13" i="2"/>
  <c r="AP21" i="2"/>
  <c r="AP29" i="2"/>
  <c r="AZ5" i="2"/>
  <c r="BB5" i="2" s="1"/>
  <c r="BB4" i="2"/>
  <c r="R6" i="2"/>
  <c r="R14" i="2"/>
  <c r="R22" i="2"/>
  <c r="R30" i="2"/>
  <c r="R38" i="2"/>
  <c r="U8" i="2"/>
  <c r="U16" i="2"/>
  <c r="U24" i="2"/>
  <c r="U32" i="2"/>
  <c r="AD6" i="2"/>
  <c r="AD14" i="2"/>
  <c r="AD22" i="2"/>
  <c r="AD30" i="2"/>
  <c r="AD38" i="2"/>
  <c r="AG8" i="2"/>
  <c r="AG16" i="2"/>
  <c r="AG24" i="2"/>
  <c r="AG32" i="2"/>
  <c r="AJ10" i="2"/>
  <c r="AJ18" i="2"/>
  <c r="AJ26" i="2"/>
  <c r="AJ34" i="2"/>
  <c r="AM4" i="2"/>
  <c r="AM12" i="2"/>
  <c r="AM20" i="2"/>
  <c r="AP6" i="2"/>
  <c r="AP14" i="2"/>
  <c r="AP22" i="2"/>
  <c r="AP30" i="2"/>
  <c r="M4" i="2"/>
  <c r="CV4" i="2"/>
  <c r="CX4" i="2" s="1"/>
  <c r="BX4" i="2"/>
  <c r="BZ4" i="2" s="1"/>
  <c r="DT4" i="2"/>
  <c r="DV4" i="2" s="1"/>
  <c r="CS4" i="2"/>
  <c r="CU4" i="2" s="1"/>
  <c r="BU4" i="2"/>
  <c r="BW4" i="2" s="1"/>
  <c r="AW4" i="2"/>
  <c r="AY4" i="2" s="1"/>
  <c r="DQ4" i="2"/>
  <c r="DS4" i="2" s="1"/>
  <c r="CP4" i="2"/>
  <c r="CR4" i="2" s="1"/>
  <c r="DK4" i="2"/>
  <c r="DM4" i="2" s="1"/>
  <c r="CM4" i="2"/>
  <c r="CO4" i="2" s="1"/>
  <c r="BO4" i="2"/>
  <c r="AQ8" i="2"/>
  <c r="AS8" i="2" s="1"/>
  <c r="AN38" i="2"/>
  <c r="AP38" i="2" s="1"/>
  <c r="DE4" i="2"/>
  <c r="DG4" i="2" s="1"/>
  <c r="CG4" i="2"/>
  <c r="CI4" i="2" s="1"/>
  <c r="BI4" i="2"/>
  <c r="BK4" i="2" s="1"/>
  <c r="DB4" i="2"/>
  <c r="DD4" i="2" s="1"/>
  <c r="CD4" i="2"/>
  <c r="CF4" i="2" s="1"/>
  <c r="CY4" i="2"/>
  <c r="DA4" i="2" s="1"/>
  <c r="CA4" i="2"/>
  <c r="CC4" i="2" s="1"/>
  <c r="BC4" i="2"/>
  <c r="BE4" i="2" s="1"/>
  <c r="BP4" i="2"/>
  <c r="U37" i="5"/>
  <c r="U16" i="5"/>
  <c r="U38" i="5"/>
  <c r="U11" i="5"/>
  <c r="U9" i="4"/>
  <c r="U24" i="4"/>
  <c r="U34" i="4"/>
  <c r="U39" i="4"/>
  <c r="U12" i="4"/>
  <c r="G44" i="3"/>
  <c r="H44" i="3" s="1"/>
  <c r="G10" i="3"/>
  <c r="H10" i="3" s="1"/>
  <c r="U10" i="3" s="1"/>
  <c r="G33" i="3"/>
  <c r="H33" i="3" s="1"/>
  <c r="U33" i="3" s="1"/>
  <c r="G39" i="3"/>
  <c r="H39" i="3" s="1"/>
  <c r="U39" i="3" s="1"/>
  <c r="G7" i="3"/>
  <c r="H7" i="3" s="1"/>
  <c r="U7" i="3" s="1"/>
  <c r="G40" i="3"/>
  <c r="H40" i="3" s="1"/>
  <c r="U40" i="3" s="1"/>
  <c r="D56" i="21" l="1"/>
  <c r="I71" i="21"/>
  <c r="I67" i="21"/>
  <c r="I72" i="21"/>
  <c r="I66" i="21"/>
  <c r="I88" i="21"/>
  <c r="I68" i="21"/>
  <c r="I69" i="21"/>
  <c r="I89" i="21"/>
  <c r="I70" i="21"/>
  <c r="H46" i="3"/>
  <c r="F3" i="2"/>
  <c r="DH5" i="2"/>
  <c r="DJ5" i="2" s="1"/>
  <c r="E95" i="9"/>
  <c r="E95" i="23"/>
  <c r="E95" i="38"/>
  <c r="E95" i="37"/>
  <c r="E95" i="40"/>
  <c r="E95" i="32"/>
  <c r="E95" i="28"/>
  <c r="E95" i="39"/>
  <c r="E95" i="27"/>
  <c r="E95" i="11"/>
  <c r="E95" i="10"/>
  <c r="E95" i="29"/>
  <c r="E95" i="13"/>
  <c r="E95" i="14"/>
  <c r="AZ6" i="2"/>
  <c r="BB6" i="2" s="1"/>
  <c r="E95" i="12"/>
  <c r="E95" i="25"/>
  <c r="E95" i="4"/>
  <c r="G7" i="4"/>
  <c r="H7" i="4" s="1"/>
  <c r="U7" i="4" s="1"/>
  <c r="E95" i="20"/>
  <c r="E95" i="7"/>
  <c r="E95" i="18"/>
  <c r="E95" i="6"/>
  <c r="E95" i="26"/>
  <c r="E95" i="17"/>
  <c r="U7" i="5"/>
  <c r="E95" i="5"/>
  <c r="E95" i="16"/>
  <c r="E95" i="36"/>
  <c r="E95" i="35"/>
  <c r="E95" i="31"/>
  <c r="E95" i="34"/>
  <c r="E95" i="30"/>
  <c r="E95" i="33"/>
  <c r="E95" i="8"/>
  <c r="U44" i="4"/>
  <c r="E95" i="22"/>
  <c r="E100" i="21"/>
  <c r="E95" i="24"/>
  <c r="E95" i="15"/>
  <c r="E95" i="3"/>
  <c r="J95" i="3" s="1"/>
  <c r="L95" i="3" s="1"/>
  <c r="N95" i="3" s="1"/>
  <c r="J52" i="42"/>
  <c r="P51" i="42"/>
  <c r="J108" i="42"/>
  <c r="P107" i="42"/>
  <c r="J166" i="42"/>
  <c r="P165" i="42"/>
  <c r="L108" i="42"/>
  <c r="N108" i="42" s="1"/>
  <c r="L166" i="42"/>
  <c r="N166" i="42" s="1"/>
  <c r="L52" i="42"/>
  <c r="N52" i="42" s="1"/>
  <c r="C167" i="42"/>
  <c r="E167" i="42" s="1"/>
  <c r="E109" i="42"/>
  <c r="C53" i="42"/>
  <c r="E53" i="42" s="1"/>
  <c r="C110" i="42"/>
  <c r="D112" i="42"/>
  <c r="D169" i="42"/>
  <c r="I8" i="41"/>
  <c r="U44" i="3"/>
  <c r="AM25" i="2"/>
  <c r="AM28" i="2"/>
  <c r="AM27" i="2"/>
  <c r="AM26" i="2"/>
  <c r="AM23" i="2"/>
  <c r="O4" i="2"/>
  <c r="AM24" i="2"/>
  <c r="H3" i="2"/>
  <c r="Y5" i="2"/>
  <c r="AA4" i="2"/>
  <c r="BF5" i="2"/>
  <c r="BH4" i="2"/>
  <c r="CJ5" i="2"/>
  <c r="CL5" i="2" s="1"/>
  <c r="V7" i="2"/>
  <c r="X6" i="2"/>
  <c r="BR5" i="2"/>
  <c r="BT4" i="2"/>
  <c r="BL6" i="2"/>
  <c r="BN5" i="2"/>
  <c r="BQ4" i="2"/>
  <c r="AT5" i="2"/>
  <c r="AV4" i="2"/>
  <c r="AL30" i="2"/>
  <c r="AM29" i="2"/>
  <c r="DQ5" i="2"/>
  <c r="DS5" i="2" s="1"/>
  <c r="CD5" i="2"/>
  <c r="CF5" i="2" s="1"/>
  <c r="DK5" i="2"/>
  <c r="DM5" i="2" s="1"/>
  <c r="BP5" i="2"/>
  <c r="DB5" i="2"/>
  <c r="DD5" i="2" s="1"/>
  <c r="BI5" i="2"/>
  <c r="BK5" i="2" s="1"/>
  <c r="AQ9" i="2"/>
  <c r="AS9" i="2" s="1"/>
  <c r="CS5" i="2"/>
  <c r="CU5" i="2" s="1"/>
  <c r="BU5" i="2"/>
  <c r="BW5" i="2" s="1"/>
  <c r="DH6" i="2"/>
  <c r="DJ6" i="2" s="1"/>
  <c r="BX5" i="2"/>
  <c r="BZ5" i="2" s="1"/>
  <c r="BC5" i="2"/>
  <c r="BE5" i="2" s="1"/>
  <c r="CG5" i="2"/>
  <c r="CI5" i="2" s="1"/>
  <c r="BO5" i="2"/>
  <c r="DT5" i="2"/>
  <c r="DV5" i="2" s="1"/>
  <c r="CY5" i="2"/>
  <c r="DA5" i="2" s="1"/>
  <c r="AN39" i="2"/>
  <c r="AP39" i="2" s="1"/>
  <c r="CV5" i="2"/>
  <c r="CX5" i="2" s="1"/>
  <c r="CA5" i="2"/>
  <c r="CC5" i="2" s="1"/>
  <c r="DE5" i="2"/>
  <c r="DG5" i="2" s="1"/>
  <c r="CM5" i="2"/>
  <c r="CO5" i="2" s="1"/>
  <c r="AW5" i="2"/>
  <c r="AY5" i="2" s="1"/>
  <c r="CP5" i="2"/>
  <c r="CR5" i="2" s="1"/>
  <c r="M5" i="2"/>
  <c r="H46" i="19"/>
  <c r="U44" i="5"/>
  <c r="L69" i="21" l="1"/>
  <c r="M69" i="21" s="1"/>
  <c r="J69" i="21"/>
  <c r="L88" i="21"/>
  <c r="M88" i="21" s="1"/>
  <c r="J88" i="21"/>
  <c r="J72" i="21"/>
  <c r="L72" i="21"/>
  <c r="M72" i="21" s="1"/>
  <c r="J67" i="21"/>
  <c r="L67" i="21"/>
  <c r="M67" i="21" s="1"/>
  <c r="J70" i="21"/>
  <c r="L70" i="21"/>
  <c r="M70" i="21" s="1"/>
  <c r="J71" i="21"/>
  <c r="L71" i="21"/>
  <c r="M71" i="21" s="1"/>
  <c r="J68" i="21"/>
  <c r="L68" i="21"/>
  <c r="M68" i="21" s="1"/>
  <c r="J66" i="21"/>
  <c r="L66" i="21"/>
  <c r="M66" i="21" s="1"/>
  <c r="L89" i="21"/>
  <c r="M89" i="21" s="1"/>
  <c r="J89" i="21"/>
  <c r="O88" i="21"/>
  <c r="O66" i="21"/>
  <c r="D57" i="21"/>
  <c r="D58" i="21" s="1"/>
  <c r="G3" i="2" a="1"/>
  <c r="G3" i="2" s="1"/>
  <c r="L3" i="1" s="1"/>
  <c r="M3" i="1"/>
  <c r="F4" i="2"/>
  <c r="K4" i="1" s="1"/>
  <c r="E3" i="2" a="1"/>
  <c r="E3" i="2" s="1"/>
  <c r="J3" i="1" s="1"/>
  <c r="K3" i="1"/>
  <c r="J89" i="17"/>
  <c r="I22" i="41" s="1"/>
  <c r="E257" i="11"/>
  <c r="J257" i="11" s="1"/>
  <c r="L257" i="11" s="1"/>
  <c r="N257" i="11" s="1"/>
  <c r="E142" i="11"/>
  <c r="J142" i="11" s="1"/>
  <c r="L142" i="11" s="1"/>
  <c r="N142" i="11" s="1"/>
  <c r="E128" i="11"/>
  <c r="J128" i="11" s="1"/>
  <c r="L128" i="11" s="1"/>
  <c r="N128" i="11" s="1"/>
  <c r="E162" i="11"/>
  <c r="J162" i="11" s="1"/>
  <c r="L162" i="11" s="1"/>
  <c r="N162" i="11" s="1"/>
  <c r="E253" i="11"/>
  <c r="J253" i="11" s="1"/>
  <c r="L253" i="11" s="1"/>
  <c r="N253" i="11" s="1"/>
  <c r="E138" i="11"/>
  <c r="J138" i="11" s="1"/>
  <c r="L138" i="11" s="1"/>
  <c r="N138" i="11" s="1"/>
  <c r="E113" i="11"/>
  <c r="J113" i="11" s="1"/>
  <c r="L113" i="11" s="1"/>
  <c r="N113" i="11" s="1"/>
  <c r="E96" i="11"/>
  <c r="J96" i="11" s="1"/>
  <c r="L96" i="11" s="1"/>
  <c r="N96" i="11" s="1"/>
  <c r="E266" i="11"/>
  <c r="J266" i="11" s="1"/>
  <c r="L266" i="11" s="1"/>
  <c r="N266" i="11" s="1"/>
  <c r="E192" i="11"/>
  <c r="J192" i="11" s="1"/>
  <c r="L192" i="11" s="1"/>
  <c r="N192" i="11" s="1"/>
  <c r="E107" i="11"/>
  <c r="J107" i="11" s="1"/>
  <c r="L107" i="11" s="1"/>
  <c r="N107" i="11" s="1"/>
  <c r="E98" i="11"/>
  <c r="J98" i="11" s="1"/>
  <c r="L98" i="11" s="1"/>
  <c r="N98" i="11" s="1"/>
  <c r="E209" i="11"/>
  <c r="J209" i="11" s="1"/>
  <c r="L209" i="11" s="1"/>
  <c r="N209" i="11" s="1"/>
  <c r="E204" i="11"/>
  <c r="J204" i="11" s="1"/>
  <c r="L204" i="11" s="1"/>
  <c r="N204" i="11" s="1"/>
  <c r="E208" i="11"/>
  <c r="J208" i="11" s="1"/>
  <c r="L208" i="11" s="1"/>
  <c r="N208" i="11" s="1"/>
  <c r="E205" i="11"/>
  <c r="J205" i="11" s="1"/>
  <c r="L205" i="11" s="1"/>
  <c r="N205" i="11" s="1"/>
  <c r="E199" i="11"/>
  <c r="J199" i="11" s="1"/>
  <c r="L199" i="11" s="1"/>
  <c r="N199" i="11" s="1"/>
  <c r="E177" i="11"/>
  <c r="J177" i="11" s="1"/>
  <c r="L177" i="11" s="1"/>
  <c r="N177" i="11" s="1"/>
  <c r="E183" i="11"/>
  <c r="J183" i="11" s="1"/>
  <c r="L183" i="11" s="1"/>
  <c r="N183" i="11" s="1"/>
  <c r="E225" i="11"/>
  <c r="J225" i="11" s="1"/>
  <c r="L225" i="11" s="1"/>
  <c r="N225" i="11" s="1"/>
  <c r="E110" i="11"/>
  <c r="J110" i="11" s="1"/>
  <c r="L110" i="11" s="1"/>
  <c r="N110" i="11" s="1"/>
  <c r="E135" i="11"/>
  <c r="J135" i="11" s="1"/>
  <c r="L135" i="11" s="1"/>
  <c r="N135" i="11" s="1"/>
  <c r="E203" i="11"/>
  <c r="J203" i="11" s="1"/>
  <c r="L203" i="11" s="1"/>
  <c r="N203" i="11" s="1"/>
  <c r="E221" i="11"/>
  <c r="J221" i="11" s="1"/>
  <c r="L221" i="11" s="1"/>
  <c r="N221" i="11" s="1"/>
  <c r="E106" i="11"/>
  <c r="J106" i="11" s="1"/>
  <c r="L106" i="11" s="1"/>
  <c r="N106" i="11" s="1"/>
  <c r="E120" i="11"/>
  <c r="J120" i="11" s="1"/>
  <c r="L120" i="11" s="1"/>
  <c r="N120" i="11" s="1"/>
  <c r="E232" i="11"/>
  <c r="J232" i="11" s="1"/>
  <c r="L232" i="11" s="1"/>
  <c r="N232" i="11" s="1"/>
  <c r="E234" i="11"/>
  <c r="J234" i="11" s="1"/>
  <c r="L234" i="11" s="1"/>
  <c r="N234" i="11" s="1"/>
  <c r="E185" i="11"/>
  <c r="J185" i="11" s="1"/>
  <c r="L185" i="11" s="1"/>
  <c r="N185" i="11" s="1"/>
  <c r="E101" i="11"/>
  <c r="J101" i="11" s="1"/>
  <c r="L101" i="11" s="1"/>
  <c r="N101" i="11" s="1"/>
  <c r="E215" i="11"/>
  <c r="J215" i="11" s="1"/>
  <c r="L215" i="11" s="1"/>
  <c r="N215" i="11" s="1"/>
  <c r="E258" i="11"/>
  <c r="J258" i="11" s="1"/>
  <c r="L258" i="11" s="1"/>
  <c r="N258" i="11" s="1"/>
  <c r="E267" i="11"/>
  <c r="J267" i="11" s="1"/>
  <c r="L267" i="11" s="1"/>
  <c r="N267" i="11" s="1"/>
  <c r="E161" i="11"/>
  <c r="J161" i="11" s="1"/>
  <c r="L161" i="11" s="1"/>
  <c r="N161" i="11" s="1"/>
  <c r="E155" i="11"/>
  <c r="J155" i="11" s="1"/>
  <c r="L155" i="11" s="1"/>
  <c r="N155" i="11" s="1"/>
  <c r="E193" i="11"/>
  <c r="J193" i="11" s="1"/>
  <c r="L193" i="11" s="1"/>
  <c r="N193" i="11" s="1"/>
  <c r="E158" i="11"/>
  <c r="J158" i="11" s="1"/>
  <c r="L158" i="11" s="1"/>
  <c r="N158" i="11" s="1"/>
  <c r="E124" i="11"/>
  <c r="J124" i="11" s="1"/>
  <c r="L124" i="11" s="1"/>
  <c r="N124" i="11" s="1"/>
  <c r="E220" i="11"/>
  <c r="J220" i="11" s="1"/>
  <c r="L220" i="11" s="1"/>
  <c r="N220" i="11" s="1"/>
  <c r="E189" i="11"/>
  <c r="J189" i="11" s="1"/>
  <c r="L189" i="11" s="1"/>
  <c r="N189" i="11" s="1"/>
  <c r="J95" i="11"/>
  <c r="L95" i="11" s="1"/>
  <c r="N95" i="11" s="1"/>
  <c r="E109" i="11"/>
  <c r="J109" i="11" s="1"/>
  <c r="L109" i="11" s="1"/>
  <c r="N109" i="11" s="1"/>
  <c r="E197" i="11"/>
  <c r="J197" i="11" s="1"/>
  <c r="L197" i="11" s="1"/>
  <c r="N197" i="11" s="1"/>
  <c r="E202" i="11"/>
  <c r="J202" i="11" s="1"/>
  <c r="L202" i="11" s="1"/>
  <c r="N202" i="11" s="1"/>
  <c r="E136" i="11"/>
  <c r="J136" i="11" s="1"/>
  <c r="L136" i="11" s="1"/>
  <c r="N136" i="11" s="1"/>
  <c r="E143" i="11"/>
  <c r="J143" i="11" s="1"/>
  <c r="L143" i="11" s="1"/>
  <c r="N143" i="11" s="1"/>
  <c r="E105" i="11"/>
  <c r="J105" i="11" s="1"/>
  <c r="L105" i="11" s="1"/>
  <c r="N105" i="11" s="1"/>
  <c r="E226" i="11"/>
  <c r="J226" i="11" s="1"/>
  <c r="L226" i="11" s="1"/>
  <c r="N226" i="11" s="1"/>
  <c r="E159" i="11"/>
  <c r="J159" i="11" s="1"/>
  <c r="L159" i="11" s="1"/>
  <c r="N159" i="11" s="1"/>
  <c r="E235" i="11"/>
  <c r="J235" i="11" s="1"/>
  <c r="L235" i="11" s="1"/>
  <c r="N235" i="11" s="1"/>
  <c r="E222" i="11"/>
  <c r="J222" i="11" s="1"/>
  <c r="L222" i="11" s="1"/>
  <c r="N222" i="11" s="1"/>
  <c r="E156" i="11"/>
  <c r="J156" i="11" s="1"/>
  <c r="L156" i="11" s="1"/>
  <c r="N156" i="11" s="1"/>
  <c r="E219" i="11"/>
  <c r="J219" i="11" s="1"/>
  <c r="L219" i="11" s="1"/>
  <c r="N219" i="11" s="1"/>
  <c r="E125" i="11"/>
  <c r="J125" i="11" s="1"/>
  <c r="L125" i="11" s="1"/>
  <c r="N125" i="11" s="1"/>
  <c r="E210" i="11"/>
  <c r="J210" i="11" s="1"/>
  <c r="L210" i="11" s="1"/>
  <c r="N210" i="11" s="1"/>
  <c r="E144" i="11"/>
  <c r="J144" i="11" s="1"/>
  <c r="L144" i="11" s="1"/>
  <c r="N144" i="11" s="1"/>
  <c r="E153" i="11"/>
  <c r="J153" i="11" s="1"/>
  <c r="L153" i="11" s="1"/>
  <c r="N153" i="11" s="1"/>
  <c r="E229" i="11"/>
  <c r="J229" i="11" s="1"/>
  <c r="L229" i="11" s="1"/>
  <c r="N229" i="11" s="1"/>
  <c r="E206" i="11"/>
  <c r="J206" i="11" s="1"/>
  <c r="L206" i="11" s="1"/>
  <c r="N206" i="11" s="1"/>
  <c r="E140" i="11"/>
  <c r="J140" i="11" s="1"/>
  <c r="L140" i="11" s="1"/>
  <c r="N140" i="11" s="1"/>
  <c r="E129" i="11"/>
  <c r="J129" i="11" s="1"/>
  <c r="L129" i="11" s="1"/>
  <c r="N129" i="11" s="1"/>
  <c r="E119" i="11"/>
  <c r="J119" i="11" s="1"/>
  <c r="L119" i="11" s="1"/>
  <c r="N119" i="11" s="1"/>
  <c r="E160" i="11"/>
  <c r="J160" i="11" s="1"/>
  <c r="L160" i="11" s="1"/>
  <c r="N160" i="11" s="1"/>
  <c r="E224" i="11"/>
  <c r="J224" i="11" s="1"/>
  <c r="L224" i="11" s="1"/>
  <c r="N224" i="11" s="1"/>
  <c r="E262" i="11"/>
  <c r="J262" i="11" s="1"/>
  <c r="L262" i="11" s="1"/>
  <c r="N262" i="11" s="1"/>
  <c r="E214" i="11"/>
  <c r="J214" i="11" s="1"/>
  <c r="L214" i="11" s="1"/>
  <c r="N214" i="11" s="1"/>
  <c r="E248" i="11"/>
  <c r="J248" i="11" s="1"/>
  <c r="L248" i="11" s="1"/>
  <c r="N248" i="11" s="1"/>
  <c r="E170" i="11"/>
  <c r="J170" i="11" s="1"/>
  <c r="L170" i="11" s="1"/>
  <c r="N170" i="11" s="1"/>
  <c r="E114" i="11"/>
  <c r="J114" i="11" s="1"/>
  <c r="L114" i="11" s="1"/>
  <c r="N114" i="11" s="1"/>
  <c r="E244" i="11"/>
  <c r="J244" i="11" s="1"/>
  <c r="L244" i="11" s="1"/>
  <c r="N244" i="11" s="1"/>
  <c r="E145" i="11"/>
  <c r="J145" i="11" s="1"/>
  <c r="L145" i="11" s="1"/>
  <c r="N145" i="11" s="1"/>
  <c r="E112" i="11"/>
  <c r="J112" i="11" s="1"/>
  <c r="L112" i="11" s="1"/>
  <c r="N112" i="11" s="1"/>
  <c r="E264" i="11"/>
  <c r="J264" i="11" s="1"/>
  <c r="L264" i="11" s="1"/>
  <c r="N264" i="11" s="1"/>
  <c r="E165" i="11"/>
  <c r="J165" i="11" s="1"/>
  <c r="L165" i="11" s="1"/>
  <c r="N165" i="11" s="1"/>
  <c r="E127" i="11"/>
  <c r="J127" i="11" s="1"/>
  <c r="L127" i="11" s="1"/>
  <c r="N127" i="11" s="1"/>
  <c r="E216" i="11"/>
  <c r="J216" i="11" s="1"/>
  <c r="L216" i="11" s="1"/>
  <c r="N216" i="11" s="1"/>
  <c r="E260" i="11"/>
  <c r="J260" i="11" s="1"/>
  <c r="L260" i="11" s="1"/>
  <c r="N260" i="11" s="1"/>
  <c r="E231" i="11"/>
  <c r="J231" i="11" s="1"/>
  <c r="L231" i="11" s="1"/>
  <c r="N231" i="11" s="1"/>
  <c r="E252" i="11"/>
  <c r="J252" i="11" s="1"/>
  <c r="L252" i="11" s="1"/>
  <c r="N252" i="11" s="1"/>
  <c r="E149" i="11"/>
  <c r="J149" i="11" s="1"/>
  <c r="L149" i="11" s="1"/>
  <c r="N149" i="11" s="1"/>
  <c r="E175" i="11"/>
  <c r="J175" i="11" s="1"/>
  <c r="L175" i="11" s="1"/>
  <c r="N175" i="11" s="1"/>
  <c r="E239" i="11"/>
  <c r="J239" i="11" s="1"/>
  <c r="L239" i="11" s="1"/>
  <c r="N239" i="11" s="1"/>
  <c r="E230" i="11"/>
  <c r="J230" i="11" s="1"/>
  <c r="L230" i="11" s="1"/>
  <c r="N230" i="11" s="1"/>
  <c r="E168" i="11"/>
  <c r="J168" i="11" s="1"/>
  <c r="L168" i="11" s="1"/>
  <c r="N168" i="11" s="1"/>
  <c r="E263" i="11"/>
  <c r="J263" i="11" s="1"/>
  <c r="L263" i="11" s="1"/>
  <c r="N263" i="11" s="1"/>
  <c r="E180" i="11"/>
  <c r="J180" i="11" s="1"/>
  <c r="L180" i="11" s="1"/>
  <c r="N180" i="11" s="1"/>
  <c r="E117" i="11"/>
  <c r="J117" i="11" s="1"/>
  <c r="L117" i="11" s="1"/>
  <c r="N117" i="11" s="1"/>
  <c r="E255" i="11"/>
  <c r="J255" i="11" s="1"/>
  <c r="L255" i="11" s="1"/>
  <c r="N255" i="11" s="1"/>
  <c r="E147" i="11"/>
  <c r="J147" i="11" s="1"/>
  <c r="L147" i="11" s="1"/>
  <c r="N147" i="11" s="1"/>
  <c r="E123" i="11"/>
  <c r="J123" i="11" s="1"/>
  <c r="L123" i="11" s="1"/>
  <c r="N123" i="11" s="1"/>
  <c r="E166" i="11"/>
  <c r="J166" i="11" s="1"/>
  <c r="L166" i="11" s="1"/>
  <c r="N166" i="11" s="1"/>
  <c r="E104" i="11"/>
  <c r="J104" i="11" s="1"/>
  <c r="L104" i="11" s="1"/>
  <c r="N104" i="11" s="1"/>
  <c r="E245" i="11"/>
  <c r="J245" i="11" s="1"/>
  <c r="L245" i="11" s="1"/>
  <c r="N245" i="11" s="1"/>
  <c r="E243" i="11"/>
  <c r="J243" i="11" s="1"/>
  <c r="L243" i="11" s="1"/>
  <c r="N243" i="11" s="1"/>
  <c r="E163" i="11"/>
  <c r="J163" i="11" s="1"/>
  <c r="L163" i="11" s="1"/>
  <c r="N163" i="11" s="1"/>
  <c r="E240" i="11"/>
  <c r="J240" i="11" s="1"/>
  <c r="L240" i="11" s="1"/>
  <c r="N240" i="11" s="1"/>
  <c r="E187" i="11"/>
  <c r="J187" i="11" s="1"/>
  <c r="L187" i="11" s="1"/>
  <c r="N187" i="11" s="1"/>
  <c r="E249" i="11"/>
  <c r="J249" i="11" s="1"/>
  <c r="L249" i="11" s="1"/>
  <c r="N249" i="11" s="1"/>
  <c r="E134" i="11"/>
  <c r="J134" i="11" s="1"/>
  <c r="L134" i="11" s="1"/>
  <c r="N134" i="11" s="1"/>
  <c r="E111" i="11"/>
  <c r="J111" i="11" s="1"/>
  <c r="L111" i="11" s="1"/>
  <c r="N111" i="11" s="1"/>
  <c r="E198" i="11"/>
  <c r="J198" i="11" s="1"/>
  <c r="L198" i="11" s="1"/>
  <c r="N198" i="11" s="1"/>
  <c r="E130" i="11"/>
  <c r="J130" i="11" s="1"/>
  <c r="L130" i="11" s="1"/>
  <c r="N130" i="11" s="1"/>
  <c r="E169" i="11"/>
  <c r="J169" i="11" s="1"/>
  <c r="L169" i="11" s="1"/>
  <c r="N169" i="11" s="1"/>
  <c r="E103" i="11"/>
  <c r="J103" i="11" s="1"/>
  <c r="L103" i="11" s="1"/>
  <c r="N103" i="11" s="1"/>
  <c r="E133" i="11"/>
  <c r="J133" i="11" s="1"/>
  <c r="L133" i="11" s="1"/>
  <c r="N133" i="11" s="1"/>
  <c r="E131" i="11"/>
  <c r="J131" i="11" s="1"/>
  <c r="L131" i="11" s="1"/>
  <c r="N131" i="11" s="1"/>
  <c r="E116" i="11"/>
  <c r="J116" i="11" s="1"/>
  <c r="L116" i="11" s="1"/>
  <c r="N116" i="11" s="1"/>
  <c r="E213" i="11"/>
  <c r="J213" i="11" s="1"/>
  <c r="L213" i="11" s="1"/>
  <c r="N213" i="11" s="1"/>
  <c r="E246" i="11"/>
  <c r="J246" i="11" s="1"/>
  <c r="L246" i="11" s="1"/>
  <c r="N246" i="11" s="1"/>
  <c r="E227" i="11"/>
  <c r="J227" i="11" s="1"/>
  <c r="L227" i="11" s="1"/>
  <c r="N227" i="11" s="1"/>
  <c r="E201" i="11"/>
  <c r="J201" i="11" s="1"/>
  <c r="L201" i="11" s="1"/>
  <c r="N201" i="11" s="1"/>
  <c r="E184" i="11"/>
  <c r="J184" i="11" s="1"/>
  <c r="L184" i="11" s="1"/>
  <c r="N184" i="11" s="1"/>
  <c r="E164" i="11"/>
  <c r="J164" i="11" s="1"/>
  <c r="L164" i="11" s="1"/>
  <c r="N164" i="11" s="1"/>
  <c r="E172" i="11"/>
  <c r="J172" i="11" s="1"/>
  <c r="L172" i="11" s="1"/>
  <c r="N172" i="11" s="1"/>
  <c r="E173" i="11"/>
  <c r="J173" i="11" s="1"/>
  <c r="L173" i="11" s="1"/>
  <c r="N173" i="11" s="1"/>
  <c r="E157" i="11"/>
  <c r="J157" i="11" s="1"/>
  <c r="L157" i="11" s="1"/>
  <c r="N157" i="11" s="1"/>
  <c r="E237" i="11"/>
  <c r="J237" i="11" s="1"/>
  <c r="L237" i="11" s="1"/>
  <c r="N237" i="11" s="1"/>
  <c r="E179" i="11"/>
  <c r="J179" i="11" s="1"/>
  <c r="L179" i="11" s="1"/>
  <c r="N179" i="11" s="1"/>
  <c r="E250" i="11"/>
  <c r="J250" i="11" s="1"/>
  <c r="L250" i="11" s="1"/>
  <c r="N250" i="11" s="1"/>
  <c r="E251" i="11"/>
  <c r="J251" i="11" s="1"/>
  <c r="L251" i="11" s="1"/>
  <c r="N251" i="11" s="1"/>
  <c r="E137" i="11"/>
  <c r="J137" i="11" s="1"/>
  <c r="L137" i="11" s="1"/>
  <c r="N137" i="11" s="1"/>
  <c r="E97" i="11"/>
  <c r="J97" i="11" s="1"/>
  <c r="L97" i="11" s="1"/>
  <c r="N97" i="11" s="1"/>
  <c r="E108" i="11"/>
  <c r="J108" i="11" s="1"/>
  <c r="L108" i="11" s="1"/>
  <c r="N108" i="11" s="1"/>
  <c r="E146" i="11"/>
  <c r="J146" i="11" s="1"/>
  <c r="L146" i="11" s="1"/>
  <c r="N146" i="11" s="1"/>
  <c r="E99" i="11"/>
  <c r="J99" i="11" s="1"/>
  <c r="L99" i="11" s="1"/>
  <c r="N99" i="11" s="1"/>
  <c r="E254" i="11"/>
  <c r="J254" i="11" s="1"/>
  <c r="L254" i="11" s="1"/>
  <c r="N254" i="11" s="1"/>
  <c r="E141" i="11"/>
  <c r="J141" i="11" s="1"/>
  <c r="L141" i="11" s="1"/>
  <c r="N141" i="11" s="1"/>
  <c r="E218" i="11"/>
  <c r="J218" i="11" s="1"/>
  <c r="L218" i="11" s="1"/>
  <c r="N218" i="11" s="1"/>
  <c r="E152" i="11"/>
  <c r="J152" i="11" s="1"/>
  <c r="L152" i="11" s="1"/>
  <c r="N152" i="11" s="1"/>
  <c r="E207" i="11"/>
  <c r="J207" i="11" s="1"/>
  <c r="L207" i="11" s="1"/>
  <c r="N207" i="11" s="1"/>
  <c r="E228" i="11"/>
  <c r="J228" i="11" s="1"/>
  <c r="L228" i="11" s="1"/>
  <c r="N228" i="11" s="1"/>
  <c r="E139" i="11"/>
  <c r="J139" i="11" s="1"/>
  <c r="L139" i="11" s="1"/>
  <c r="N139" i="11" s="1"/>
  <c r="E217" i="11"/>
  <c r="J217" i="11" s="1"/>
  <c r="L217" i="11" s="1"/>
  <c r="N217" i="11" s="1"/>
  <c r="E241" i="11"/>
  <c r="J241" i="11" s="1"/>
  <c r="L241" i="11" s="1"/>
  <c r="N241" i="11" s="1"/>
  <c r="E190" i="11"/>
  <c r="J190" i="11" s="1"/>
  <c r="L190" i="11" s="1"/>
  <c r="N190" i="11" s="1"/>
  <c r="E268" i="11"/>
  <c r="J268" i="11" s="1"/>
  <c r="L268" i="11" s="1"/>
  <c r="N268" i="11" s="1"/>
  <c r="E186" i="11"/>
  <c r="J186" i="11" s="1"/>
  <c r="L186" i="11" s="1"/>
  <c r="N186" i="11" s="1"/>
  <c r="E171" i="11"/>
  <c r="J171" i="11" s="1"/>
  <c r="L171" i="11" s="1"/>
  <c r="N171" i="11" s="1"/>
  <c r="E261" i="11"/>
  <c r="J261" i="11" s="1"/>
  <c r="L261" i="11" s="1"/>
  <c r="N261" i="11" s="1"/>
  <c r="E242" i="11"/>
  <c r="J242" i="11" s="1"/>
  <c r="L242" i="11" s="1"/>
  <c r="N242" i="11" s="1"/>
  <c r="E238" i="11"/>
  <c r="J238" i="11" s="1"/>
  <c r="L238" i="11" s="1"/>
  <c r="N238" i="11" s="1"/>
  <c r="E256" i="11"/>
  <c r="J256" i="11" s="1"/>
  <c r="L256" i="11" s="1"/>
  <c r="N256" i="11" s="1"/>
  <c r="E194" i="11"/>
  <c r="J194" i="11" s="1"/>
  <c r="L194" i="11" s="1"/>
  <c r="N194" i="11" s="1"/>
  <c r="E154" i="11"/>
  <c r="J154" i="11" s="1"/>
  <c r="L154" i="11" s="1"/>
  <c r="N154" i="11" s="1"/>
  <c r="E148" i="11"/>
  <c r="J148" i="11" s="1"/>
  <c r="L148" i="11" s="1"/>
  <c r="N148" i="11" s="1"/>
  <c r="E196" i="11"/>
  <c r="J196" i="11" s="1"/>
  <c r="L196" i="11" s="1"/>
  <c r="N196" i="11" s="1"/>
  <c r="E121" i="11"/>
  <c r="J121" i="11" s="1"/>
  <c r="L121" i="11" s="1"/>
  <c r="N121" i="11" s="1"/>
  <c r="E191" i="11"/>
  <c r="J191" i="11" s="1"/>
  <c r="L191" i="11" s="1"/>
  <c r="N191" i="11" s="1"/>
  <c r="E211" i="11"/>
  <c r="J211" i="11" s="1"/>
  <c r="L211" i="11" s="1"/>
  <c r="N211" i="11" s="1"/>
  <c r="E178" i="11"/>
  <c r="J178" i="11" s="1"/>
  <c r="L178" i="11" s="1"/>
  <c r="N178" i="11" s="1"/>
  <c r="E102" i="11"/>
  <c r="J102" i="11" s="1"/>
  <c r="L102" i="11" s="1"/>
  <c r="N102" i="11" s="1"/>
  <c r="E126" i="11"/>
  <c r="J126" i="11" s="1"/>
  <c r="L126" i="11" s="1"/>
  <c r="N126" i="11" s="1"/>
  <c r="E122" i="11"/>
  <c r="J122" i="11" s="1"/>
  <c r="L122" i="11" s="1"/>
  <c r="N122" i="11" s="1"/>
  <c r="E176" i="11"/>
  <c r="J176" i="11" s="1"/>
  <c r="L176" i="11" s="1"/>
  <c r="N176" i="11" s="1"/>
  <c r="E247" i="11"/>
  <c r="J247" i="11" s="1"/>
  <c r="L247" i="11" s="1"/>
  <c r="N247" i="11" s="1"/>
  <c r="E132" i="11"/>
  <c r="J132" i="11" s="1"/>
  <c r="L132" i="11" s="1"/>
  <c r="N132" i="11" s="1"/>
  <c r="E181" i="11"/>
  <c r="J181" i="11" s="1"/>
  <c r="L181" i="11" s="1"/>
  <c r="N181" i="11" s="1"/>
  <c r="E188" i="11"/>
  <c r="J188" i="11" s="1"/>
  <c r="L188" i="11" s="1"/>
  <c r="N188" i="11" s="1"/>
  <c r="E182" i="11"/>
  <c r="J182" i="11" s="1"/>
  <c r="L182" i="11" s="1"/>
  <c r="N182" i="11" s="1"/>
  <c r="E223" i="11"/>
  <c r="J223" i="11" s="1"/>
  <c r="L223" i="11" s="1"/>
  <c r="N223" i="11" s="1"/>
  <c r="E151" i="11"/>
  <c r="J151" i="11" s="1"/>
  <c r="L151" i="11" s="1"/>
  <c r="N151" i="11" s="1"/>
  <c r="E150" i="11"/>
  <c r="J150" i="11" s="1"/>
  <c r="L150" i="11" s="1"/>
  <c r="N150" i="11" s="1"/>
  <c r="E200" i="11"/>
  <c r="J200" i="11" s="1"/>
  <c r="L200" i="11" s="1"/>
  <c r="N200" i="11" s="1"/>
  <c r="E259" i="11"/>
  <c r="J259" i="11" s="1"/>
  <c r="L259" i="11" s="1"/>
  <c r="N259" i="11" s="1"/>
  <c r="E167" i="11"/>
  <c r="J167" i="11" s="1"/>
  <c r="L167" i="11" s="1"/>
  <c r="N167" i="11" s="1"/>
  <c r="E115" i="11"/>
  <c r="J115" i="11" s="1"/>
  <c r="L115" i="11" s="1"/>
  <c r="N115" i="11" s="1"/>
  <c r="E174" i="11"/>
  <c r="J174" i="11" s="1"/>
  <c r="L174" i="11" s="1"/>
  <c r="N174" i="11" s="1"/>
  <c r="E195" i="11"/>
  <c r="J195" i="11" s="1"/>
  <c r="L195" i="11" s="1"/>
  <c r="N195" i="11" s="1"/>
  <c r="E265" i="11"/>
  <c r="J265" i="11" s="1"/>
  <c r="L265" i="11" s="1"/>
  <c r="N265" i="11" s="1"/>
  <c r="E100" i="11"/>
  <c r="J100" i="11" s="1"/>
  <c r="L100" i="11" s="1"/>
  <c r="N100" i="11" s="1"/>
  <c r="E233" i="11"/>
  <c r="J233" i="11" s="1"/>
  <c r="L233" i="11" s="1"/>
  <c r="N233" i="11" s="1"/>
  <c r="E212" i="11"/>
  <c r="J212" i="11" s="1"/>
  <c r="L212" i="11" s="1"/>
  <c r="N212" i="11" s="1"/>
  <c r="E236" i="11"/>
  <c r="J236" i="11" s="1"/>
  <c r="L236" i="11" s="1"/>
  <c r="N236" i="11" s="1"/>
  <c r="E118" i="11"/>
  <c r="J118" i="11" s="1"/>
  <c r="L118" i="11" s="1"/>
  <c r="N118" i="11" s="1"/>
  <c r="J89" i="10"/>
  <c r="I18" i="41" s="1"/>
  <c r="E133" i="33"/>
  <c r="J133" i="33" s="1"/>
  <c r="L133" i="33" s="1"/>
  <c r="N133" i="33" s="1"/>
  <c r="E105" i="33"/>
  <c r="J105" i="33" s="1"/>
  <c r="L105" i="33" s="1"/>
  <c r="N105" i="33" s="1"/>
  <c r="E171" i="33"/>
  <c r="J171" i="33" s="1"/>
  <c r="L171" i="33" s="1"/>
  <c r="N171" i="33" s="1"/>
  <c r="J95" i="33"/>
  <c r="L95" i="33" s="1"/>
  <c r="N95" i="33" s="1"/>
  <c r="E208" i="33"/>
  <c r="J208" i="33" s="1"/>
  <c r="L208" i="33" s="1"/>
  <c r="N208" i="33" s="1"/>
  <c r="E223" i="33"/>
  <c r="J223" i="33" s="1"/>
  <c r="L223" i="33" s="1"/>
  <c r="N223" i="33" s="1"/>
  <c r="E215" i="33"/>
  <c r="J215" i="33" s="1"/>
  <c r="L215" i="33" s="1"/>
  <c r="N215" i="33" s="1"/>
  <c r="E182" i="33"/>
  <c r="J182" i="33" s="1"/>
  <c r="L182" i="33" s="1"/>
  <c r="N182" i="33" s="1"/>
  <c r="E141" i="33"/>
  <c r="J141" i="33" s="1"/>
  <c r="L141" i="33" s="1"/>
  <c r="N141" i="33" s="1"/>
  <c r="E111" i="33"/>
  <c r="J111" i="33" s="1"/>
  <c r="L111" i="33" s="1"/>
  <c r="N111" i="33" s="1"/>
  <c r="E160" i="33"/>
  <c r="J160" i="33" s="1"/>
  <c r="L160" i="33" s="1"/>
  <c r="N160" i="33" s="1"/>
  <c r="E200" i="33"/>
  <c r="J200" i="33" s="1"/>
  <c r="L200" i="33" s="1"/>
  <c r="N200" i="33" s="1"/>
  <c r="E196" i="33"/>
  <c r="J196" i="33" s="1"/>
  <c r="L196" i="33" s="1"/>
  <c r="N196" i="33" s="1"/>
  <c r="E113" i="33"/>
  <c r="J113" i="33" s="1"/>
  <c r="L113" i="33" s="1"/>
  <c r="N113" i="33" s="1"/>
  <c r="E217" i="33"/>
  <c r="J217" i="33" s="1"/>
  <c r="L217" i="33" s="1"/>
  <c r="N217" i="33" s="1"/>
  <c r="E199" i="33"/>
  <c r="J199" i="33" s="1"/>
  <c r="L199" i="33" s="1"/>
  <c r="N199" i="33" s="1"/>
  <c r="E149" i="33"/>
  <c r="J149" i="33" s="1"/>
  <c r="L149" i="33" s="1"/>
  <c r="N149" i="33" s="1"/>
  <c r="E166" i="33"/>
  <c r="J166" i="33" s="1"/>
  <c r="L166" i="33" s="1"/>
  <c r="N166" i="33" s="1"/>
  <c r="E139" i="33"/>
  <c r="J139" i="33" s="1"/>
  <c r="L139" i="33" s="1"/>
  <c r="N139" i="33" s="1"/>
  <c r="E109" i="33"/>
  <c r="J109" i="33" s="1"/>
  <c r="L109" i="33" s="1"/>
  <c r="N109" i="33" s="1"/>
  <c r="E256" i="33"/>
  <c r="J256" i="33" s="1"/>
  <c r="L256" i="33" s="1"/>
  <c r="N256" i="33" s="1"/>
  <c r="E140" i="33"/>
  <c r="J140" i="33" s="1"/>
  <c r="L140" i="33" s="1"/>
  <c r="N140" i="33" s="1"/>
  <c r="E242" i="33"/>
  <c r="J242" i="33" s="1"/>
  <c r="L242" i="33" s="1"/>
  <c r="N242" i="33" s="1"/>
  <c r="E202" i="33"/>
  <c r="J202" i="33" s="1"/>
  <c r="L202" i="33" s="1"/>
  <c r="N202" i="33" s="1"/>
  <c r="E128" i="33"/>
  <c r="J128" i="33" s="1"/>
  <c r="L128" i="33" s="1"/>
  <c r="N128" i="33" s="1"/>
  <c r="E261" i="33"/>
  <c r="J261" i="33" s="1"/>
  <c r="L261" i="33" s="1"/>
  <c r="N261" i="33" s="1"/>
  <c r="E130" i="33"/>
  <c r="J130" i="33" s="1"/>
  <c r="L130" i="33" s="1"/>
  <c r="N130" i="33" s="1"/>
  <c r="E188" i="33"/>
  <c r="J188" i="33" s="1"/>
  <c r="L188" i="33" s="1"/>
  <c r="N188" i="33" s="1"/>
  <c r="E167" i="33"/>
  <c r="J167" i="33" s="1"/>
  <c r="L167" i="33" s="1"/>
  <c r="N167" i="33" s="1"/>
  <c r="E210" i="33"/>
  <c r="J210" i="33" s="1"/>
  <c r="L210" i="33" s="1"/>
  <c r="N210" i="33" s="1"/>
  <c r="E203" i="33"/>
  <c r="J203" i="33" s="1"/>
  <c r="L203" i="33" s="1"/>
  <c r="N203" i="33" s="1"/>
  <c r="E99" i="33"/>
  <c r="J99" i="33" s="1"/>
  <c r="L99" i="33" s="1"/>
  <c r="N99" i="33" s="1"/>
  <c r="E156" i="33"/>
  <c r="J156" i="33" s="1"/>
  <c r="L156" i="33" s="1"/>
  <c r="N156" i="33" s="1"/>
  <c r="E253" i="33"/>
  <c r="J253" i="33" s="1"/>
  <c r="L253" i="33" s="1"/>
  <c r="N253" i="33" s="1"/>
  <c r="E124" i="33"/>
  <c r="J124" i="33" s="1"/>
  <c r="L124" i="33" s="1"/>
  <c r="N124" i="33" s="1"/>
  <c r="E106" i="33"/>
  <c r="J106" i="33" s="1"/>
  <c r="L106" i="33" s="1"/>
  <c r="N106" i="33" s="1"/>
  <c r="E267" i="33"/>
  <c r="J267" i="33" s="1"/>
  <c r="L267" i="33" s="1"/>
  <c r="N267" i="33" s="1"/>
  <c r="E151" i="33"/>
  <c r="J151" i="33" s="1"/>
  <c r="L151" i="33" s="1"/>
  <c r="N151" i="33" s="1"/>
  <c r="E264" i="33"/>
  <c r="J264" i="33" s="1"/>
  <c r="L264" i="33" s="1"/>
  <c r="N264" i="33" s="1"/>
  <c r="E186" i="33"/>
  <c r="J186" i="33" s="1"/>
  <c r="L186" i="33" s="1"/>
  <c r="N186" i="33" s="1"/>
  <c r="E155" i="33"/>
  <c r="J155" i="33" s="1"/>
  <c r="L155" i="33" s="1"/>
  <c r="N155" i="33" s="1"/>
  <c r="E145" i="33"/>
  <c r="J145" i="33" s="1"/>
  <c r="L145" i="33" s="1"/>
  <c r="N145" i="33" s="1"/>
  <c r="E207" i="33"/>
  <c r="J207" i="33" s="1"/>
  <c r="L207" i="33" s="1"/>
  <c r="N207" i="33" s="1"/>
  <c r="E252" i="33"/>
  <c r="J252" i="33" s="1"/>
  <c r="L252" i="33" s="1"/>
  <c r="N252" i="33" s="1"/>
  <c r="E222" i="33"/>
  <c r="J222" i="33" s="1"/>
  <c r="L222" i="33" s="1"/>
  <c r="N222" i="33" s="1"/>
  <c r="E183" i="33"/>
  <c r="J183" i="33" s="1"/>
  <c r="L183" i="33" s="1"/>
  <c r="N183" i="33" s="1"/>
  <c r="E98" i="33"/>
  <c r="J98" i="33" s="1"/>
  <c r="L98" i="33" s="1"/>
  <c r="N98" i="33" s="1"/>
  <c r="E229" i="33"/>
  <c r="J229" i="33" s="1"/>
  <c r="L229" i="33" s="1"/>
  <c r="N229" i="33" s="1"/>
  <c r="E254" i="33"/>
  <c r="J254" i="33" s="1"/>
  <c r="L254" i="33" s="1"/>
  <c r="N254" i="33" s="1"/>
  <c r="E123" i="33"/>
  <c r="J123" i="33" s="1"/>
  <c r="L123" i="33" s="1"/>
  <c r="N123" i="33" s="1"/>
  <c r="E101" i="33"/>
  <c r="J101" i="33" s="1"/>
  <c r="L101" i="33" s="1"/>
  <c r="N101" i="33" s="1"/>
  <c r="E257" i="33"/>
  <c r="J257" i="33" s="1"/>
  <c r="L257" i="33" s="1"/>
  <c r="N257" i="33" s="1"/>
  <c r="E127" i="33"/>
  <c r="J127" i="33" s="1"/>
  <c r="L127" i="33" s="1"/>
  <c r="N127" i="33" s="1"/>
  <c r="E216" i="33"/>
  <c r="J216" i="33" s="1"/>
  <c r="L216" i="33" s="1"/>
  <c r="N216" i="33" s="1"/>
  <c r="E187" i="33"/>
  <c r="J187" i="33" s="1"/>
  <c r="L187" i="33" s="1"/>
  <c r="N187" i="33" s="1"/>
  <c r="E221" i="33"/>
  <c r="J221" i="33" s="1"/>
  <c r="L221" i="33" s="1"/>
  <c r="N221" i="33" s="1"/>
  <c r="E206" i="33"/>
  <c r="J206" i="33" s="1"/>
  <c r="L206" i="33" s="1"/>
  <c r="N206" i="33" s="1"/>
  <c r="E226" i="33"/>
  <c r="J226" i="33" s="1"/>
  <c r="L226" i="33" s="1"/>
  <c r="N226" i="33" s="1"/>
  <c r="E235" i="33"/>
  <c r="J235" i="33" s="1"/>
  <c r="L235" i="33" s="1"/>
  <c r="N235" i="33" s="1"/>
  <c r="E240" i="33"/>
  <c r="J240" i="33" s="1"/>
  <c r="L240" i="33" s="1"/>
  <c r="N240" i="33" s="1"/>
  <c r="E150" i="33"/>
  <c r="J150" i="33" s="1"/>
  <c r="L150" i="33" s="1"/>
  <c r="N150" i="33" s="1"/>
  <c r="E112" i="33"/>
  <c r="J112" i="33" s="1"/>
  <c r="L112" i="33" s="1"/>
  <c r="N112" i="33" s="1"/>
  <c r="E136" i="33"/>
  <c r="J136" i="33" s="1"/>
  <c r="L136" i="33" s="1"/>
  <c r="N136" i="33" s="1"/>
  <c r="E152" i="33"/>
  <c r="J152" i="33" s="1"/>
  <c r="L152" i="33" s="1"/>
  <c r="N152" i="33" s="1"/>
  <c r="E177" i="33"/>
  <c r="J177" i="33" s="1"/>
  <c r="L177" i="33" s="1"/>
  <c r="N177" i="33" s="1"/>
  <c r="E153" i="33"/>
  <c r="J153" i="33" s="1"/>
  <c r="L153" i="33" s="1"/>
  <c r="N153" i="33" s="1"/>
  <c r="E143" i="33"/>
  <c r="J143" i="33" s="1"/>
  <c r="L143" i="33" s="1"/>
  <c r="N143" i="33" s="1"/>
  <c r="E176" i="33"/>
  <c r="J176" i="33" s="1"/>
  <c r="L176" i="33" s="1"/>
  <c r="N176" i="33" s="1"/>
  <c r="E185" i="33"/>
  <c r="J185" i="33" s="1"/>
  <c r="L185" i="33" s="1"/>
  <c r="N185" i="33" s="1"/>
  <c r="E197" i="33"/>
  <c r="J197" i="33" s="1"/>
  <c r="L197" i="33" s="1"/>
  <c r="N197" i="33" s="1"/>
  <c r="E174" i="33"/>
  <c r="J174" i="33" s="1"/>
  <c r="L174" i="33" s="1"/>
  <c r="N174" i="33" s="1"/>
  <c r="E179" i="33"/>
  <c r="J179" i="33" s="1"/>
  <c r="L179" i="33" s="1"/>
  <c r="N179" i="33" s="1"/>
  <c r="E255" i="33"/>
  <c r="J255" i="33" s="1"/>
  <c r="L255" i="33" s="1"/>
  <c r="N255" i="33" s="1"/>
  <c r="E225" i="33"/>
  <c r="J225" i="33" s="1"/>
  <c r="L225" i="33" s="1"/>
  <c r="N225" i="33" s="1"/>
  <c r="E219" i="33"/>
  <c r="J219" i="33" s="1"/>
  <c r="L219" i="33" s="1"/>
  <c r="N219" i="33" s="1"/>
  <c r="E125" i="33"/>
  <c r="J125" i="33" s="1"/>
  <c r="L125" i="33" s="1"/>
  <c r="N125" i="33" s="1"/>
  <c r="E180" i="33"/>
  <c r="J180" i="33" s="1"/>
  <c r="L180" i="33" s="1"/>
  <c r="N180" i="33" s="1"/>
  <c r="E189" i="33"/>
  <c r="J189" i="33" s="1"/>
  <c r="L189" i="33" s="1"/>
  <c r="N189" i="33" s="1"/>
  <c r="E154" i="33"/>
  <c r="J154" i="33" s="1"/>
  <c r="L154" i="33" s="1"/>
  <c r="N154" i="33" s="1"/>
  <c r="E142" i="33"/>
  <c r="J142" i="33" s="1"/>
  <c r="L142" i="33" s="1"/>
  <c r="N142" i="33" s="1"/>
  <c r="E236" i="33"/>
  <c r="J236" i="33" s="1"/>
  <c r="L236" i="33" s="1"/>
  <c r="N236" i="33" s="1"/>
  <c r="E116" i="33"/>
  <c r="J116" i="33" s="1"/>
  <c r="L116" i="33" s="1"/>
  <c r="N116" i="33" s="1"/>
  <c r="E251" i="33"/>
  <c r="J251" i="33" s="1"/>
  <c r="L251" i="33" s="1"/>
  <c r="N251" i="33" s="1"/>
  <c r="E173" i="33"/>
  <c r="J173" i="33" s="1"/>
  <c r="L173" i="33" s="1"/>
  <c r="N173" i="33" s="1"/>
  <c r="E129" i="33"/>
  <c r="J129" i="33" s="1"/>
  <c r="L129" i="33" s="1"/>
  <c r="N129" i="33" s="1"/>
  <c r="E162" i="33"/>
  <c r="J162" i="33" s="1"/>
  <c r="L162" i="33" s="1"/>
  <c r="N162" i="33" s="1"/>
  <c r="E138" i="33"/>
  <c r="J138" i="33" s="1"/>
  <c r="L138" i="33" s="1"/>
  <c r="N138" i="33" s="1"/>
  <c r="E169" i="33"/>
  <c r="J169" i="33" s="1"/>
  <c r="L169" i="33" s="1"/>
  <c r="N169" i="33" s="1"/>
  <c r="E126" i="33"/>
  <c r="J126" i="33" s="1"/>
  <c r="L126" i="33" s="1"/>
  <c r="N126" i="33" s="1"/>
  <c r="E135" i="33"/>
  <c r="J135" i="33" s="1"/>
  <c r="L135" i="33" s="1"/>
  <c r="N135" i="33" s="1"/>
  <c r="E178" i="33"/>
  <c r="J178" i="33" s="1"/>
  <c r="L178" i="33" s="1"/>
  <c r="N178" i="33" s="1"/>
  <c r="E247" i="33"/>
  <c r="J247" i="33" s="1"/>
  <c r="L247" i="33" s="1"/>
  <c r="N247" i="33" s="1"/>
  <c r="E250" i="33"/>
  <c r="J250" i="33" s="1"/>
  <c r="L250" i="33" s="1"/>
  <c r="N250" i="33" s="1"/>
  <c r="E209" i="33"/>
  <c r="J209" i="33" s="1"/>
  <c r="L209" i="33" s="1"/>
  <c r="N209" i="33" s="1"/>
  <c r="E260" i="33"/>
  <c r="J260" i="33" s="1"/>
  <c r="L260" i="33" s="1"/>
  <c r="N260" i="33" s="1"/>
  <c r="E193" i="33"/>
  <c r="J193" i="33" s="1"/>
  <c r="L193" i="33" s="1"/>
  <c r="N193" i="33" s="1"/>
  <c r="E159" i="33"/>
  <c r="J159" i="33" s="1"/>
  <c r="L159" i="33" s="1"/>
  <c r="N159" i="33" s="1"/>
  <c r="E184" i="33"/>
  <c r="J184" i="33" s="1"/>
  <c r="L184" i="33" s="1"/>
  <c r="N184" i="33" s="1"/>
  <c r="E190" i="33"/>
  <c r="J190" i="33" s="1"/>
  <c r="L190" i="33" s="1"/>
  <c r="N190" i="33" s="1"/>
  <c r="E239" i="33"/>
  <c r="J239" i="33" s="1"/>
  <c r="L239" i="33" s="1"/>
  <c r="N239" i="33" s="1"/>
  <c r="E244" i="33"/>
  <c r="J244" i="33" s="1"/>
  <c r="L244" i="33" s="1"/>
  <c r="N244" i="33" s="1"/>
  <c r="E227" i="33"/>
  <c r="J227" i="33" s="1"/>
  <c r="L227" i="33" s="1"/>
  <c r="N227" i="33" s="1"/>
  <c r="E191" i="33"/>
  <c r="J191" i="33" s="1"/>
  <c r="L191" i="33" s="1"/>
  <c r="N191" i="33" s="1"/>
  <c r="E120" i="33"/>
  <c r="J120" i="33" s="1"/>
  <c r="L120" i="33" s="1"/>
  <c r="N120" i="33" s="1"/>
  <c r="E245" i="33"/>
  <c r="J245" i="33" s="1"/>
  <c r="L245" i="33" s="1"/>
  <c r="N245" i="33" s="1"/>
  <c r="E266" i="33"/>
  <c r="J266" i="33" s="1"/>
  <c r="L266" i="33" s="1"/>
  <c r="N266" i="33" s="1"/>
  <c r="E96" i="33"/>
  <c r="J96" i="33" s="1"/>
  <c r="L96" i="33" s="1"/>
  <c r="N96" i="33" s="1"/>
  <c r="E204" i="33"/>
  <c r="J204" i="33" s="1"/>
  <c r="L204" i="33" s="1"/>
  <c r="N204" i="33" s="1"/>
  <c r="E262" i="33"/>
  <c r="J262" i="33" s="1"/>
  <c r="L262" i="33" s="1"/>
  <c r="N262" i="33" s="1"/>
  <c r="E119" i="33"/>
  <c r="J119" i="33" s="1"/>
  <c r="L119" i="33" s="1"/>
  <c r="N119" i="33" s="1"/>
  <c r="E107" i="33"/>
  <c r="J107" i="33" s="1"/>
  <c r="L107" i="33" s="1"/>
  <c r="N107" i="33" s="1"/>
  <c r="E132" i="33"/>
  <c r="J132" i="33" s="1"/>
  <c r="L132" i="33" s="1"/>
  <c r="N132" i="33" s="1"/>
  <c r="E175" i="33"/>
  <c r="J175" i="33" s="1"/>
  <c r="L175" i="33" s="1"/>
  <c r="N175" i="33" s="1"/>
  <c r="E230" i="33"/>
  <c r="J230" i="33" s="1"/>
  <c r="L230" i="33" s="1"/>
  <c r="N230" i="33" s="1"/>
  <c r="E164" i="33"/>
  <c r="J164" i="33" s="1"/>
  <c r="L164" i="33" s="1"/>
  <c r="N164" i="33" s="1"/>
  <c r="E163" i="33"/>
  <c r="J163" i="33" s="1"/>
  <c r="L163" i="33" s="1"/>
  <c r="N163" i="33" s="1"/>
  <c r="E172" i="33"/>
  <c r="J172" i="33" s="1"/>
  <c r="L172" i="33" s="1"/>
  <c r="N172" i="33" s="1"/>
  <c r="E243" i="33"/>
  <c r="J243" i="33" s="1"/>
  <c r="L243" i="33" s="1"/>
  <c r="N243" i="33" s="1"/>
  <c r="E248" i="33"/>
  <c r="J248" i="33" s="1"/>
  <c r="L248" i="33" s="1"/>
  <c r="N248" i="33" s="1"/>
  <c r="E168" i="33"/>
  <c r="J168" i="33" s="1"/>
  <c r="L168" i="33" s="1"/>
  <c r="N168" i="33" s="1"/>
  <c r="E201" i="33"/>
  <c r="J201" i="33" s="1"/>
  <c r="L201" i="33" s="1"/>
  <c r="N201" i="33" s="1"/>
  <c r="E246" i="33"/>
  <c r="J246" i="33" s="1"/>
  <c r="L246" i="33" s="1"/>
  <c r="N246" i="33" s="1"/>
  <c r="E114" i="33"/>
  <c r="J114" i="33" s="1"/>
  <c r="L114" i="33" s="1"/>
  <c r="N114" i="33" s="1"/>
  <c r="E237" i="33"/>
  <c r="J237" i="33" s="1"/>
  <c r="L237" i="33" s="1"/>
  <c r="N237" i="33" s="1"/>
  <c r="E115" i="33"/>
  <c r="J115" i="33" s="1"/>
  <c r="L115" i="33" s="1"/>
  <c r="N115" i="33" s="1"/>
  <c r="E134" i="33"/>
  <c r="J134" i="33" s="1"/>
  <c r="L134" i="33" s="1"/>
  <c r="N134" i="33" s="1"/>
  <c r="E213" i="33"/>
  <c r="J213" i="33" s="1"/>
  <c r="L213" i="33" s="1"/>
  <c r="N213" i="33" s="1"/>
  <c r="E194" i="33"/>
  <c r="J194" i="33" s="1"/>
  <c r="L194" i="33" s="1"/>
  <c r="N194" i="33" s="1"/>
  <c r="E158" i="33"/>
  <c r="J158" i="33" s="1"/>
  <c r="L158" i="33" s="1"/>
  <c r="N158" i="33" s="1"/>
  <c r="E108" i="33"/>
  <c r="J108" i="33" s="1"/>
  <c r="L108" i="33" s="1"/>
  <c r="N108" i="33" s="1"/>
  <c r="E97" i="33"/>
  <c r="J97" i="33" s="1"/>
  <c r="L97" i="33" s="1"/>
  <c r="N97" i="33" s="1"/>
  <c r="E211" i="33"/>
  <c r="J211" i="33" s="1"/>
  <c r="L211" i="33" s="1"/>
  <c r="N211" i="33" s="1"/>
  <c r="E161" i="33"/>
  <c r="J161" i="33" s="1"/>
  <c r="L161" i="33" s="1"/>
  <c r="N161" i="33" s="1"/>
  <c r="E103" i="33"/>
  <c r="J103" i="33" s="1"/>
  <c r="L103" i="33" s="1"/>
  <c r="N103" i="33" s="1"/>
  <c r="E131" i="33"/>
  <c r="J131" i="33" s="1"/>
  <c r="L131" i="33" s="1"/>
  <c r="N131" i="33" s="1"/>
  <c r="E144" i="33"/>
  <c r="J144" i="33" s="1"/>
  <c r="L144" i="33" s="1"/>
  <c r="N144" i="33" s="1"/>
  <c r="E104" i="33"/>
  <c r="J104" i="33" s="1"/>
  <c r="L104" i="33" s="1"/>
  <c r="N104" i="33" s="1"/>
  <c r="E192" i="33"/>
  <c r="J192" i="33" s="1"/>
  <c r="L192" i="33" s="1"/>
  <c r="N192" i="33" s="1"/>
  <c r="E147" i="33"/>
  <c r="J147" i="33" s="1"/>
  <c r="L147" i="33" s="1"/>
  <c r="N147" i="33" s="1"/>
  <c r="E212" i="33"/>
  <c r="J212" i="33" s="1"/>
  <c r="L212" i="33" s="1"/>
  <c r="N212" i="33" s="1"/>
  <c r="E228" i="33"/>
  <c r="J228" i="33" s="1"/>
  <c r="L228" i="33" s="1"/>
  <c r="N228" i="33" s="1"/>
  <c r="E205" i="33"/>
  <c r="J205" i="33" s="1"/>
  <c r="L205" i="33" s="1"/>
  <c r="N205" i="33" s="1"/>
  <c r="E258" i="33"/>
  <c r="J258" i="33" s="1"/>
  <c r="L258" i="33" s="1"/>
  <c r="N258" i="33" s="1"/>
  <c r="E118" i="33"/>
  <c r="J118" i="33" s="1"/>
  <c r="L118" i="33" s="1"/>
  <c r="N118" i="33" s="1"/>
  <c r="E234" i="33"/>
  <c r="J234" i="33" s="1"/>
  <c r="L234" i="33" s="1"/>
  <c r="N234" i="33" s="1"/>
  <c r="E249" i="33"/>
  <c r="J249" i="33" s="1"/>
  <c r="L249" i="33" s="1"/>
  <c r="N249" i="33" s="1"/>
  <c r="E121" i="33"/>
  <c r="J121" i="33" s="1"/>
  <c r="L121" i="33" s="1"/>
  <c r="N121" i="33" s="1"/>
  <c r="E232" i="33"/>
  <c r="J232" i="33" s="1"/>
  <c r="L232" i="33" s="1"/>
  <c r="N232" i="33" s="1"/>
  <c r="E231" i="33"/>
  <c r="J231" i="33" s="1"/>
  <c r="L231" i="33" s="1"/>
  <c r="N231" i="33" s="1"/>
  <c r="E238" i="33"/>
  <c r="J238" i="33" s="1"/>
  <c r="L238" i="33" s="1"/>
  <c r="N238" i="33" s="1"/>
  <c r="E259" i="33"/>
  <c r="J259" i="33" s="1"/>
  <c r="L259" i="33" s="1"/>
  <c r="N259" i="33" s="1"/>
  <c r="E157" i="33"/>
  <c r="J157" i="33" s="1"/>
  <c r="L157" i="33" s="1"/>
  <c r="N157" i="33" s="1"/>
  <c r="E195" i="33"/>
  <c r="J195" i="33" s="1"/>
  <c r="L195" i="33" s="1"/>
  <c r="N195" i="33" s="1"/>
  <c r="E218" i="33"/>
  <c r="J218" i="33" s="1"/>
  <c r="L218" i="33" s="1"/>
  <c r="N218" i="33" s="1"/>
  <c r="E198" i="33"/>
  <c r="J198" i="33" s="1"/>
  <c r="L198" i="33" s="1"/>
  <c r="N198" i="33" s="1"/>
  <c r="E265" i="33"/>
  <c r="J265" i="33" s="1"/>
  <c r="L265" i="33" s="1"/>
  <c r="N265" i="33" s="1"/>
  <c r="E220" i="33"/>
  <c r="J220" i="33" s="1"/>
  <c r="L220" i="33" s="1"/>
  <c r="N220" i="33" s="1"/>
  <c r="E102" i="33"/>
  <c r="J102" i="33" s="1"/>
  <c r="L102" i="33" s="1"/>
  <c r="N102" i="33" s="1"/>
  <c r="E122" i="33"/>
  <c r="J122" i="33" s="1"/>
  <c r="L122" i="33" s="1"/>
  <c r="N122" i="33" s="1"/>
  <c r="E165" i="33"/>
  <c r="J165" i="33" s="1"/>
  <c r="L165" i="33" s="1"/>
  <c r="N165" i="33" s="1"/>
  <c r="E146" i="33"/>
  <c r="J146" i="33" s="1"/>
  <c r="L146" i="33" s="1"/>
  <c r="N146" i="33" s="1"/>
  <c r="E233" i="33"/>
  <c r="J233" i="33" s="1"/>
  <c r="L233" i="33" s="1"/>
  <c r="N233" i="33" s="1"/>
  <c r="E181" i="33"/>
  <c r="J181" i="33" s="1"/>
  <c r="L181" i="33" s="1"/>
  <c r="N181" i="33" s="1"/>
  <c r="E268" i="33"/>
  <c r="J268" i="33" s="1"/>
  <c r="L268" i="33" s="1"/>
  <c r="N268" i="33" s="1"/>
  <c r="E117" i="33"/>
  <c r="J117" i="33" s="1"/>
  <c r="L117" i="33" s="1"/>
  <c r="N117" i="33" s="1"/>
  <c r="E224" i="33"/>
  <c r="J224" i="33" s="1"/>
  <c r="L224" i="33" s="1"/>
  <c r="N224" i="33" s="1"/>
  <c r="E241" i="33"/>
  <c r="J241" i="33" s="1"/>
  <c r="L241" i="33" s="1"/>
  <c r="N241" i="33" s="1"/>
  <c r="E110" i="33"/>
  <c r="J110" i="33" s="1"/>
  <c r="L110" i="33" s="1"/>
  <c r="N110" i="33" s="1"/>
  <c r="E137" i="33"/>
  <c r="J137" i="33" s="1"/>
  <c r="L137" i="33" s="1"/>
  <c r="N137" i="33" s="1"/>
  <c r="E100" i="33"/>
  <c r="J100" i="33" s="1"/>
  <c r="L100" i="33" s="1"/>
  <c r="N100" i="33" s="1"/>
  <c r="E170" i="33"/>
  <c r="J170" i="33" s="1"/>
  <c r="L170" i="33" s="1"/>
  <c r="N170" i="33" s="1"/>
  <c r="E214" i="33"/>
  <c r="J214" i="33" s="1"/>
  <c r="L214" i="33" s="1"/>
  <c r="N214" i="33" s="1"/>
  <c r="E263" i="33"/>
  <c r="J263" i="33" s="1"/>
  <c r="L263" i="33" s="1"/>
  <c r="N263" i="33" s="1"/>
  <c r="E148" i="33"/>
  <c r="J148" i="33" s="1"/>
  <c r="L148" i="33" s="1"/>
  <c r="N148" i="33" s="1"/>
  <c r="E111" i="35"/>
  <c r="J111" i="35" s="1"/>
  <c r="L111" i="35" s="1"/>
  <c r="N111" i="35" s="1"/>
  <c r="E198" i="35"/>
  <c r="J198" i="35" s="1"/>
  <c r="L198" i="35" s="1"/>
  <c r="N198" i="35" s="1"/>
  <c r="E131" i="35"/>
  <c r="J131" i="35" s="1"/>
  <c r="L131" i="35" s="1"/>
  <c r="N131" i="35" s="1"/>
  <c r="E209" i="35"/>
  <c r="J209" i="35" s="1"/>
  <c r="L209" i="35" s="1"/>
  <c r="N209" i="35" s="1"/>
  <c r="E126" i="35"/>
  <c r="J126" i="35" s="1"/>
  <c r="L126" i="35" s="1"/>
  <c r="N126" i="35" s="1"/>
  <c r="E152" i="35"/>
  <c r="J152" i="35" s="1"/>
  <c r="L152" i="35" s="1"/>
  <c r="N152" i="35" s="1"/>
  <c r="E253" i="35"/>
  <c r="J253" i="35" s="1"/>
  <c r="L253" i="35" s="1"/>
  <c r="N253" i="35" s="1"/>
  <c r="E184" i="35"/>
  <c r="J184" i="35" s="1"/>
  <c r="L184" i="35" s="1"/>
  <c r="N184" i="35" s="1"/>
  <c r="E194" i="35"/>
  <c r="J194" i="35" s="1"/>
  <c r="L194" i="35" s="1"/>
  <c r="N194" i="35" s="1"/>
  <c r="E128" i="35"/>
  <c r="J128" i="35" s="1"/>
  <c r="L128" i="35" s="1"/>
  <c r="N128" i="35" s="1"/>
  <c r="E237" i="35"/>
  <c r="J237" i="35" s="1"/>
  <c r="L237" i="35" s="1"/>
  <c r="N237" i="35" s="1"/>
  <c r="E154" i="35"/>
  <c r="J154" i="35" s="1"/>
  <c r="L154" i="35" s="1"/>
  <c r="N154" i="35" s="1"/>
  <c r="E236" i="35"/>
  <c r="J236" i="35" s="1"/>
  <c r="L236" i="35" s="1"/>
  <c r="N236" i="35" s="1"/>
  <c r="E255" i="35"/>
  <c r="J255" i="35" s="1"/>
  <c r="L255" i="35" s="1"/>
  <c r="N255" i="35" s="1"/>
  <c r="E174" i="35"/>
  <c r="J174" i="35" s="1"/>
  <c r="L174" i="35" s="1"/>
  <c r="N174" i="35" s="1"/>
  <c r="E247" i="35"/>
  <c r="J247" i="35" s="1"/>
  <c r="L247" i="35" s="1"/>
  <c r="N247" i="35" s="1"/>
  <c r="E105" i="35"/>
  <c r="J105" i="35" s="1"/>
  <c r="L105" i="35" s="1"/>
  <c r="N105" i="35" s="1"/>
  <c r="E195" i="35"/>
  <c r="J195" i="35" s="1"/>
  <c r="L195" i="35" s="1"/>
  <c r="N195" i="35" s="1"/>
  <c r="E261" i="35"/>
  <c r="J261" i="35" s="1"/>
  <c r="L261" i="35" s="1"/>
  <c r="N261" i="35" s="1"/>
  <c r="E159" i="35"/>
  <c r="J159" i="35" s="1"/>
  <c r="L159" i="35" s="1"/>
  <c r="N159" i="35" s="1"/>
  <c r="E264" i="35"/>
  <c r="J264" i="35" s="1"/>
  <c r="L264" i="35" s="1"/>
  <c r="N264" i="35" s="1"/>
  <c r="E208" i="35"/>
  <c r="J208" i="35" s="1"/>
  <c r="L208" i="35" s="1"/>
  <c r="N208" i="35" s="1"/>
  <c r="E217" i="35"/>
  <c r="J217" i="35" s="1"/>
  <c r="L217" i="35" s="1"/>
  <c r="N217" i="35" s="1"/>
  <c r="J95" i="35"/>
  <c r="L95" i="35" s="1"/>
  <c r="N95" i="35" s="1"/>
  <c r="E185" i="35"/>
  <c r="J185" i="35" s="1"/>
  <c r="L185" i="35" s="1"/>
  <c r="N185" i="35" s="1"/>
  <c r="E102" i="35"/>
  <c r="J102" i="35" s="1"/>
  <c r="L102" i="35" s="1"/>
  <c r="N102" i="35" s="1"/>
  <c r="E180" i="35"/>
  <c r="J180" i="35" s="1"/>
  <c r="L180" i="35" s="1"/>
  <c r="N180" i="35" s="1"/>
  <c r="E113" i="35"/>
  <c r="J113" i="35" s="1"/>
  <c r="L113" i="35" s="1"/>
  <c r="N113" i="35" s="1"/>
  <c r="E203" i="35"/>
  <c r="J203" i="35" s="1"/>
  <c r="L203" i="35" s="1"/>
  <c r="N203" i="35" s="1"/>
  <c r="E206" i="35"/>
  <c r="J206" i="35" s="1"/>
  <c r="L206" i="35" s="1"/>
  <c r="N206" i="35" s="1"/>
  <c r="E138" i="35"/>
  <c r="J138" i="35" s="1"/>
  <c r="L138" i="35" s="1"/>
  <c r="N138" i="35" s="1"/>
  <c r="E181" i="35"/>
  <c r="J181" i="35" s="1"/>
  <c r="L181" i="35" s="1"/>
  <c r="N181" i="35" s="1"/>
  <c r="E98" i="35"/>
  <c r="J98" i="35" s="1"/>
  <c r="L98" i="35" s="1"/>
  <c r="N98" i="35" s="1"/>
  <c r="E155" i="35"/>
  <c r="J155" i="35" s="1"/>
  <c r="L155" i="35" s="1"/>
  <c r="N155" i="35" s="1"/>
  <c r="E141" i="35"/>
  <c r="J141" i="35" s="1"/>
  <c r="L141" i="35" s="1"/>
  <c r="N141" i="35" s="1"/>
  <c r="E231" i="35"/>
  <c r="J231" i="35" s="1"/>
  <c r="L231" i="35" s="1"/>
  <c r="N231" i="35" s="1"/>
  <c r="E108" i="35"/>
  <c r="J108" i="35" s="1"/>
  <c r="L108" i="35" s="1"/>
  <c r="N108" i="35" s="1"/>
  <c r="E172" i="35"/>
  <c r="J172" i="35" s="1"/>
  <c r="L172" i="35" s="1"/>
  <c r="N172" i="35" s="1"/>
  <c r="E151" i="35"/>
  <c r="J151" i="35" s="1"/>
  <c r="L151" i="35" s="1"/>
  <c r="N151" i="35" s="1"/>
  <c r="E265" i="35"/>
  <c r="J265" i="35" s="1"/>
  <c r="L265" i="35" s="1"/>
  <c r="N265" i="35" s="1"/>
  <c r="E182" i="35"/>
  <c r="J182" i="35" s="1"/>
  <c r="L182" i="35" s="1"/>
  <c r="N182" i="35" s="1"/>
  <c r="E99" i="35"/>
  <c r="J99" i="35" s="1"/>
  <c r="L99" i="35" s="1"/>
  <c r="N99" i="35" s="1"/>
  <c r="E101" i="35"/>
  <c r="J101" i="35" s="1"/>
  <c r="L101" i="35" s="1"/>
  <c r="N101" i="35" s="1"/>
  <c r="E225" i="35"/>
  <c r="J225" i="35" s="1"/>
  <c r="L225" i="35" s="1"/>
  <c r="N225" i="35" s="1"/>
  <c r="E234" i="35"/>
  <c r="J234" i="35" s="1"/>
  <c r="L234" i="35" s="1"/>
  <c r="N234" i="35" s="1"/>
  <c r="E188" i="35"/>
  <c r="J188" i="35" s="1"/>
  <c r="L188" i="35" s="1"/>
  <c r="N188" i="35" s="1"/>
  <c r="E121" i="35"/>
  <c r="J121" i="35" s="1"/>
  <c r="L121" i="35" s="1"/>
  <c r="N121" i="35" s="1"/>
  <c r="E230" i="35"/>
  <c r="J230" i="35" s="1"/>
  <c r="L230" i="35" s="1"/>
  <c r="N230" i="35" s="1"/>
  <c r="E135" i="35"/>
  <c r="J135" i="35" s="1"/>
  <c r="L135" i="35" s="1"/>
  <c r="N135" i="35" s="1"/>
  <c r="E222" i="35"/>
  <c r="J222" i="35" s="1"/>
  <c r="L222" i="35" s="1"/>
  <c r="N222" i="35" s="1"/>
  <c r="E268" i="35"/>
  <c r="J268" i="35" s="1"/>
  <c r="L268" i="35" s="1"/>
  <c r="N268" i="35" s="1"/>
  <c r="E266" i="35"/>
  <c r="J266" i="35" s="1"/>
  <c r="L266" i="35" s="1"/>
  <c r="N266" i="35" s="1"/>
  <c r="E117" i="35"/>
  <c r="J117" i="35" s="1"/>
  <c r="L117" i="35" s="1"/>
  <c r="N117" i="35" s="1"/>
  <c r="E160" i="35"/>
  <c r="J160" i="35" s="1"/>
  <c r="L160" i="35" s="1"/>
  <c r="N160" i="35" s="1"/>
  <c r="E173" i="35"/>
  <c r="J173" i="35" s="1"/>
  <c r="L173" i="35" s="1"/>
  <c r="N173" i="35" s="1"/>
  <c r="E167" i="35"/>
  <c r="J167" i="35" s="1"/>
  <c r="L167" i="35" s="1"/>
  <c r="N167" i="35" s="1"/>
  <c r="E146" i="35"/>
  <c r="J146" i="35" s="1"/>
  <c r="L146" i="35" s="1"/>
  <c r="N146" i="35" s="1"/>
  <c r="E147" i="35"/>
  <c r="J147" i="35" s="1"/>
  <c r="L147" i="35" s="1"/>
  <c r="N147" i="35" s="1"/>
  <c r="E201" i="35"/>
  <c r="J201" i="35" s="1"/>
  <c r="L201" i="35" s="1"/>
  <c r="N201" i="35" s="1"/>
  <c r="E227" i="35"/>
  <c r="J227" i="35" s="1"/>
  <c r="L227" i="35" s="1"/>
  <c r="N227" i="35" s="1"/>
  <c r="E165" i="35"/>
  <c r="J165" i="35" s="1"/>
  <c r="L165" i="35" s="1"/>
  <c r="N165" i="35" s="1"/>
  <c r="E238" i="35"/>
  <c r="J238" i="35" s="1"/>
  <c r="L238" i="35" s="1"/>
  <c r="N238" i="35" s="1"/>
  <c r="E212" i="35"/>
  <c r="J212" i="35" s="1"/>
  <c r="L212" i="35" s="1"/>
  <c r="N212" i="35" s="1"/>
  <c r="E166" i="35"/>
  <c r="J166" i="35" s="1"/>
  <c r="L166" i="35" s="1"/>
  <c r="N166" i="35" s="1"/>
  <c r="E104" i="35"/>
  <c r="J104" i="35" s="1"/>
  <c r="L104" i="35" s="1"/>
  <c r="N104" i="35" s="1"/>
  <c r="E190" i="35"/>
  <c r="J190" i="35" s="1"/>
  <c r="L190" i="35" s="1"/>
  <c r="N190" i="35" s="1"/>
  <c r="E252" i="35"/>
  <c r="J252" i="35" s="1"/>
  <c r="L252" i="35" s="1"/>
  <c r="N252" i="35" s="1"/>
  <c r="E215" i="35"/>
  <c r="J215" i="35" s="1"/>
  <c r="L215" i="35" s="1"/>
  <c r="N215" i="35" s="1"/>
  <c r="E258" i="35"/>
  <c r="J258" i="35" s="1"/>
  <c r="L258" i="35" s="1"/>
  <c r="N258" i="35" s="1"/>
  <c r="E168" i="35"/>
  <c r="J168" i="35" s="1"/>
  <c r="L168" i="35" s="1"/>
  <c r="N168" i="35" s="1"/>
  <c r="E109" i="35"/>
  <c r="J109" i="35" s="1"/>
  <c r="L109" i="35" s="1"/>
  <c r="N109" i="35" s="1"/>
  <c r="E228" i="35"/>
  <c r="J228" i="35" s="1"/>
  <c r="L228" i="35" s="1"/>
  <c r="N228" i="35" s="1"/>
  <c r="E191" i="35"/>
  <c r="J191" i="35" s="1"/>
  <c r="L191" i="35" s="1"/>
  <c r="N191" i="35" s="1"/>
  <c r="E120" i="35"/>
  <c r="J120" i="35" s="1"/>
  <c r="L120" i="35" s="1"/>
  <c r="N120" i="35" s="1"/>
  <c r="E169" i="35"/>
  <c r="J169" i="35" s="1"/>
  <c r="L169" i="35" s="1"/>
  <c r="N169" i="35" s="1"/>
  <c r="E163" i="35"/>
  <c r="J163" i="35" s="1"/>
  <c r="L163" i="35" s="1"/>
  <c r="N163" i="35" s="1"/>
  <c r="E242" i="35"/>
  <c r="J242" i="35" s="1"/>
  <c r="L242" i="35" s="1"/>
  <c r="N242" i="35" s="1"/>
  <c r="E110" i="35"/>
  <c r="J110" i="35" s="1"/>
  <c r="L110" i="35" s="1"/>
  <c r="N110" i="35" s="1"/>
  <c r="E248" i="35"/>
  <c r="J248" i="35" s="1"/>
  <c r="L248" i="35" s="1"/>
  <c r="N248" i="35" s="1"/>
  <c r="E134" i="35"/>
  <c r="J134" i="35" s="1"/>
  <c r="L134" i="35" s="1"/>
  <c r="N134" i="35" s="1"/>
  <c r="E216" i="35"/>
  <c r="J216" i="35" s="1"/>
  <c r="L216" i="35" s="1"/>
  <c r="N216" i="35" s="1"/>
  <c r="E158" i="35"/>
  <c r="J158" i="35" s="1"/>
  <c r="L158" i="35" s="1"/>
  <c r="N158" i="35" s="1"/>
  <c r="E129" i="35"/>
  <c r="J129" i="35" s="1"/>
  <c r="L129" i="35" s="1"/>
  <c r="N129" i="35" s="1"/>
  <c r="E224" i="35"/>
  <c r="J224" i="35" s="1"/>
  <c r="L224" i="35" s="1"/>
  <c r="N224" i="35" s="1"/>
  <c r="E226" i="35"/>
  <c r="J226" i="35" s="1"/>
  <c r="L226" i="35" s="1"/>
  <c r="N226" i="35" s="1"/>
  <c r="E132" i="35"/>
  <c r="J132" i="35" s="1"/>
  <c r="L132" i="35" s="1"/>
  <c r="N132" i="35" s="1"/>
  <c r="E250" i="35"/>
  <c r="J250" i="35" s="1"/>
  <c r="L250" i="35" s="1"/>
  <c r="N250" i="35" s="1"/>
  <c r="E112" i="35"/>
  <c r="J112" i="35" s="1"/>
  <c r="L112" i="35" s="1"/>
  <c r="N112" i="35" s="1"/>
  <c r="E164" i="35"/>
  <c r="J164" i="35" s="1"/>
  <c r="L164" i="35" s="1"/>
  <c r="N164" i="35" s="1"/>
  <c r="E143" i="35"/>
  <c r="J143" i="35" s="1"/>
  <c r="L143" i="35" s="1"/>
  <c r="N143" i="35" s="1"/>
  <c r="E137" i="35"/>
  <c r="J137" i="35" s="1"/>
  <c r="L137" i="35" s="1"/>
  <c r="N137" i="35" s="1"/>
  <c r="E196" i="35"/>
  <c r="J196" i="35" s="1"/>
  <c r="L196" i="35" s="1"/>
  <c r="N196" i="35" s="1"/>
  <c r="E178" i="35"/>
  <c r="J178" i="35" s="1"/>
  <c r="L178" i="35" s="1"/>
  <c r="N178" i="35" s="1"/>
  <c r="E187" i="35"/>
  <c r="J187" i="35" s="1"/>
  <c r="L187" i="35" s="1"/>
  <c r="N187" i="35" s="1"/>
  <c r="E176" i="35"/>
  <c r="J176" i="35" s="1"/>
  <c r="L176" i="35" s="1"/>
  <c r="N176" i="35" s="1"/>
  <c r="E243" i="35"/>
  <c r="J243" i="35" s="1"/>
  <c r="L243" i="35" s="1"/>
  <c r="N243" i="35" s="1"/>
  <c r="E220" i="35"/>
  <c r="J220" i="35" s="1"/>
  <c r="L220" i="35" s="1"/>
  <c r="N220" i="35" s="1"/>
  <c r="E267" i="35"/>
  <c r="J267" i="35" s="1"/>
  <c r="L267" i="35" s="1"/>
  <c r="N267" i="35" s="1"/>
  <c r="E251" i="35"/>
  <c r="J251" i="35" s="1"/>
  <c r="L251" i="35" s="1"/>
  <c r="N251" i="35" s="1"/>
  <c r="E148" i="35"/>
  <c r="J148" i="35" s="1"/>
  <c r="L148" i="35" s="1"/>
  <c r="N148" i="35" s="1"/>
  <c r="E162" i="35"/>
  <c r="J162" i="35" s="1"/>
  <c r="L162" i="35" s="1"/>
  <c r="N162" i="35" s="1"/>
  <c r="E240" i="35"/>
  <c r="J240" i="35" s="1"/>
  <c r="L240" i="35" s="1"/>
  <c r="N240" i="35" s="1"/>
  <c r="E218" i="35"/>
  <c r="J218" i="35" s="1"/>
  <c r="L218" i="35" s="1"/>
  <c r="N218" i="35" s="1"/>
  <c r="E116" i="35"/>
  <c r="J116" i="35" s="1"/>
  <c r="L116" i="35" s="1"/>
  <c r="N116" i="35" s="1"/>
  <c r="E123" i="35"/>
  <c r="J123" i="35" s="1"/>
  <c r="L123" i="35" s="1"/>
  <c r="N123" i="35" s="1"/>
  <c r="E189" i="35"/>
  <c r="J189" i="35" s="1"/>
  <c r="L189" i="35" s="1"/>
  <c r="N189" i="35" s="1"/>
  <c r="E246" i="35"/>
  <c r="J246" i="35" s="1"/>
  <c r="L246" i="35" s="1"/>
  <c r="N246" i="35" s="1"/>
  <c r="E204" i="35"/>
  <c r="J204" i="35" s="1"/>
  <c r="L204" i="35" s="1"/>
  <c r="N204" i="35" s="1"/>
  <c r="E114" i="35"/>
  <c r="J114" i="35" s="1"/>
  <c r="L114" i="35" s="1"/>
  <c r="N114" i="35" s="1"/>
  <c r="E221" i="35"/>
  <c r="J221" i="35" s="1"/>
  <c r="L221" i="35" s="1"/>
  <c r="N221" i="35" s="1"/>
  <c r="E127" i="35"/>
  <c r="J127" i="35" s="1"/>
  <c r="L127" i="35" s="1"/>
  <c r="N127" i="35" s="1"/>
  <c r="E211" i="35"/>
  <c r="J211" i="35" s="1"/>
  <c r="L211" i="35" s="1"/>
  <c r="N211" i="35" s="1"/>
  <c r="E241" i="35"/>
  <c r="J241" i="35" s="1"/>
  <c r="L241" i="35" s="1"/>
  <c r="N241" i="35" s="1"/>
  <c r="E235" i="35"/>
  <c r="J235" i="35" s="1"/>
  <c r="L235" i="35" s="1"/>
  <c r="N235" i="35" s="1"/>
  <c r="E256" i="35"/>
  <c r="J256" i="35" s="1"/>
  <c r="L256" i="35" s="1"/>
  <c r="N256" i="35" s="1"/>
  <c r="E107" i="35"/>
  <c r="J107" i="35" s="1"/>
  <c r="L107" i="35" s="1"/>
  <c r="N107" i="35" s="1"/>
  <c r="E130" i="35"/>
  <c r="J130" i="35" s="1"/>
  <c r="L130" i="35" s="1"/>
  <c r="N130" i="35" s="1"/>
  <c r="E119" i="35"/>
  <c r="J119" i="35" s="1"/>
  <c r="L119" i="35" s="1"/>
  <c r="N119" i="35" s="1"/>
  <c r="E186" i="35"/>
  <c r="J186" i="35" s="1"/>
  <c r="L186" i="35" s="1"/>
  <c r="N186" i="35" s="1"/>
  <c r="E139" i="35"/>
  <c r="J139" i="35" s="1"/>
  <c r="L139" i="35" s="1"/>
  <c r="N139" i="35" s="1"/>
  <c r="E257" i="35"/>
  <c r="J257" i="35" s="1"/>
  <c r="L257" i="35" s="1"/>
  <c r="N257" i="35" s="1"/>
  <c r="E202" i="35"/>
  <c r="J202" i="35" s="1"/>
  <c r="L202" i="35" s="1"/>
  <c r="N202" i="35" s="1"/>
  <c r="E214" i="35"/>
  <c r="J214" i="35" s="1"/>
  <c r="L214" i="35" s="1"/>
  <c r="N214" i="35" s="1"/>
  <c r="E103" i="35"/>
  <c r="J103" i="35" s="1"/>
  <c r="L103" i="35" s="1"/>
  <c r="N103" i="35" s="1"/>
  <c r="E223" i="35"/>
  <c r="J223" i="35" s="1"/>
  <c r="L223" i="35" s="1"/>
  <c r="N223" i="35" s="1"/>
  <c r="E125" i="35"/>
  <c r="J125" i="35" s="1"/>
  <c r="L125" i="35" s="1"/>
  <c r="N125" i="35" s="1"/>
  <c r="E249" i="35"/>
  <c r="J249" i="35" s="1"/>
  <c r="L249" i="35" s="1"/>
  <c r="N249" i="35" s="1"/>
  <c r="E179" i="35"/>
  <c r="J179" i="35" s="1"/>
  <c r="L179" i="35" s="1"/>
  <c r="N179" i="35" s="1"/>
  <c r="E177" i="35"/>
  <c r="J177" i="35" s="1"/>
  <c r="L177" i="35" s="1"/>
  <c r="N177" i="35" s="1"/>
  <c r="E171" i="35"/>
  <c r="J171" i="35" s="1"/>
  <c r="L171" i="35" s="1"/>
  <c r="N171" i="35" s="1"/>
  <c r="E244" i="35"/>
  <c r="J244" i="35" s="1"/>
  <c r="L244" i="35" s="1"/>
  <c r="N244" i="35" s="1"/>
  <c r="E245" i="35"/>
  <c r="J245" i="35" s="1"/>
  <c r="L245" i="35" s="1"/>
  <c r="N245" i="35" s="1"/>
  <c r="E239" i="35"/>
  <c r="J239" i="35" s="1"/>
  <c r="L239" i="35" s="1"/>
  <c r="N239" i="35" s="1"/>
  <c r="E142" i="35"/>
  <c r="J142" i="35" s="1"/>
  <c r="L142" i="35" s="1"/>
  <c r="N142" i="35" s="1"/>
  <c r="E122" i="35"/>
  <c r="J122" i="35" s="1"/>
  <c r="L122" i="35" s="1"/>
  <c r="N122" i="35" s="1"/>
  <c r="E229" i="35"/>
  <c r="J229" i="35" s="1"/>
  <c r="L229" i="35" s="1"/>
  <c r="N229" i="35" s="1"/>
  <c r="E193" i="35"/>
  <c r="J193" i="35" s="1"/>
  <c r="L193" i="35" s="1"/>
  <c r="N193" i="35" s="1"/>
  <c r="E144" i="35"/>
  <c r="J144" i="35" s="1"/>
  <c r="L144" i="35" s="1"/>
  <c r="N144" i="35" s="1"/>
  <c r="E150" i="35"/>
  <c r="J150" i="35" s="1"/>
  <c r="L150" i="35" s="1"/>
  <c r="N150" i="35" s="1"/>
  <c r="E136" i="35"/>
  <c r="J136" i="35" s="1"/>
  <c r="L136" i="35" s="1"/>
  <c r="N136" i="35" s="1"/>
  <c r="E96" i="35"/>
  <c r="J96" i="35" s="1"/>
  <c r="L96" i="35" s="1"/>
  <c r="N96" i="35" s="1"/>
  <c r="E170" i="35"/>
  <c r="J170" i="35" s="1"/>
  <c r="L170" i="35" s="1"/>
  <c r="N170" i="35" s="1"/>
  <c r="E262" i="35"/>
  <c r="J262" i="35" s="1"/>
  <c r="L262" i="35" s="1"/>
  <c r="N262" i="35" s="1"/>
  <c r="E200" i="35"/>
  <c r="J200" i="35" s="1"/>
  <c r="L200" i="35" s="1"/>
  <c r="N200" i="35" s="1"/>
  <c r="E254" i="35"/>
  <c r="J254" i="35" s="1"/>
  <c r="L254" i="35" s="1"/>
  <c r="N254" i="35" s="1"/>
  <c r="E115" i="35"/>
  <c r="J115" i="35" s="1"/>
  <c r="L115" i="35" s="1"/>
  <c r="N115" i="35" s="1"/>
  <c r="E157" i="35"/>
  <c r="J157" i="35" s="1"/>
  <c r="L157" i="35" s="1"/>
  <c r="N157" i="35" s="1"/>
  <c r="E149" i="35"/>
  <c r="J149" i="35" s="1"/>
  <c r="L149" i="35" s="1"/>
  <c r="N149" i="35" s="1"/>
  <c r="E175" i="35"/>
  <c r="J175" i="35" s="1"/>
  <c r="L175" i="35" s="1"/>
  <c r="N175" i="35" s="1"/>
  <c r="E205" i="35"/>
  <c r="J205" i="35" s="1"/>
  <c r="L205" i="35" s="1"/>
  <c r="N205" i="35" s="1"/>
  <c r="E199" i="35"/>
  <c r="J199" i="35" s="1"/>
  <c r="L199" i="35" s="1"/>
  <c r="N199" i="35" s="1"/>
  <c r="E210" i="35"/>
  <c r="J210" i="35" s="1"/>
  <c r="L210" i="35" s="1"/>
  <c r="N210" i="35" s="1"/>
  <c r="E219" i="35"/>
  <c r="J219" i="35" s="1"/>
  <c r="L219" i="35" s="1"/>
  <c r="N219" i="35" s="1"/>
  <c r="E233" i="35"/>
  <c r="J233" i="35" s="1"/>
  <c r="L233" i="35" s="1"/>
  <c r="N233" i="35" s="1"/>
  <c r="E259" i="35"/>
  <c r="J259" i="35" s="1"/>
  <c r="L259" i="35" s="1"/>
  <c r="N259" i="35" s="1"/>
  <c r="E197" i="35"/>
  <c r="J197" i="35" s="1"/>
  <c r="L197" i="35" s="1"/>
  <c r="N197" i="35" s="1"/>
  <c r="E161" i="35"/>
  <c r="J161" i="35" s="1"/>
  <c r="L161" i="35" s="1"/>
  <c r="N161" i="35" s="1"/>
  <c r="E232" i="35"/>
  <c r="J232" i="35" s="1"/>
  <c r="L232" i="35" s="1"/>
  <c r="N232" i="35" s="1"/>
  <c r="E106" i="35"/>
  <c r="J106" i="35" s="1"/>
  <c r="L106" i="35" s="1"/>
  <c r="N106" i="35" s="1"/>
  <c r="E183" i="35"/>
  <c r="J183" i="35" s="1"/>
  <c r="L183" i="35" s="1"/>
  <c r="N183" i="35" s="1"/>
  <c r="E153" i="35"/>
  <c r="J153" i="35" s="1"/>
  <c r="L153" i="35" s="1"/>
  <c r="N153" i="35" s="1"/>
  <c r="E263" i="35"/>
  <c r="J263" i="35" s="1"/>
  <c r="L263" i="35" s="1"/>
  <c r="N263" i="35" s="1"/>
  <c r="E192" i="35"/>
  <c r="J192" i="35" s="1"/>
  <c r="L192" i="35" s="1"/>
  <c r="N192" i="35" s="1"/>
  <c r="E133" i="35"/>
  <c r="J133" i="35" s="1"/>
  <c r="L133" i="35" s="1"/>
  <c r="N133" i="35" s="1"/>
  <c r="E145" i="35"/>
  <c r="J145" i="35" s="1"/>
  <c r="L145" i="35" s="1"/>
  <c r="N145" i="35" s="1"/>
  <c r="E97" i="35"/>
  <c r="J97" i="35" s="1"/>
  <c r="L97" i="35" s="1"/>
  <c r="N97" i="35" s="1"/>
  <c r="E260" i="35"/>
  <c r="J260" i="35" s="1"/>
  <c r="L260" i="35" s="1"/>
  <c r="N260" i="35" s="1"/>
  <c r="E140" i="35"/>
  <c r="J140" i="35" s="1"/>
  <c r="L140" i="35" s="1"/>
  <c r="N140" i="35" s="1"/>
  <c r="E124" i="35"/>
  <c r="J124" i="35" s="1"/>
  <c r="L124" i="35" s="1"/>
  <c r="N124" i="35" s="1"/>
  <c r="E213" i="35"/>
  <c r="J213" i="35" s="1"/>
  <c r="L213" i="35" s="1"/>
  <c r="N213" i="35" s="1"/>
  <c r="E207" i="35"/>
  <c r="J207" i="35" s="1"/>
  <c r="L207" i="35" s="1"/>
  <c r="N207" i="35" s="1"/>
  <c r="E118" i="35"/>
  <c r="J118" i="35" s="1"/>
  <c r="L118" i="35" s="1"/>
  <c r="N118" i="35" s="1"/>
  <c r="E156" i="35"/>
  <c r="J156" i="35" s="1"/>
  <c r="L156" i="35" s="1"/>
  <c r="N156" i="35" s="1"/>
  <c r="E100" i="35"/>
  <c r="J100" i="35" s="1"/>
  <c r="L100" i="35" s="1"/>
  <c r="N100" i="35" s="1"/>
  <c r="E196" i="17"/>
  <c r="J196" i="17" s="1"/>
  <c r="L196" i="17" s="1"/>
  <c r="N196" i="17" s="1"/>
  <c r="E160" i="17"/>
  <c r="J160" i="17" s="1"/>
  <c r="L160" i="17" s="1"/>
  <c r="N160" i="17" s="1"/>
  <c r="E260" i="17"/>
  <c r="J260" i="17" s="1"/>
  <c r="L260" i="17" s="1"/>
  <c r="N260" i="17" s="1"/>
  <c r="E151" i="17"/>
  <c r="J151" i="17" s="1"/>
  <c r="L151" i="17" s="1"/>
  <c r="N151" i="17" s="1"/>
  <c r="E104" i="17"/>
  <c r="J104" i="17" s="1"/>
  <c r="L104" i="17" s="1"/>
  <c r="N104" i="17" s="1"/>
  <c r="E159" i="17"/>
  <c r="J159" i="17" s="1"/>
  <c r="L159" i="17" s="1"/>
  <c r="N159" i="17" s="1"/>
  <c r="E125" i="17"/>
  <c r="J125" i="17" s="1"/>
  <c r="L125" i="17" s="1"/>
  <c r="N125" i="17" s="1"/>
  <c r="E249" i="17"/>
  <c r="J249" i="17" s="1"/>
  <c r="L249" i="17" s="1"/>
  <c r="N249" i="17" s="1"/>
  <c r="E99" i="17"/>
  <c r="J99" i="17" s="1"/>
  <c r="L99" i="17" s="1"/>
  <c r="N99" i="17" s="1"/>
  <c r="E129" i="17"/>
  <c r="J129" i="17" s="1"/>
  <c r="L129" i="17" s="1"/>
  <c r="N129" i="17" s="1"/>
  <c r="E106" i="17"/>
  <c r="J106" i="17" s="1"/>
  <c r="L106" i="17" s="1"/>
  <c r="N106" i="17" s="1"/>
  <c r="E103" i="17"/>
  <c r="J103" i="17" s="1"/>
  <c r="L103" i="17" s="1"/>
  <c r="N103" i="17" s="1"/>
  <c r="E133" i="17"/>
  <c r="J133" i="17" s="1"/>
  <c r="L133" i="17" s="1"/>
  <c r="N133" i="17" s="1"/>
  <c r="E214" i="17"/>
  <c r="J214" i="17" s="1"/>
  <c r="L214" i="17" s="1"/>
  <c r="N214" i="17" s="1"/>
  <c r="E178" i="17"/>
  <c r="J178" i="17" s="1"/>
  <c r="L178" i="17" s="1"/>
  <c r="N178" i="17" s="1"/>
  <c r="E256" i="17"/>
  <c r="J256" i="17" s="1"/>
  <c r="L256" i="17" s="1"/>
  <c r="N256" i="17" s="1"/>
  <c r="E204" i="17"/>
  <c r="J204" i="17" s="1"/>
  <c r="L204" i="17" s="1"/>
  <c r="N204" i="17" s="1"/>
  <c r="E171" i="17"/>
  <c r="J171" i="17" s="1"/>
  <c r="L171" i="17" s="1"/>
  <c r="N171" i="17" s="1"/>
  <c r="E113" i="17"/>
  <c r="J113" i="17" s="1"/>
  <c r="L113" i="17" s="1"/>
  <c r="N113" i="17" s="1"/>
  <c r="E170" i="17"/>
  <c r="J170" i="17" s="1"/>
  <c r="L170" i="17" s="1"/>
  <c r="N170" i="17" s="1"/>
  <c r="E102" i="17"/>
  <c r="J102" i="17" s="1"/>
  <c r="L102" i="17" s="1"/>
  <c r="N102" i="17" s="1"/>
  <c r="E189" i="17"/>
  <c r="J189" i="17" s="1"/>
  <c r="L189" i="17" s="1"/>
  <c r="N189" i="17" s="1"/>
  <c r="E140" i="17"/>
  <c r="J140" i="17" s="1"/>
  <c r="L140" i="17" s="1"/>
  <c r="N140" i="17" s="1"/>
  <c r="E216" i="17"/>
  <c r="J216" i="17" s="1"/>
  <c r="L216" i="17" s="1"/>
  <c r="N216" i="17" s="1"/>
  <c r="E124" i="17"/>
  <c r="J124" i="17" s="1"/>
  <c r="L124" i="17" s="1"/>
  <c r="N124" i="17" s="1"/>
  <c r="E258" i="17"/>
  <c r="J258" i="17" s="1"/>
  <c r="L258" i="17" s="1"/>
  <c r="N258" i="17" s="1"/>
  <c r="E127" i="17"/>
  <c r="J127" i="17" s="1"/>
  <c r="L127" i="17" s="1"/>
  <c r="N127" i="17" s="1"/>
  <c r="E173" i="17"/>
  <c r="J173" i="17" s="1"/>
  <c r="L173" i="17" s="1"/>
  <c r="N173" i="17" s="1"/>
  <c r="E254" i="17"/>
  <c r="J254" i="17" s="1"/>
  <c r="L254" i="17" s="1"/>
  <c r="N254" i="17" s="1"/>
  <c r="E131" i="17"/>
  <c r="J131" i="17" s="1"/>
  <c r="L131" i="17" s="1"/>
  <c r="N131" i="17" s="1"/>
  <c r="E205" i="17"/>
  <c r="J205" i="17" s="1"/>
  <c r="L205" i="17" s="1"/>
  <c r="N205" i="17" s="1"/>
  <c r="E250" i="17"/>
  <c r="J250" i="17" s="1"/>
  <c r="L250" i="17" s="1"/>
  <c r="N250" i="17" s="1"/>
  <c r="E135" i="17"/>
  <c r="J135" i="17" s="1"/>
  <c r="L135" i="17" s="1"/>
  <c r="N135" i="17" s="1"/>
  <c r="E220" i="17"/>
  <c r="J220" i="17" s="1"/>
  <c r="L220" i="17" s="1"/>
  <c r="N220" i="17" s="1"/>
  <c r="E182" i="17"/>
  <c r="J182" i="17" s="1"/>
  <c r="L182" i="17" s="1"/>
  <c r="N182" i="17" s="1"/>
  <c r="E146" i="17"/>
  <c r="J146" i="17" s="1"/>
  <c r="L146" i="17" s="1"/>
  <c r="N146" i="17" s="1"/>
  <c r="E126" i="17"/>
  <c r="J126" i="17" s="1"/>
  <c r="L126" i="17" s="1"/>
  <c r="N126" i="17" s="1"/>
  <c r="E168" i="17"/>
  <c r="J168" i="17" s="1"/>
  <c r="L168" i="17" s="1"/>
  <c r="N168" i="17" s="1"/>
  <c r="E115" i="17"/>
  <c r="J115" i="17" s="1"/>
  <c r="L115" i="17" s="1"/>
  <c r="N115" i="17" s="1"/>
  <c r="E145" i="17"/>
  <c r="J145" i="17" s="1"/>
  <c r="L145" i="17" s="1"/>
  <c r="N145" i="17" s="1"/>
  <c r="E263" i="17"/>
  <c r="J263" i="17" s="1"/>
  <c r="L263" i="17" s="1"/>
  <c r="N263" i="17" s="1"/>
  <c r="E134" i="17"/>
  <c r="J134" i="17" s="1"/>
  <c r="L134" i="17" s="1"/>
  <c r="N134" i="17" s="1"/>
  <c r="E233" i="17"/>
  <c r="J233" i="17" s="1"/>
  <c r="L233" i="17" s="1"/>
  <c r="N233" i="17" s="1"/>
  <c r="E147" i="17"/>
  <c r="J147" i="17" s="1"/>
  <c r="L147" i="17" s="1"/>
  <c r="N147" i="17" s="1"/>
  <c r="E193" i="17"/>
  <c r="J193" i="17" s="1"/>
  <c r="L193" i="17" s="1"/>
  <c r="N193" i="17" s="1"/>
  <c r="E144" i="17"/>
  <c r="J144" i="17" s="1"/>
  <c r="L144" i="17" s="1"/>
  <c r="N144" i="17" s="1"/>
  <c r="E112" i="17"/>
  <c r="J112" i="17" s="1"/>
  <c r="L112" i="17" s="1"/>
  <c r="N112" i="17" s="1"/>
  <c r="E155" i="17"/>
  <c r="J155" i="17" s="1"/>
  <c r="L155" i="17" s="1"/>
  <c r="N155" i="17" s="1"/>
  <c r="E245" i="17"/>
  <c r="J245" i="17" s="1"/>
  <c r="L245" i="17" s="1"/>
  <c r="N245" i="17" s="1"/>
  <c r="E194" i="17"/>
  <c r="J194" i="17" s="1"/>
  <c r="L194" i="17" s="1"/>
  <c r="N194" i="17" s="1"/>
  <c r="E192" i="17"/>
  <c r="J192" i="17" s="1"/>
  <c r="L192" i="17" s="1"/>
  <c r="N192" i="17" s="1"/>
  <c r="E268" i="17"/>
  <c r="J268" i="17" s="1"/>
  <c r="L268" i="17" s="1"/>
  <c r="N268" i="17" s="1"/>
  <c r="E190" i="17"/>
  <c r="J190" i="17" s="1"/>
  <c r="L190" i="17" s="1"/>
  <c r="N190" i="17" s="1"/>
  <c r="E209" i="17"/>
  <c r="J209" i="17" s="1"/>
  <c r="L209" i="17" s="1"/>
  <c r="N209" i="17" s="1"/>
  <c r="E241" i="17"/>
  <c r="J241" i="17" s="1"/>
  <c r="L241" i="17" s="1"/>
  <c r="N241" i="17" s="1"/>
  <c r="E186" i="17"/>
  <c r="J186" i="17" s="1"/>
  <c r="L186" i="17" s="1"/>
  <c r="N186" i="17" s="1"/>
  <c r="E224" i="17"/>
  <c r="J224" i="17" s="1"/>
  <c r="L224" i="17" s="1"/>
  <c r="N224" i="17" s="1"/>
  <c r="E105" i="17"/>
  <c r="J105" i="17" s="1"/>
  <c r="L105" i="17" s="1"/>
  <c r="N105" i="17" s="1"/>
  <c r="E179" i="17"/>
  <c r="J179" i="17" s="1"/>
  <c r="L179" i="17" s="1"/>
  <c r="N179" i="17" s="1"/>
  <c r="E207" i="17"/>
  <c r="J207" i="17" s="1"/>
  <c r="L207" i="17" s="1"/>
  <c r="N207" i="17" s="1"/>
  <c r="E200" i="17"/>
  <c r="J200" i="17" s="1"/>
  <c r="L200" i="17" s="1"/>
  <c r="N200" i="17" s="1"/>
  <c r="E206" i="17"/>
  <c r="J206" i="17" s="1"/>
  <c r="L206" i="17" s="1"/>
  <c r="N206" i="17" s="1"/>
  <c r="E164" i="17"/>
  <c r="J164" i="17" s="1"/>
  <c r="L164" i="17" s="1"/>
  <c r="N164" i="17" s="1"/>
  <c r="E195" i="17"/>
  <c r="J195" i="17" s="1"/>
  <c r="L195" i="17" s="1"/>
  <c r="N195" i="17" s="1"/>
  <c r="E199" i="17"/>
  <c r="J199" i="17" s="1"/>
  <c r="L199" i="17" s="1"/>
  <c r="N199" i="17" s="1"/>
  <c r="E232" i="17"/>
  <c r="J232" i="17" s="1"/>
  <c r="L232" i="17" s="1"/>
  <c r="N232" i="17" s="1"/>
  <c r="E120" i="17"/>
  <c r="J120" i="17" s="1"/>
  <c r="L120" i="17" s="1"/>
  <c r="N120" i="17" s="1"/>
  <c r="E265" i="17"/>
  <c r="J265" i="17" s="1"/>
  <c r="L265" i="17" s="1"/>
  <c r="N265" i="17" s="1"/>
  <c r="E213" i="17"/>
  <c r="J213" i="17" s="1"/>
  <c r="L213" i="17" s="1"/>
  <c r="N213" i="17" s="1"/>
  <c r="E248" i="17"/>
  <c r="J248" i="17" s="1"/>
  <c r="L248" i="17" s="1"/>
  <c r="N248" i="17" s="1"/>
  <c r="E180" i="17"/>
  <c r="J180" i="17" s="1"/>
  <c r="L180" i="17" s="1"/>
  <c r="N180" i="17" s="1"/>
  <c r="E255" i="17"/>
  <c r="J255" i="17" s="1"/>
  <c r="L255" i="17" s="1"/>
  <c r="N255" i="17" s="1"/>
  <c r="E142" i="17"/>
  <c r="J142" i="17" s="1"/>
  <c r="L142" i="17" s="1"/>
  <c r="N142" i="17" s="1"/>
  <c r="E237" i="17"/>
  <c r="J237" i="17" s="1"/>
  <c r="L237" i="17" s="1"/>
  <c r="N237" i="17" s="1"/>
  <c r="E251" i="17"/>
  <c r="J251" i="17" s="1"/>
  <c r="L251" i="17" s="1"/>
  <c r="N251" i="17" s="1"/>
  <c r="E153" i="17"/>
  <c r="J153" i="17" s="1"/>
  <c r="L153" i="17" s="1"/>
  <c r="N153" i="17" s="1"/>
  <c r="E137" i="17"/>
  <c r="J137" i="17" s="1"/>
  <c r="L137" i="17" s="1"/>
  <c r="N137" i="17" s="1"/>
  <c r="E247" i="17"/>
  <c r="J247" i="17" s="1"/>
  <c r="L247" i="17" s="1"/>
  <c r="N247" i="17" s="1"/>
  <c r="E176" i="17"/>
  <c r="J176" i="17" s="1"/>
  <c r="L176" i="17" s="1"/>
  <c r="N176" i="17" s="1"/>
  <c r="E188" i="17"/>
  <c r="J188" i="17" s="1"/>
  <c r="L188" i="17" s="1"/>
  <c r="N188" i="17" s="1"/>
  <c r="E181" i="17"/>
  <c r="J181" i="17" s="1"/>
  <c r="L181" i="17" s="1"/>
  <c r="N181" i="17" s="1"/>
  <c r="E111" i="17"/>
  <c r="J111" i="17" s="1"/>
  <c r="L111" i="17" s="1"/>
  <c r="N111" i="17" s="1"/>
  <c r="E141" i="17"/>
  <c r="J141" i="17" s="1"/>
  <c r="L141" i="17" s="1"/>
  <c r="N141" i="17" s="1"/>
  <c r="E267" i="17"/>
  <c r="J267" i="17" s="1"/>
  <c r="L267" i="17" s="1"/>
  <c r="N267" i="17" s="1"/>
  <c r="E130" i="17"/>
  <c r="J130" i="17" s="1"/>
  <c r="L130" i="17" s="1"/>
  <c r="N130" i="17" s="1"/>
  <c r="E266" i="17"/>
  <c r="J266" i="17" s="1"/>
  <c r="L266" i="17" s="1"/>
  <c r="N266" i="17" s="1"/>
  <c r="E119" i="17"/>
  <c r="J119" i="17" s="1"/>
  <c r="L119" i="17" s="1"/>
  <c r="N119" i="17" s="1"/>
  <c r="E152" i="17"/>
  <c r="J152" i="17" s="1"/>
  <c r="L152" i="17" s="1"/>
  <c r="N152" i="17" s="1"/>
  <c r="E96" i="17"/>
  <c r="J96" i="17" s="1"/>
  <c r="L96" i="17" s="1"/>
  <c r="N96" i="17" s="1"/>
  <c r="E225" i="17"/>
  <c r="J225" i="17" s="1"/>
  <c r="L225" i="17" s="1"/>
  <c r="N225" i="17" s="1"/>
  <c r="E136" i="17"/>
  <c r="J136" i="17" s="1"/>
  <c r="L136" i="17" s="1"/>
  <c r="N136" i="17" s="1"/>
  <c r="E208" i="17"/>
  <c r="J208" i="17" s="1"/>
  <c r="L208" i="17" s="1"/>
  <c r="N208" i="17" s="1"/>
  <c r="E148" i="17"/>
  <c r="J148" i="17" s="1"/>
  <c r="L148" i="17" s="1"/>
  <c r="N148" i="17" s="1"/>
  <c r="E223" i="17"/>
  <c r="J223" i="17" s="1"/>
  <c r="L223" i="17" s="1"/>
  <c r="N223" i="17" s="1"/>
  <c r="E261" i="17"/>
  <c r="J261" i="17" s="1"/>
  <c r="L261" i="17" s="1"/>
  <c r="N261" i="17" s="1"/>
  <c r="E198" i="17"/>
  <c r="J198" i="17" s="1"/>
  <c r="L198" i="17" s="1"/>
  <c r="N198" i="17" s="1"/>
  <c r="E219" i="17"/>
  <c r="J219" i="17" s="1"/>
  <c r="L219" i="17" s="1"/>
  <c r="N219" i="17" s="1"/>
  <c r="E149" i="17"/>
  <c r="J149" i="17" s="1"/>
  <c r="L149" i="17" s="1"/>
  <c r="N149" i="17" s="1"/>
  <c r="E262" i="17"/>
  <c r="J262" i="17" s="1"/>
  <c r="L262" i="17" s="1"/>
  <c r="N262" i="17" s="1"/>
  <c r="E215" i="17"/>
  <c r="J215" i="17" s="1"/>
  <c r="L215" i="17" s="1"/>
  <c r="N215" i="17" s="1"/>
  <c r="E156" i="17"/>
  <c r="J156" i="17" s="1"/>
  <c r="L156" i="17" s="1"/>
  <c r="N156" i="17" s="1"/>
  <c r="E121" i="17"/>
  <c r="J121" i="17" s="1"/>
  <c r="L121" i="17" s="1"/>
  <c r="N121" i="17" s="1"/>
  <c r="E242" i="17"/>
  <c r="J242" i="17" s="1"/>
  <c r="L242" i="17" s="1"/>
  <c r="N242" i="17" s="1"/>
  <c r="E143" i="17"/>
  <c r="J143" i="17" s="1"/>
  <c r="L143" i="17" s="1"/>
  <c r="N143" i="17" s="1"/>
  <c r="E252" i="17"/>
  <c r="J252" i="17" s="1"/>
  <c r="L252" i="17" s="1"/>
  <c r="N252" i="17" s="1"/>
  <c r="E235" i="17"/>
  <c r="J235" i="17" s="1"/>
  <c r="L235" i="17" s="1"/>
  <c r="N235" i="17" s="1"/>
  <c r="E212" i="17"/>
  <c r="J212" i="17" s="1"/>
  <c r="L212" i="17" s="1"/>
  <c r="N212" i="17" s="1"/>
  <c r="E234" i="17"/>
  <c r="J234" i="17" s="1"/>
  <c r="L234" i="17" s="1"/>
  <c r="N234" i="17" s="1"/>
  <c r="E184" i="17"/>
  <c r="J184" i="17" s="1"/>
  <c r="L184" i="17" s="1"/>
  <c r="N184" i="17" s="1"/>
  <c r="E163" i="17"/>
  <c r="J163" i="17" s="1"/>
  <c r="L163" i="17" s="1"/>
  <c r="N163" i="17" s="1"/>
  <c r="E240" i="17"/>
  <c r="J240" i="17" s="1"/>
  <c r="L240" i="17" s="1"/>
  <c r="N240" i="17" s="1"/>
  <c r="E165" i="17"/>
  <c r="J165" i="17" s="1"/>
  <c r="L165" i="17" s="1"/>
  <c r="N165" i="17" s="1"/>
  <c r="E110" i="17"/>
  <c r="J110" i="17" s="1"/>
  <c r="L110" i="17" s="1"/>
  <c r="N110" i="17" s="1"/>
  <c r="E236" i="17"/>
  <c r="J236" i="17" s="1"/>
  <c r="L236" i="17" s="1"/>
  <c r="N236" i="17" s="1"/>
  <c r="E183" i="17"/>
  <c r="J183" i="17" s="1"/>
  <c r="L183" i="17" s="1"/>
  <c r="N183" i="17" s="1"/>
  <c r="E139" i="17"/>
  <c r="J139" i="17" s="1"/>
  <c r="L139" i="17" s="1"/>
  <c r="N139" i="17" s="1"/>
  <c r="E238" i="17"/>
  <c r="J238" i="17" s="1"/>
  <c r="L238" i="17" s="1"/>
  <c r="N238" i="17" s="1"/>
  <c r="E202" i="17"/>
  <c r="J202" i="17" s="1"/>
  <c r="L202" i="17" s="1"/>
  <c r="N202" i="17" s="1"/>
  <c r="E116" i="17"/>
  <c r="J116" i="17" s="1"/>
  <c r="L116" i="17" s="1"/>
  <c r="N116" i="17" s="1"/>
  <c r="E100" i="17"/>
  <c r="J100" i="17" s="1"/>
  <c r="L100" i="17" s="1"/>
  <c r="N100" i="17" s="1"/>
  <c r="E264" i="17"/>
  <c r="J264" i="17" s="1"/>
  <c r="L264" i="17" s="1"/>
  <c r="N264" i="17" s="1"/>
  <c r="E114" i="17"/>
  <c r="J114" i="17" s="1"/>
  <c r="L114" i="17" s="1"/>
  <c r="N114" i="17" s="1"/>
  <c r="E253" i="17"/>
  <c r="J253" i="17" s="1"/>
  <c r="L253" i="17" s="1"/>
  <c r="N253" i="17" s="1"/>
  <c r="E210" i="17"/>
  <c r="J210" i="17" s="1"/>
  <c r="L210" i="17" s="1"/>
  <c r="N210" i="17" s="1"/>
  <c r="E174" i="17"/>
  <c r="J174" i="17" s="1"/>
  <c r="L174" i="17" s="1"/>
  <c r="N174" i="17" s="1"/>
  <c r="E231" i="17"/>
  <c r="J231" i="17" s="1"/>
  <c r="L231" i="17" s="1"/>
  <c r="N231" i="17" s="1"/>
  <c r="E185" i="17"/>
  <c r="J185" i="17" s="1"/>
  <c r="L185" i="17" s="1"/>
  <c r="N185" i="17" s="1"/>
  <c r="E201" i="17"/>
  <c r="J201" i="17" s="1"/>
  <c r="L201" i="17" s="1"/>
  <c r="N201" i="17" s="1"/>
  <c r="E211" i="17"/>
  <c r="J211" i="17" s="1"/>
  <c r="L211" i="17" s="1"/>
  <c r="N211" i="17" s="1"/>
  <c r="E97" i="17"/>
  <c r="J97" i="17" s="1"/>
  <c r="L97" i="17" s="1"/>
  <c r="N97" i="17" s="1"/>
  <c r="E118" i="17"/>
  <c r="J118" i="17" s="1"/>
  <c r="L118" i="17" s="1"/>
  <c r="N118" i="17" s="1"/>
  <c r="E239" i="17"/>
  <c r="J239" i="17" s="1"/>
  <c r="L239" i="17" s="1"/>
  <c r="N239" i="17" s="1"/>
  <c r="E203" i="17"/>
  <c r="J203" i="17" s="1"/>
  <c r="L203" i="17" s="1"/>
  <c r="N203" i="17" s="1"/>
  <c r="E167" i="17"/>
  <c r="J167" i="17" s="1"/>
  <c r="L167" i="17" s="1"/>
  <c r="N167" i="17" s="1"/>
  <c r="E228" i="17"/>
  <c r="J228" i="17" s="1"/>
  <c r="L228" i="17" s="1"/>
  <c r="N228" i="17" s="1"/>
  <c r="E128" i="17"/>
  <c r="J128" i="17" s="1"/>
  <c r="L128" i="17" s="1"/>
  <c r="N128" i="17" s="1"/>
  <c r="E161" i="17"/>
  <c r="J161" i="17" s="1"/>
  <c r="L161" i="17" s="1"/>
  <c r="N161" i="17" s="1"/>
  <c r="E243" i="17"/>
  <c r="J243" i="17" s="1"/>
  <c r="L243" i="17" s="1"/>
  <c r="N243" i="17" s="1"/>
  <c r="E101" i="17"/>
  <c r="J101" i="17" s="1"/>
  <c r="L101" i="17" s="1"/>
  <c r="N101" i="17" s="1"/>
  <c r="E175" i="17"/>
  <c r="J175" i="17" s="1"/>
  <c r="L175" i="17" s="1"/>
  <c r="N175" i="17" s="1"/>
  <c r="E157" i="17"/>
  <c r="J157" i="17" s="1"/>
  <c r="L157" i="17" s="1"/>
  <c r="N157" i="17" s="1"/>
  <c r="E169" i="17"/>
  <c r="J169" i="17" s="1"/>
  <c r="L169" i="17" s="1"/>
  <c r="N169" i="17" s="1"/>
  <c r="E257" i="17"/>
  <c r="J257" i="17" s="1"/>
  <c r="L257" i="17" s="1"/>
  <c r="N257" i="17" s="1"/>
  <c r="E226" i="17"/>
  <c r="J226" i="17" s="1"/>
  <c r="L226" i="17" s="1"/>
  <c r="N226" i="17" s="1"/>
  <c r="E123" i="17"/>
  <c r="J123" i="17" s="1"/>
  <c r="L123" i="17" s="1"/>
  <c r="N123" i="17" s="1"/>
  <c r="E122" i="17"/>
  <c r="J122" i="17" s="1"/>
  <c r="L122" i="17" s="1"/>
  <c r="N122" i="17" s="1"/>
  <c r="E107" i="17"/>
  <c r="J107" i="17" s="1"/>
  <c r="L107" i="17" s="1"/>
  <c r="N107" i="17" s="1"/>
  <c r="J95" i="17"/>
  <c r="L95" i="17" s="1"/>
  <c r="N95" i="17" s="1"/>
  <c r="E98" i="17"/>
  <c r="J98" i="17" s="1"/>
  <c r="L98" i="17" s="1"/>
  <c r="N98" i="17" s="1"/>
  <c r="E229" i="17"/>
  <c r="J229" i="17" s="1"/>
  <c r="L229" i="17" s="1"/>
  <c r="N229" i="17" s="1"/>
  <c r="E108" i="17"/>
  <c r="J108" i="17" s="1"/>
  <c r="L108" i="17" s="1"/>
  <c r="N108" i="17" s="1"/>
  <c r="E162" i="17"/>
  <c r="J162" i="17" s="1"/>
  <c r="L162" i="17" s="1"/>
  <c r="N162" i="17" s="1"/>
  <c r="E222" i="17"/>
  <c r="J222" i="17" s="1"/>
  <c r="L222" i="17" s="1"/>
  <c r="N222" i="17" s="1"/>
  <c r="E227" i="17"/>
  <c r="J227" i="17" s="1"/>
  <c r="L227" i="17" s="1"/>
  <c r="N227" i="17" s="1"/>
  <c r="E259" i="17"/>
  <c r="J259" i="17" s="1"/>
  <c r="L259" i="17" s="1"/>
  <c r="N259" i="17" s="1"/>
  <c r="E197" i="17"/>
  <c r="J197" i="17" s="1"/>
  <c r="L197" i="17" s="1"/>
  <c r="N197" i="17" s="1"/>
  <c r="E217" i="17"/>
  <c r="J217" i="17" s="1"/>
  <c r="L217" i="17" s="1"/>
  <c r="N217" i="17" s="1"/>
  <c r="E117" i="17"/>
  <c r="J117" i="17" s="1"/>
  <c r="L117" i="17" s="1"/>
  <c r="N117" i="17" s="1"/>
  <c r="E177" i="17"/>
  <c r="J177" i="17" s="1"/>
  <c r="L177" i="17" s="1"/>
  <c r="N177" i="17" s="1"/>
  <c r="E191" i="17"/>
  <c r="J191" i="17" s="1"/>
  <c r="L191" i="17" s="1"/>
  <c r="N191" i="17" s="1"/>
  <c r="E158" i="17"/>
  <c r="J158" i="17" s="1"/>
  <c r="L158" i="17" s="1"/>
  <c r="N158" i="17" s="1"/>
  <c r="E218" i="17"/>
  <c r="J218" i="17" s="1"/>
  <c r="L218" i="17" s="1"/>
  <c r="N218" i="17" s="1"/>
  <c r="E246" i="17"/>
  <c r="J246" i="17" s="1"/>
  <c r="L246" i="17" s="1"/>
  <c r="N246" i="17" s="1"/>
  <c r="E109" i="17"/>
  <c r="J109" i="17" s="1"/>
  <c r="L109" i="17" s="1"/>
  <c r="N109" i="17" s="1"/>
  <c r="E230" i="17"/>
  <c r="J230" i="17" s="1"/>
  <c r="L230" i="17" s="1"/>
  <c r="N230" i="17" s="1"/>
  <c r="E244" i="17"/>
  <c r="J244" i="17" s="1"/>
  <c r="L244" i="17" s="1"/>
  <c r="N244" i="17" s="1"/>
  <c r="E150" i="17"/>
  <c r="J150" i="17" s="1"/>
  <c r="L150" i="17" s="1"/>
  <c r="N150" i="17" s="1"/>
  <c r="E166" i="17"/>
  <c r="J166" i="17" s="1"/>
  <c r="L166" i="17" s="1"/>
  <c r="N166" i="17" s="1"/>
  <c r="E138" i="17"/>
  <c r="J138" i="17" s="1"/>
  <c r="L138" i="17" s="1"/>
  <c r="N138" i="17" s="1"/>
  <c r="E172" i="17"/>
  <c r="J172" i="17" s="1"/>
  <c r="L172" i="17" s="1"/>
  <c r="N172" i="17" s="1"/>
  <c r="E132" i="17"/>
  <c r="J132" i="17" s="1"/>
  <c r="L132" i="17" s="1"/>
  <c r="N132" i="17" s="1"/>
  <c r="E221" i="17"/>
  <c r="J221" i="17" s="1"/>
  <c r="L221" i="17" s="1"/>
  <c r="N221" i="17" s="1"/>
  <c r="E154" i="17"/>
  <c r="J154" i="17" s="1"/>
  <c r="L154" i="17" s="1"/>
  <c r="N154" i="17" s="1"/>
  <c r="E187" i="17"/>
  <c r="J187" i="17" s="1"/>
  <c r="L187" i="17" s="1"/>
  <c r="N187" i="17" s="1"/>
  <c r="J89" i="11"/>
  <c r="I15" i="41" s="1"/>
  <c r="E188" i="6"/>
  <c r="J188" i="6" s="1"/>
  <c r="L188" i="6" s="1"/>
  <c r="N188" i="6" s="1"/>
  <c r="E266" i="6"/>
  <c r="J266" i="6" s="1"/>
  <c r="L266" i="6" s="1"/>
  <c r="N266" i="6" s="1"/>
  <c r="E212" i="6"/>
  <c r="J212" i="6" s="1"/>
  <c r="L212" i="6" s="1"/>
  <c r="N212" i="6" s="1"/>
  <c r="J95" i="6"/>
  <c r="L95" i="6" s="1"/>
  <c r="N95" i="6" s="1"/>
  <c r="E232" i="6"/>
  <c r="J232" i="6" s="1"/>
  <c r="L232" i="6" s="1"/>
  <c r="N232" i="6" s="1"/>
  <c r="E206" i="6"/>
  <c r="J206" i="6" s="1"/>
  <c r="L206" i="6" s="1"/>
  <c r="N206" i="6" s="1"/>
  <c r="E229" i="6"/>
  <c r="J229" i="6" s="1"/>
  <c r="L229" i="6" s="1"/>
  <c r="N229" i="6" s="1"/>
  <c r="E199" i="6"/>
  <c r="J199" i="6" s="1"/>
  <c r="L199" i="6" s="1"/>
  <c r="N199" i="6" s="1"/>
  <c r="E130" i="6"/>
  <c r="J130" i="6" s="1"/>
  <c r="L130" i="6" s="1"/>
  <c r="N130" i="6" s="1"/>
  <c r="E179" i="6"/>
  <c r="J179" i="6" s="1"/>
  <c r="L179" i="6" s="1"/>
  <c r="N179" i="6" s="1"/>
  <c r="E225" i="6"/>
  <c r="J225" i="6" s="1"/>
  <c r="L225" i="6" s="1"/>
  <c r="N225" i="6" s="1"/>
  <c r="E195" i="6"/>
  <c r="J195" i="6" s="1"/>
  <c r="L195" i="6" s="1"/>
  <c r="N195" i="6" s="1"/>
  <c r="E126" i="6"/>
  <c r="J126" i="6" s="1"/>
  <c r="L126" i="6" s="1"/>
  <c r="N126" i="6" s="1"/>
  <c r="E254" i="6"/>
  <c r="J254" i="6" s="1"/>
  <c r="L254" i="6" s="1"/>
  <c r="N254" i="6" s="1"/>
  <c r="E140" i="6"/>
  <c r="J140" i="6" s="1"/>
  <c r="L140" i="6" s="1"/>
  <c r="N140" i="6" s="1"/>
  <c r="E119" i="6"/>
  <c r="J119" i="6" s="1"/>
  <c r="L119" i="6" s="1"/>
  <c r="N119" i="6" s="1"/>
  <c r="E200" i="6"/>
  <c r="J200" i="6" s="1"/>
  <c r="L200" i="6" s="1"/>
  <c r="N200" i="6" s="1"/>
  <c r="E185" i="6"/>
  <c r="J185" i="6" s="1"/>
  <c r="L185" i="6" s="1"/>
  <c r="N185" i="6" s="1"/>
  <c r="E155" i="6"/>
  <c r="J155" i="6" s="1"/>
  <c r="L155" i="6" s="1"/>
  <c r="N155" i="6" s="1"/>
  <c r="E192" i="6"/>
  <c r="J192" i="6" s="1"/>
  <c r="L192" i="6" s="1"/>
  <c r="N192" i="6" s="1"/>
  <c r="E146" i="6"/>
  <c r="J146" i="6" s="1"/>
  <c r="L146" i="6" s="1"/>
  <c r="N146" i="6" s="1"/>
  <c r="E175" i="6"/>
  <c r="J175" i="6" s="1"/>
  <c r="L175" i="6" s="1"/>
  <c r="N175" i="6" s="1"/>
  <c r="E153" i="6"/>
  <c r="J153" i="6" s="1"/>
  <c r="L153" i="6" s="1"/>
  <c r="N153" i="6" s="1"/>
  <c r="E234" i="6"/>
  <c r="J234" i="6" s="1"/>
  <c r="L234" i="6" s="1"/>
  <c r="N234" i="6" s="1"/>
  <c r="E120" i="6"/>
  <c r="J120" i="6" s="1"/>
  <c r="L120" i="6" s="1"/>
  <c r="N120" i="6" s="1"/>
  <c r="E103" i="6"/>
  <c r="J103" i="6" s="1"/>
  <c r="L103" i="6" s="1"/>
  <c r="N103" i="6" s="1"/>
  <c r="E135" i="6"/>
  <c r="J135" i="6" s="1"/>
  <c r="L135" i="6" s="1"/>
  <c r="N135" i="6" s="1"/>
  <c r="E207" i="6"/>
  <c r="J207" i="6" s="1"/>
  <c r="L207" i="6" s="1"/>
  <c r="N207" i="6" s="1"/>
  <c r="E197" i="6"/>
  <c r="J197" i="6" s="1"/>
  <c r="L197" i="6" s="1"/>
  <c r="N197" i="6" s="1"/>
  <c r="E167" i="6"/>
  <c r="J167" i="6" s="1"/>
  <c r="L167" i="6" s="1"/>
  <c r="N167" i="6" s="1"/>
  <c r="E98" i="6"/>
  <c r="J98" i="6" s="1"/>
  <c r="L98" i="6" s="1"/>
  <c r="N98" i="6" s="1"/>
  <c r="E204" i="6"/>
  <c r="J204" i="6" s="1"/>
  <c r="L204" i="6" s="1"/>
  <c r="N204" i="6" s="1"/>
  <c r="E193" i="6"/>
  <c r="J193" i="6" s="1"/>
  <c r="L193" i="6" s="1"/>
  <c r="N193" i="6" s="1"/>
  <c r="E163" i="6"/>
  <c r="J163" i="6" s="1"/>
  <c r="L163" i="6" s="1"/>
  <c r="N163" i="6" s="1"/>
  <c r="E256" i="6"/>
  <c r="J256" i="6" s="1"/>
  <c r="L256" i="6" s="1"/>
  <c r="N256" i="6" s="1"/>
  <c r="E222" i="6"/>
  <c r="J222" i="6" s="1"/>
  <c r="L222" i="6" s="1"/>
  <c r="N222" i="6" s="1"/>
  <c r="E108" i="6"/>
  <c r="J108" i="6" s="1"/>
  <c r="L108" i="6" s="1"/>
  <c r="N108" i="6" s="1"/>
  <c r="E182" i="6"/>
  <c r="J182" i="6" s="1"/>
  <c r="L182" i="6" s="1"/>
  <c r="N182" i="6" s="1"/>
  <c r="E143" i="6"/>
  <c r="J143" i="6" s="1"/>
  <c r="L143" i="6" s="1"/>
  <c r="N143" i="6" s="1"/>
  <c r="E250" i="6"/>
  <c r="J250" i="6" s="1"/>
  <c r="L250" i="6" s="1"/>
  <c r="N250" i="6" s="1"/>
  <c r="E136" i="6"/>
  <c r="J136" i="6" s="1"/>
  <c r="L136" i="6" s="1"/>
  <c r="N136" i="6" s="1"/>
  <c r="E127" i="6"/>
  <c r="J127" i="6" s="1"/>
  <c r="L127" i="6" s="1"/>
  <c r="N127" i="6" s="1"/>
  <c r="E147" i="6"/>
  <c r="J147" i="6" s="1"/>
  <c r="L147" i="6" s="1"/>
  <c r="N147" i="6" s="1"/>
  <c r="E240" i="6"/>
  <c r="J240" i="6" s="1"/>
  <c r="L240" i="6" s="1"/>
  <c r="N240" i="6" s="1"/>
  <c r="E184" i="6"/>
  <c r="J184" i="6" s="1"/>
  <c r="L184" i="6" s="1"/>
  <c r="N184" i="6" s="1"/>
  <c r="E202" i="6"/>
  <c r="J202" i="6" s="1"/>
  <c r="L202" i="6" s="1"/>
  <c r="N202" i="6" s="1"/>
  <c r="E208" i="6"/>
  <c r="J208" i="6" s="1"/>
  <c r="L208" i="6" s="1"/>
  <c r="N208" i="6" s="1"/>
  <c r="E216" i="6"/>
  <c r="J216" i="6" s="1"/>
  <c r="L216" i="6" s="1"/>
  <c r="N216" i="6" s="1"/>
  <c r="E209" i="6"/>
  <c r="J209" i="6" s="1"/>
  <c r="L209" i="6" s="1"/>
  <c r="N209" i="6" s="1"/>
  <c r="E244" i="6"/>
  <c r="J244" i="6" s="1"/>
  <c r="L244" i="6" s="1"/>
  <c r="N244" i="6" s="1"/>
  <c r="E262" i="6"/>
  <c r="J262" i="6" s="1"/>
  <c r="L262" i="6" s="1"/>
  <c r="N262" i="6" s="1"/>
  <c r="E180" i="6"/>
  <c r="J180" i="6" s="1"/>
  <c r="L180" i="6" s="1"/>
  <c r="N180" i="6" s="1"/>
  <c r="E245" i="6"/>
  <c r="J245" i="6" s="1"/>
  <c r="L245" i="6" s="1"/>
  <c r="N245" i="6" s="1"/>
  <c r="E110" i="6"/>
  <c r="J110" i="6" s="1"/>
  <c r="L110" i="6" s="1"/>
  <c r="N110" i="6" s="1"/>
  <c r="E258" i="6"/>
  <c r="J258" i="6" s="1"/>
  <c r="L258" i="6" s="1"/>
  <c r="N258" i="6" s="1"/>
  <c r="E156" i="6"/>
  <c r="J156" i="6" s="1"/>
  <c r="L156" i="6" s="1"/>
  <c r="N156" i="6" s="1"/>
  <c r="E111" i="6"/>
  <c r="J111" i="6" s="1"/>
  <c r="L111" i="6" s="1"/>
  <c r="N111" i="6" s="1"/>
  <c r="E190" i="6"/>
  <c r="J190" i="6" s="1"/>
  <c r="L190" i="6" s="1"/>
  <c r="N190" i="6" s="1"/>
  <c r="E144" i="6"/>
  <c r="J144" i="6" s="1"/>
  <c r="L144" i="6" s="1"/>
  <c r="N144" i="6" s="1"/>
  <c r="E132" i="6"/>
  <c r="J132" i="6" s="1"/>
  <c r="L132" i="6" s="1"/>
  <c r="N132" i="6" s="1"/>
  <c r="E174" i="6"/>
  <c r="J174" i="6" s="1"/>
  <c r="L174" i="6" s="1"/>
  <c r="N174" i="6" s="1"/>
  <c r="E218" i="6"/>
  <c r="J218" i="6" s="1"/>
  <c r="L218" i="6" s="1"/>
  <c r="N218" i="6" s="1"/>
  <c r="E104" i="6"/>
  <c r="J104" i="6" s="1"/>
  <c r="L104" i="6" s="1"/>
  <c r="N104" i="6" s="1"/>
  <c r="E161" i="6"/>
  <c r="J161" i="6" s="1"/>
  <c r="L161" i="6" s="1"/>
  <c r="N161" i="6" s="1"/>
  <c r="E117" i="6"/>
  <c r="J117" i="6" s="1"/>
  <c r="L117" i="6" s="1"/>
  <c r="N117" i="6" s="1"/>
  <c r="E160" i="6"/>
  <c r="J160" i="6" s="1"/>
  <c r="L160" i="6" s="1"/>
  <c r="N160" i="6" s="1"/>
  <c r="E265" i="6"/>
  <c r="J265" i="6" s="1"/>
  <c r="L265" i="6" s="1"/>
  <c r="N265" i="6" s="1"/>
  <c r="E235" i="6"/>
  <c r="J235" i="6" s="1"/>
  <c r="L235" i="6" s="1"/>
  <c r="N235" i="6" s="1"/>
  <c r="E148" i="6"/>
  <c r="J148" i="6" s="1"/>
  <c r="L148" i="6" s="1"/>
  <c r="N148" i="6" s="1"/>
  <c r="E215" i="6"/>
  <c r="J215" i="6" s="1"/>
  <c r="L215" i="6" s="1"/>
  <c r="N215" i="6" s="1"/>
  <c r="E96" i="6"/>
  <c r="J96" i="6" s="1"/>
  <c r="L96" i="6" s="1"/>
  <c r="N96" i="6" s="1"/>
  <c r="E115" i="6"/>
  <c r="J115" i="6" s="1"/>
  <c r="L115" i="6" s="1"/>
  <c r="N115" i="6" s="1"/>
  <c r="E166" i="6"/>
  <c r="J166" i="6" s="1"/>
  <c r="L166" i="6" s="1"/>
  <c r="N166" i="6" s="1"/>
  <c r="E137" i="6"/>
  <c r="J137" i="6" s="1"/>
  <c r="L137" i="6" s="1"/>
  <c r="N137" i="6" s="1"/>
  <c r="E248" i="6"/>
  <c r="J248" i="6" s="1"/>
  <c r="L248" i="6" s="1"/>
  <c r="N248" i="6" s="1"/>
  <c r="E165" i="6"/>
  <c r="J165" i="6" s="1"/>
  <c r="L165" i="6" s="1"/>
  <c r="N165" i="6" s="1"/>
  <c r="E162" i="6"/>
  <c r="J162" i="6" s="1"/>
  <c r="L162" i="6" s="1"/>
  <c r="N162" i="6" s="1"/>
  <c r="E133" i="6"/>
  <c r="J133" i="6" s="1"/>
  <c r="L133" i="6" s="1"/>
  <c r="N133" i="6" s="1"/>
  <c r="E253" i="6"/>
  <c r="J253" i="6" s="1"/>
  <c r="L253" i="6" s="1"/>
  <c r="N253" i="6" s="1"/>
  <c r="E223" i="6"/>
  <c r="J223" i="6" s="1"/>
  <c r="L223" i="6" s="1"/>
  <c r="N223" i="6" s="1"/>
  <c r="E228" i="6"/>
  <c r="J228" i="6" s="1"/>
  <c r="L228" i="6" s="1"/>
  <c r="N228" i="6" s="1"/>
  <c r="E242" i="6"/>
  <c r="J242" i="6" s="1"/>
  <c r="L242" i="6" s="1"/>
  <c r="N242" i="6" s="1"/>
  <c r="E139" i="6"/>
  <c r="J139" i="6" s="1"/>
  <c r="L139" i="6" s="1"/>
  <c r="N139" i="6" s="1"/>
  <c r="E251" i="6"/>
  <c r="J251" i="6" s="1"/>
  <c r="L251" i="6" s="1"/>
  <c r="N251" i="6" s="1"/>
  <c r="E264" i="6"/>
  <c r="J264" i="6" s="1"/>
  <c r="L264" i="6" s="1"/>
  <c r="N264" i="6" s="1"/>
  <c r="E151" i="6"/>
  <c r="J151" i="6" s="1"/>
  <c r="L151" i="6" s="1"/>
  <c r="N151" i="6" s="1"/>
  <c r="E205" i="6"/>
  <c r="J205" i="6" s="1"/>
  <c r="L205" i="6" s="1"/>
  <c r="N205" i="6" s="1"/>
  <c r="E170" i="6"/>
  <c r="J170" i="6" s="1"/>
  <c r="L170" i="6" s="1"/>
  <c r="N170" i="6" s="1"/>
  <c r="E181" i="6"/>
  <c r="J181" i="6" s="1"/>
  <c r="L181" i="6" s="1"/>
  <c r="N181" i="6" s="1"/>
  <c r="E113" i="6"/>
  <c r="J113" i="6" s="1"/>
  <c r="L113" i="6" s="1"/>
  <c r="N113" i="6" s="1"/>
  <c r="E116" i="6"/>
  <c r="J116" i="6" s="1"/>
  <c r="L116" i="6" s="1"/>
  <c r="N116" i="6" s="1"/>
  <c r="E237" i="6"/>
  <c r="J237" i="6" s="1"/>
  <c r="L237" i="6" s="1"/>
  <c r="N237" i="6" s="1"/>
  <c r="E158" i="6"/>
  <c r="J158" i="6" s="1"/>
  <c r="L158" i="6" s="1"/>
  <c r="N158" i="6" s="1"/>
  <c r="E169" i="6"/>
  <c r="J169" i="6" s="1"/>
  <c r="L169" i="6" s="1"/>
  <c r="N169" i="6" s="1"/>
  <c r="E186" i="6"/>
  <c r="J186" i="6" s="1"/>
  <c r="L186" i="6" s="1"/>
  <c r="N186" i="6" s="1"/>
  <c r="E246" i="6"/>
  <c r="J246" i="6" s="1"/>
  <c r="L246" i="6" s="1"/>
  <c r="N246" i="6" s="1"/>
  <c r="E149" i="6"/>
  <c r="J149" i="6" s="1"/>
  <c r="L149" i="6" s="1"/>
  <c r="N149" i="6" s="1"/>
  <c r="E259" i="6"/>
  <c r="J259" i="6" s="1"/>
  <c r="L259" i="6" s="1"/>
  <c r="N259" i="6" s="1"/>
  <c r="E267" i="6"/>
  <c r="J267" i="6" s="1"/>
  <c r="L267" i="6" s="1"/>
  <c r="N267" i="6" s="1"/>
  <c r="E214" i="6"/>
  <c r="J214" i="6" s="1"/>
  <c r="L214" i="6" s="1"/>
  <c r="N214" i="6" s="1"/>
  <c r="E138" i="6"/>
  <c r="J138" i="6" s="1"/>
  <c r="L138" i="6" s="1"/>
  <c r="N138" i="6" s="1"/>
  <c r="E176" i="6"/>
  <c r="J176" i="6" s="1"/>
  <c r="L176" i="6" s="1"/>
  <c r="N176" i="6" s="1"/>
  <c r="E142" i="6"/>
  <c r="J142" i="6" s="1"/>
  <c r="L142" i="6" s="1"/>
  <c r="N142" i="6" s="1"/>
  <c r="E168" i="6"/>
  <c r="J168" i="6" s="1"/>
  <c r="L168" i="6" s="1"/>
  <c r="N168" i="6" s="1"/>
  <c r="E255" i="6"/>
  <c r="J255" i="6" s="1"/>
  <c r="L255" i="6" s="1"/>
  <c r="N255" i="6" s="1"/>
  <c r="E241" i="6"/>
  <c r="J241" i="6" s="1"/>
  <c r="L241" i="6" s="1"/>
  <c r="N241" i="6" s="1"/>
  <c r="E154" i="6"/>
  <c r="J154" i="6" s="1"/>
  <c r="L154" i="6" s="1"/>
  <c r="N154" i="6" s="1"/>
  <c r="E150" i="6"/>
  <c r="J150" i="6" s="1"/>
  <c r="L150" i="6" s="1"/>
  <c r="N150" i="6" s="1"/>
  <c r="E172" i="6"/>
  <c r="J172" i="6" s="1"/>
  <c r="L172" i="6" s="1"/>
  <c r="N172" i="6" s="1"/>
  <c r="E124" i="6"/>
  <c r="J124" i="6" s="1"/>
  <c r="L124" i="6" s="1"/>
  <c r="N124" i="6" s="1"/>
  <c r="E134" i="6"/>
  <c r="J134" i="6" s="1"/>
  <c r="L134" i="6" s="1"/>
  <c r="N134" i="6" s="1"/>
  <c r="E221" i="6"/>
  <c r="J221" i="6" s="1"/>
  <c r="L221" i="6" s="1"/>
  <c r="N221" i="6" s="1"/>
  <c r="E203" i="6"/>
  <c r="J203" i="6" s="1"/>
  <c r="L203" i="6" s="1"/>
  <c r="N203" i="6" s="1"/>
  <c r="E183" i="6"/>
  <c r="J183" i="6" s="1"/>
  <c r="L183" i="6" s="1"/>
  <c r="N183" i="6" s="1"/>
  <c r="E220" i="6"/>
  <c r="J220" i="6" s="1"/>
  <c r="L220" i="6" s="1"/>
  <c r="N220" i="6" s="1"/>
  <c r="E105" i="6"/>
  <c r="J105" i="6" s="1"/>
  <c r="L105" i="6" s="1"/>
  <c r="N105" i="6" s="1"/>
  <c r="E123" i="6"/>
  <c r="J123" i="6" s="1"/>
  <c r="L123" i="6" s="1"/>
  <c r="N123" i="6" s="1"/>
  <c r="E101" i="6"/>
  <c r="J101" i="6" s="1"/>
  <c r="L101" i="6" s="1"/>
  <c r="N101" i="6" s="1"/>
  <c r="E191" i="6"/>
  <c r="J191" i="6" s="1"/>
  <c r="L191" i="6" s="1"/>
  <c r="N191" i="6" s="1"/>
  <c r="E243" i="6"/>
  <c r="J243" i="6" s="1"/>
  <c r="L243" i="6" s="1"/>
  <c r="N243" i="6" s="1"/>
  <c r="E219" i="6"/>
  <c r="J219" i="6" s="1"/>
  <c r="L219" i="6" s="1"/>
  <c r="N219" i="6" s="1"/>
  <c r="E236" i="6"/>
  <c r="J236" i="6" s="1"/>
  <c r="L236" i="6" s="1"/>
  <c r="N236" i="6" s="1"/>
  <c r="E152" i="6"/>
  <c r="J152" i="6" s="1"/>
  <c r="L152" i="6" s="1"/>
  <c r="N152" i="6" s="1"/>
  <c r="E252" i="6"/>
  <c r="J252" i="6" s="1"/>
  <c r="L252" i="6" s="1"/>
  <c r="N252" i="6" s="1"/>
  <c r="E171" i="6"/>
  <c r="J171" i="6" s="1"/>
  <c r="L171" i="6" s="1"/>
  <c r="N171" i="6" s="1"/>
  <c r="E100" i="6"/>
  <c r="J100" i="6" s="1"/>
  <c r="L100" i="6" s="1"/>
  <c r="N100" i="6" s="1"/>
  <c r="E261" i="6"/>
  <c r="J261" i="6" s="1"/>
  <c r="L261" i="6" s="1"/>
  <c r="N261" i="6" s="1"/>
  <c r="E145" i="6"/>
  <c r="J145" i="6" s="1"/>
  <c r="L145" i="6" s="1"/>
  <c r="N145" i="6" s="1"/>
  <c r="E257" i="6"/>
  <c r="J257" i="6" s="1"/>
  <c r="L257" i="6" s="1"/>
  <c r="N257" i="6" s="1"/>
  <c r="E260" i="6"/>
  <c r="J260" i="6" s="1"/>
  <c r="L260" i="6" s="1"/>
  <c r="N260" i="6" s="1"/>
  <c r="E159" i="6"/>
  <c r="J159" i="6" s="1"/>
  <c r="L159" i="6" s="1"/>
  <c r="N159" i="6" s="1"/>
  <c r="E128" i="6"/>
  <c r="J128" i="6" s="1"/>
  <c r="L128" i="6" s="1"/>
  <c r="N128" i="6" s="1"/>
  <c r="E187" i="6"/>
  <c r="J187" i="6" s="1"/>
  <c r="L187" i="6" s="1"/>
  <c r="N187" i="6" s="1"/>
  <c r="E114" i="6"/>
  <c r="J114" i="6" s="1"/>
  <c r="L114" i="6" s="1"/>
  <c r="N114" i="6" s="1"/>
  <c r="E226" i="6"/>
  <c r="J226" i="6" s="1"/>
  <c r="L226" i="6" s="1"/>
  <c r="N226" i="6" s="1"/>
  <c r="E263" i="6"/>
  <c r="J263" i="6" s="1"/>
  <c r="L263" i="6" s="1"/>
  <c r="N263" i="6" s="1"/>
  <c r="E196" i="6"/>
  <c r="J196" i="6" s="1"/>
  <c r="L196" i="6" s="1"/>
  <c r="N196" i="6" s="1"/>
  <c r="E107" i="6"/>
  <c r="J107" i="6" s="1"/>
  <c r="L107" i="6" s="1"/>
  <c r="N107" i="6" s="1"/>
  <c r="E141" i="6"/>
  <c r="J141" i="6" s="1"/>
  <c r="L141" i="6" s="1"/>
  <c r="N141" i="6" s="1"/>
  <c r="E210" i="6"/>
  <c r="J210" i="6" s="1"/>
  <c r="L210" i="6" s="1"/>
  <c r="N210" i="6" s="1"/>
  <c r="E230" i="6"/>
  <c r="J230" i="6" s="1"/>
  <c r="L230" i="6" s="1"/>
  <c r="N230" i="6" s="1"/>
  <c r="E247" i="6"/>
  <c r="J247" i="6" s="1"/>
  <c r="L247" i="6" s="1"/>
  <c r="N247" i="6" s="1"/>
  <c r="E213" i="6"/>
  <c r="J213" i="6" s="1"/>
  <c r="L213" i="6" s="1"/>
  <c r="N213" i="6" s="1"/>
  <c r="E129" i="6"/>
  <c r="J129" i="6" s="1"/>
  <c r="L129" i="6" s="1"/>
  <c r="N129" i="6" s="1"/>
  <c r="E268" i="6"/>
  <c r="J268" i="6" s="1"/>
  <c r="L268" i="6" s="1"/>
  <c r="N268" i="6" s="1"/>
  <c r="E233" i="6"/>
  <c r="J233" i="6" s="1"/>
  <c r="L233" i="6" s="1"/>
  <c r="N233" i="6" s="1"/>
  <c r="E249" i="6"/>
  <c r="J249" i="6" s="1"/>
  <c r="L249" i="6" s="1"/>
  <c r="N249" i="6" s="1"/>
  <c r="E164" i="6"/>
  <c r="J164" i="6" s="1"/>
  <c r="L164" i="6" s="1"/>
  <c r="N164" i="6" s="1"/>
  <c r="E109" i="6"/>
  <c r="J109" i="6" s="1"/>
  <c r="L109" i="6" s="1"/>
  <c r="N109" i="6" s="1"/>
  <c r="E211" i="6"/>
  <c r="J211" i="6" s="1"/>
  <c r="L211" i="6" s="1"/>
  <c r="N211" i="6" s="1"/>
  <c r="E198" i="6"/>
  <c r="J198" i="6" s="1"/>
  <c r="L198" i="6" s="1"/>
  <c r="N198" i="6" s="1"/>
  <c r="E121" i="6"/>
  <c r="J121" i="6" s="1"/>
  <c r="L121" i="6" s="1"/>
  <c r="N121" i="6" s="1"/>
  <c r="E194" i="6"/>
  <c r="J194" i="6" s="1"/>
  <c r="L194" i="6" s="1"/>
  <c r="N194" i="6" s="1"/>
  <c r="E131" i="6"/>
  <c r="J131" i="6" s="1"/>
  <c r="L131" i="6" s="1"/>
  <c r="N131" i="6" s="1"/>
  <c r="E97" i="6"/>
  <c r="J97" i="6" s="1"/>
  <c r="L97" i="6" s="1"/>
  <c r="N97" i="6" s="1"/>
  <c r="E106" i="6"/>
  <c r="J106" i="6" s="1"/>
  <c r="L106" i="6" s="1"/>
  <c r="N106" i="6" s="1"/>
  <c r="E125" i="6"/>
  <c r="J125" i="6" s="1"/>
  <c r="L125" i="6" s="1"/>
  <c r="N125" i="6" s="1"/>
  <c r="E99" i="6"/>
  <c r="J99" i="6" s="1"/>
  <c r="L99" i="6" s="1"/>
  <c r="N99" i="6" s="1"/>
  <c r="E177" i="6"/>
  <c r="J177" i="6" s="1"/>
  <c r="L177" i="6" s="1"/>
  <c r="N177" i="6" s="1"/>
  <c r="E122" i="6"/>
  <c r="J122" i="6" s="1"/>
  <c r="L122" i="6" s="1"/>
  <c r="N122" i="6" s="1"/>
  <c r="E201" i="6"/>
  <c r="J201" i="6" s="1"/>
  <c r="L201" i="6" s="1"/>
  <c r="N201" i="6" s="1"/>
  <c r="E102" i="6"/>
  <c r="J102" i="6" s="1"/>
  <c r="L102" i="6" s="1"/>
  <c r="N102" i="6" s="1"/>
  <c r="E173" i="6"/>
  <c r="J173" i="6" s="1"/>
  <c r="L173" i="6" s="1"/>
  <c r="N173" i="6" s="1"/>
  <c r="E231" i="6"/>
  <c r="J231" i="6" s="1"/>
  <c r="L231" i="6" s="1"/>
  <c r="N231" i="6" s="1"/>
  <c r="E178" i="6"/>
  <c r="J178" i="6" s="1"/>
  <c r="L178" i="6" s="1"/>
  <c r="N178" i="6" s="1"/>
  <c r="E227" i="6"/>
  <c r="J227" i="6" s="1"/>
  <c r="L227" i="6" s="1"/>
  <c r="N227" i="6" s="1"/>
  <c r="E189" i="6"/>
  <c r="J189" i="6" s="1"/>
  <c r="L189" i="6" s="1"/>
  <c r="N189" i="6" s="1"/>
  <c r="E224" i="6"/>
  <c r="J224" i="6" s="1"/>
  <c r="L224" i="6" s="1"/>
  <c r="N224" i="6" s="1"/>
  <c r="E217" i="6"/>
  <c r="J217" i="6" s="1"/>
  <c r="L217" i="6" s="1"/>
  <c r="N217" i="6" s="1"/>
  <c r="E118" i="6"/>
  <c r="J118" i="6" s="1"/>
  <c r="L118" i="6" s="1"/>
  <c r="N118" i="6" s="1"/>
  <c r="E239" i="6"/>
  <c r="J239" i="6" s="1"/>
  <c r="L239" i="6" s="1"/>
  <c r="N239" i="6" s="1"/>
  <c r="E112" i="6"/>
  <c r="J112" i="6" s="1"/>
  <c r="L112" i="6" s="1"/>
  <c r="N112" i="6" s="1"/>
  <c r="E157" i="6"/>
  <c r="J157" i="6" s="1"/>
  <c r="L157" i="6" s="1"/>
  <c r="N157" i="6" s="1"/>
  <c r="E238" i="6"/>
  <c r="J238" i="6" s="1"/>
  <c r="L238" i="6" s="1"/>
  <c r="N238" i="6" s="1"/>
  <c r="J89" i="13"/>
  <c r="I13" i="41" s="1"/>
  <c r="J89" i="39"/>
  <c r="I44" i="41" s="1"/>
  <c r="J89" i="38"/>
  <c r="I43" i="41" s="1"/>
  <c r="J89" i="9"/>
  <c r="I16" i="41" s="1"/>
  <c r="J94" i="21"/>
  <c r="I26" i="41" s="1"/>
  <c r="J89" i="18"/>
  <c r="I23" i="41" s="1"/>
  <c r="E96" i="14"/>
  <c r="J96" i="14" s="1"/>
  <c r="L96" i="14" s="1"/>
  <c r="N96" i="14" s="1"/>
  <c r="E251" i="14"/>
  <c r="J251" i="14" s="1"/>
  <c r="L251" i="14" s="1"/>
  <c r="N251" i="14" s="1"/>
  <c r="E183" i="14"/>
  <c r="J183" i="14" s="1"/>
  <c r="L183" i="14" s="1"/>
  <c r="N183" i="14" s="1"/>
  <c r="E135" i="14"/>
  <c r="J135" i="14" s="1"/>
  <c r="L135" i="14" s="1"/>
  <c r="N135" i="14" s="1"/>
  <c r="E266" i="14"/>
  <c r="J266" i="14" s="1"/>
  <c r="L266" i="14" s="1"/>
  <c r="N266" i="14" s="1"/>
  <c r="E122" i="14"/>
  <c r="J122" i="14" s="1"/>
  <c r="L122" i="14" s="1"/>
  <c r="N122" i="14" s="1"/>
  <c r="E182" i="14"/>
  <c r="J182" i="14" s="1"/>
  <c r="L182" i="14" s="1"/>
  <c r="N182" i="14" s="1"/>
  <c r="E201" i="14"/>
  <c r="J201" i="14" s="1"/>
  <c r="L201" i="14" s="1"/>
  <c r="N201" i="14" s="1"/>
  <c r="E212" i="14"/>
  <c r="J212" i="14" s="1"/>
  <c r="L212" i="14" s="1"/>
  <c r="N212" i="14" s="1"/>
  <c r="E113" i="14"/>
  <c r="J113" i="14" s="1"/>
  <c r="L113" i="14" s="1"/>
  <c r="N113" i="14" s="1"/>
  <c r="E197" i="14"/>
  <c r="J197" i="14" s="1"/>
  <c r="L197" i="14" s="1"/>
  <c r="N197" i="14" s="1"/>
  <c r="E192" i="14"/>
  <c r="J192" i="14" s="1"/>
  <c r="L192" i="14" s="1"/>
  <c r="N192" i="14" s="1"/>
  <c r="E100" i="14"/>
  <c r="J100" i="14" s="1"/>
  <c r="L100" i="14" s="1"/>
  <c r="N100" i="14" s="1"/>
  <c r="E257" i="14"/>
  <c r="J257" i="14" s="1"/>
  <c r="L257" i="14" s="1"/>
  <c r="N257" i="14" s="1"/>
  <c r="E235" i="14"/>
  <c r="J235" i="14" s="1"/>
  <c r="L235" i="14" s="1"/>
  <c r="N235" i="14" s="1"/>
  <c r="E248" i="14"/>
  <c r="J248" i="14" s="1"/>
  <c r="L248" i="14" s="1"/>
  <c r="N248" i="14" s="1"/>
  <c r="E148" i="14"/>
  <c r="J148" i="14" s="1"/>
  <c r="L148" i="14" s="1"/>
  <c r="N148" i="14" s="1"/>
  <c r="E186" i="14"/>
  <c r="J186" i="14" s="1"/>
  <c r="L186" i="14" s="1"/>
  <c r="N186" i="14" s="1"/>
  <c r="E139" i="14"/>
  <c r="J139" i="14" s="1"/>
  <c r="L139" i="14" s="1"/>
  <c r="N139" i="14" s="1"/>
  <c r="E245" i="14"/>
  <c r="J245" i="14" s="1"/>
  <c r="L245" i="14" s="1"/>
  <c r="N245" i="14" s="1"/>
  <c r="E223" i="14"/>
  <c r="J223" i="14" s="1"/>
  <c r="L223" i="14" s="1"/>
  <c r="N223" i="14" s="1"/>
  <c r="E160" i="14"/>
  <c r="J160" i="14" s="1"/>
  <c r="L160" i="14" s="1"/>
  <c r="N160" i="14" s="1"/>
  <c r="E241" i="14"/>
  <c r="J241" i="14" s="1"/>
  <c r="L241" i="14" s="1"/>
  <c r="N241" i="14" s="1"/>
  <c r="E219" i="14"/>
  <c r="J219" i="14" s="1"/>
  <c r="L219" i="14" s="1"/>
  <c r="N219" i="14" s="1"/>
  <c r="E152" i="14"/>
  <c r="J152" i="14" s="1"/>
  <c r="L152" i="14" s="1"/>
  <c r="N152" i="14" s="1"/>
  <c r="E136" i="14"/>
  <c r="J136" i="14" s="1"/>
  <c r="L136" i="14" s="1"/>
  <c r="N136" i="14" s="1"/>
  <c r="E234" i="14"/>
  <c r="J234" i="14" s="1"/>
  <c r="L234" i="14" s="1"/>
  <c r="N234" i="14" s="1"/>
  <c r="E236" i="14"/>
  <c r="J236" i="14" s="1"/>
  <c r="L236" i="14" s="1"/>
  <c r="N236" i="14" s="1"/>
  <c r="E158" i="14"/>
  <c r="J158" i="14" s="1"/>
  <c r="L158" i="14" s="1"/>
  <c r="N158" i="14" s="1"/>
  <c r="E169" i="14"/>
  <c r="J169" i="14" s="1"/>
  <c r="L169" i="14" s="1"/>
  <c r="N169" i="14" s="1"/>
  <c r="E179" i="14"/>
  <c r="J179" i="14" s="1"/>
  <c r="L179" i="14" s="1"/>
  <c r="N179" i="14" s="1"/>
  <c r="E185" i="14"/>
  <c r="J185" i="14" s="1"/>
  <c r="L185" i="14" s="1"/>
  <c r="N185" i="14" s="1"/>
  <c r="E165" i="14"/>
  <c r="J165" i="14" s="1"/>
  <c r="L165" i="14" s="1"/>
  <c r="N165" i="14" s="1"/>
  <c r="E164" i="14"/>
  <c r="J164" i="14" s="1"/>
  <c r="L164" i="14" s="1"/>
  <c r="N164" i="14" s="1"/>
  <c r="E108" i="14"/>
  <c r="J108" i="14" s="1"/>
  <c r="L108" i="14" s="1"/>
  <c r="N108" i="14" s="1"/>
  <c r="E225" i="14"/>
  <c r="J225" i="14" s="1"/>
  <c r="L225" i="14" s="1"/>
  <c r="N225" i="14" s="1"/>
  <c r="E203" i="14"/>
  <c r="J203" i="14" s="1"/>
  <c r="L203" i="14" s="1"/>
  <c r="N203" i="14" s="1"/>
  <c r="E129" i="14"/>
  <c r="J129" i="14" s="1"/>
  <c r="L129" i="14" s="1"/>
  <c r="N129" i="14" s="1"/>
  <c r="E116" i="14"/>
  <c r="J116" i="14" s="1"/>
  <c r="L116" i="14" s="1"/>
  <c r="N116" i="14" s="1"/>
  <c r="E263" i="14"/>
  <c r="J263" i="14" s="1"/>
  <c r="L263" i="14" s="1"/>
  <c r="N263" i="14" s="1"/>
  <c r="E228" i="14"/>
  <c r="J228" i="14" s="1"/>
  <c r="L228" i="14" s="1"/>
  <c r="N228" i="14" s="1"/>
  <c r="E213" i="14"/>
  <c r="J213" i="14" s="1"/>
  <c r="L213" i="14" s="1"/>
  <c r="N213" i="14" s="1"/>
  <c r="E191" i="14"/>
  <c r="J191" i="14" s="1"/>
  <c r="L191" i="14" s="1"/>
  <c r="N191" i="14" s="1"/>
  <c r="E117" i="14"/>
  <c r="J117" i="14" s="1"/>
  <c r="L117" i="14" s="1"/>
  <c r="N117" i="14" s="1"/>
  <c r="E177" i="14"/>
  <c r="J177" i="14" s="1"/>
  <c r="L177" i="14" s="1"/>
  <c r="N177" i="14" s="1"/>
  <c r="E240" i="14"/>
  <c r="J240" i="14" s="1"/>
  <c r="L240" i="14" s="1"/>
  <c r="N240" i="14" s="1"/>
  <c r="E112" i="14"/>
  <c r="J112" i="14" s="1"/>
  <c r="L112" i="14" s="1"/>
  <c r="N112" i="14" s="1"/>
  <c r="E163" i="14"/>
  <c r="J163" i="14" s="1"/>
  <c r="L163" i="14" s="1"/>
  <c r="N163" i="14" s="1"/>
  <c r="E170" i="14"/>
  <c r="J170" i="14" s="1"/>
  <c r="L170" i="14" s="1"/>
  <c r="N170" i="14" s="1"/>
  <c r="E123" i="14"/>
  <c r="J123" i="14" s="1"/>
  <c r="L123" i="14" s="1"/>
  <c r="N123" i="14" s="1"/>
  <c r="E103" i="14"/>
  <c r="J103" i="14" s="1"/>
  <c r="L103" i="14" s="1"/>
  <c r="N103" i="14" s="1"/>
  <c r="E230" i="14"/>
  <c r="J230" i="14" s="1"/>
  <c r="L230" i="14" s="1"/>
  <c r="N230" i="14" s="1"/>
  <c r="E204" i="14"/>
  <c r="J204" i="14" s="1"/>
  <c r="L204" i="14" s="1"/>
  <c r="N204" i="14" s="1"/>
  <c r="E105" i="14"/>
  <c r="J105" i="14" s="1"/>
  <c r="L105" i="14" s="1"/>
  <c r="N105" i="14" s="1"/>
  <c r="E226" i="14"/>
  <c r="J226" i="14" s="1"/>
  <c r="L226" i="14" s="1"/>
  <c r="N226" i="14" s="1"/>
  <c r="E176" i="14"/>
  <c r="J176" i="14" s="1"/>
  <c r="L176" i="14" s="1"/>
  <c r="N176" i="14" s="1"/>
  <c r="E259" i="14"/>
  <c r="J259" i="14" s="1"/>
  <c r="L259" i="14" s="1"/>
  <c r="N259" i="14" s="1"/>
  <c r="E161" i="14"/>
  <c r="J161" i="14" s="1"/>
  <c r="L161" i="14" s="1"/>
  <c r="N161" i="14" s="1"/>
  <c r="E142" i="14"/>
  <c r="J142" i="14" s="1"/>
  <c r="L142" i="14" s="1"/>
  <c r="N142" i="14" s="1"/>
  <c r="E120" i="14"/>
  <c r="J120" i="14" s="1"/>
  <c r="L120" i="14" s="1"/>
  <c r="N120" i="14" s="1"/>
  <c r="E221" i="14"/>
  <c r="J221" i="14" s="1"/>
  <c r="L221" i="14" s="1"/>
  <c r="N221" i="14" s="1"/>
  <c r="E199" i="14"/>
  <c r="J199" i="14" s="1"/>
  <c r="L199" i="14" s="1"/>
  <c r="N199" i="14" s="1"/>
  <c r="E125" i="14"/>
  <c r="J125" i="14" s="1"/>
  <c r="L125" i="14" s="1"/>
  <c r="N125" i="14" s="1"/>
  <c r="E149" i="14"/>
  <c r="J149" i="14" s="1"/>
  <c r="L149" i="14" s="1"/>
  <c r="N149" i="14" s="1"/>
  <c r="E130" i="14"/>
  <c r="J130" i="14" s="1"/>
  <c r="L130" i="14" s="1"/>
  <c r="N130" i="14" s="1"/>
  <c r="E144" i="14"/>
  <c r="J144" i="14" s="1"/>
  <c r="L144" i="14" s="1"/>
  <c r="N144" i="14" s="1"/>
  <c r="E238" i="14"/>
  <c r="J238" i="14" s="1"/>
  <c r="L238" i="14" s="1"/>
  <c r="N238" i="14" s="1"/>
  <c r="E268" i="14"/>
  <c r="J268" i="14" s="1"/>
  <c r="L268" i="14" s="1"/>
  <c r="N268" i="14" s="1"/>
  <c r="E220" i="14"/>
  <c r="J220" i="14" s="1"/>
  <c r="L220" i="14" s="1"/>
  <c r="N220" i="14" s="1"/>
  <c r="E237" i="14"/>
  <c r="J237" i="14" s="1"/>
  <c r="L237" i="14" s="1"/>
  <c r="N237" i="14" s="1"/>
  <c r="E215" i="14"/>
  <c r="J215" i="14" s="1"/>
  <c r="L215" i="14" s="1"/>
  <c r="N215" i="14" s="1"/>
  <c r="E141" i="14"/>
  <c r="J141" i="14" s="1"/>
  <c r="L141" i="14" s="1"/>
  <c r="N141" i="14" s="1"/>
  <c r="E180" i="14"/>
  <c r="J180" i="14" s="1"/>
  <c r="L180" i="14" s="1"/>
  <c r="N180" i="14" s="1"/>
  <c r="E166" i="14"/>
  <c r="J166" i="14" s="1"/>
  <c r="L166" i="14" s="1"/>
  <c r="N166" i="14" s="1"/>
  <c r="E119" i="14"/>
  <c r="J119" i="14" s="1"/>
  <c r="L119" i="14" s="1"/>
  <c r="N119" i="14" s="1"/>
  <c r="E224" i="14"/>
  <c r="J224" i="14" s="1"/>
  <c r="L224" i="14" s="1"/>
  <c r="N224" i="14" s="1"/>
  <c r="E162" i="14"/>
  <c r="J162" i="14" s="1"/>
  <c r="L162" i="14" s="1"/>
  <c r="N162" i="14" s="1"/>
  <c r="E115" i="14"/>
  <c r="J115" i="14" s="1"/>
  <c r="L115" i="14" s="1"/>
  <c r="N115" i="14" s="1"/>
  <c r="E121" i="14"/>
  <c r="J121" i="14" s="1"/>
  <c r="L121" i="14" s="1"/>
  <c r="N121" i="14" s="1"/>
  <c r="E222" i="14"/>
  <c r="J222" i="14" s="1"/>
  <c r="L222" i="14" s="1"/>
  <c r="N222" i="14" s="1"/>
  <c r="E146" i="14"/>
  <c r="J146" i="14" s="1"/>
  <c r="L146" i="14" s="1"/>
  <c r="N146" i="14" s="1"/>
  <c r="E214" i="14"/>
  <c r="J214" i="14" s="1"/>
  <c r="L214" i="14" s="1"/>
  <c r="N214" i="14" s="1"/>
  <c r="E157" i="14"/>
  <c r="J157" i="14" s="1"/>
  <c r="L157" i="14" s="1"/>
  <c r="N157" i="14" s="1"/>
  <c r="E138" i="14"/>
  <c r="J138" i="14" s="1"/>
  <c r="L138" i="14" s="1"/>
  <c r="N138" i="14" s="1"/>
  <c r="E124" i="14"/>
  <c r="J124" i="14" s="1"/>
  <c r="L124" i="14" s="1"/>
  <c r="N124" i="14" s="1"/>
  <c r="E210" i="14"/>
  <c r="J210" i="14" s="1"/>
  <c r="L210" i="14" s="1"/>
  <c r="N210" i="14" s="1"/>
  <c r="E232" i="14"/>
  <c r="J232" i="14" s="1"/>
  <c r="L232" i="14" s="1"/>
  <c r="N232" i="14" s="1"/>
  <c r="E252" i="14"/>
  <c r="J252" i="14" s="1"/>
  <c r="L252" i="14" s="1"/>
  <c r="N252" i="14" s="1"/>
  <c r="E206" i="14"/>
  <c r="J206" i="14" s="1"/>
  <c r="L206" i="14" s="1"/>
  <c r="N206" i="14" s="1"/>
  <c r="E200" i="14"/>
  <c r="J200" i="14" s="1"/>
  <c r="L200" i="14" s="1"/>
  <c r="N200" i="14" s="1"/>
  <c r="E246" i="14"/>
  <c r="J246" i="14" s="1"/>
  <c r="L246" i="14" s="1"/>
  <c r="N246" i="14" s="1"/>
  <c r="E205" i="14"/>
  <c r="J205" i="14" s="1"/>
  <c r="L205" i="14" s="1"/>
  <c r="N205" i="14" s="1"/>
  <c r="E244" i="14"/>
  <c r="J244" i="14" s="1"/>
  <c r="L244" i="14" s="1"/>
  <c r="N244" i="14" s="1"/>
  <c r="E175" i="14"/>
  <c r="J175" i="14" s="1"/>
  <c r="L175" i="14" s="1"/>
  <c r="N175" i="14" s="1"/>
  <c r="E265" i="14"/>
  <c r="J265" i="14" s="1"/>
  <c r="L265" i="14" s="1"/>
  <c r="N265" i="14" s="1"/>
  <c r="E243" i="14"/>
  <c r="J243" i="14" s="1"/>
  <c r="L243" i="14" s="1"/>
  <c r="N243" i="14" s="1"/>
  <c r="E154" i="14"/>
  <c r="J154" i="14" s="1"/>
  <c r="L154" i="14" s="1"/>
  <c r="N154" i="14" s="1"/>
  <c r="E261" i="14"/>
  <c r="J261" i="14" s="1"/>
  <c r="L261" i="14" s="1"/>
  <c r="N261" i="14" s="1"/>
  <c r="E239" i="14"/>
  <c r="J239" i="14" s="1"/>
  <c r="L239" i="14" s="1"/>
  <c r="N239" i="14" s="1"/>
  <c r="E147" i="14"/>
  <c r="J147" i="14" s="1"/>
  <c r="L147" i="14" s="1"/>
  <c r="N147" i="14" s="1"/>
  <c r="E111" i="14"/>
  <c r="J111" i="14" s="1"/>
  <c r="L111" i="14" s="1"/>
  <c r="N111" i="14" s="1"/>
  <c r="E190" i="14"/>
  <c r="J190" i="14" s="1"/>
  <c r="L190" i="14" s="1"/>
  <c r="N190" i="14" s="1"/>
  <c r="E143" i="14"/>
  <c r="J143" i="14" s="1"/>
  <c r="L143" i="14" s="1"/>
  <c r="N143" i="14" s="1"/>
  <c r="E195" i="14"/>
  <c r="J195" i="14" s="1"/>
  <c r="L195" i="14" s="1"/>
  <c r="N195" i="14" s="1"/>
  <c r="E250" i="14"/>
  <c r="J250" i="14" s="1"/>
  <c r="L250" i="14" s="1"/>
  <c r="N250" i="14" s="1"/>
  <c r="E106" i="14"/>
  <c r="J106" i="14" s="1"/>
  <c r="L106" i="14" s="1"/>
  <c r="N106" i="14" s="1"/>
  <c r="E134" i="14"/>
  <c r="J134" i="14" s="1"/>
  <c r="L134" i="14" s="1"/>
  <c r="N134" i="14" s="1"/>
  <c r="E178" i="14"/>
  <c r="J178" i="14" s="1"/>
  <c r="L178" i="14" s="1"/>
  <c r="N178" i="14" s="1"/>
  <c r="E131" i="14"/>
  <c r="J131" i="14" s="1"/>
  <c r="L131" i="14" s="1"/>
  <c r="N131" i="14" s="1"/>
  <c r="E187" i="14"/>
  <c r="J187" i="14" s="1"/>
  <c r="L187" i="14" s="1"/>
  <c r="N187" i="14" s="1"/>
  <c r="E173" i="14"/>
  <c r="J173" i="14" s="1"/>
  <c r="L173" i="14" s="1"/>
  <c r="N173" i="14" s="1"/>
  <c r="E101" i="14"/>
  <c r="J101" i="14" s="1"/>
  <c r="L101" i="14" s="1"/>
  <c r="N101" i="14" s="1"/>
  <c r="E196" i="14"/>
  <c r="J196" i="14" s="1"/>
  <c r="L196" i="14" s="1"/>
  <c r="N196" i="14" s="1"/>
  <c r="E133" i="14"/>
  <c r="J133" i="14" s="1"/>
  <c r="L133" i="14" s="1"/>
  <c r="N133" i="14" s="1"/>
  <c r="E110" i="14"/>
  <c r="J110" i="14" s="1"/>
  <c r="L110" i="14" s="1"/>
  <c r="N110" i="14" s="1"/>
  <c r="E231" i="14"/>
  <c r="J231" i="14" s="1"/>
  <c r="L231" i="14" s="1"/>
  <c r="N231" i="14" s="1"/>
  <c r="E255" i="14"/>
  <c r="J255" i="14" s="1"/>
  <c r="L255" i="14" s="1"/>
  <c r="N255" i="14" s="1"/>
  <c r="E126" i="14"/>
  <c r="J126" i="14" s="1"/>
  <c r="L126" i="14" s="1"/>
  <c r="N126" i="14" s="1"/>
  <c r="E202" i="14"/>
  <c r="J202" i="14" s="1"/>
  <c r="L202" i="14" s="1"/>
  <c r="N202" i="14" s="1"/>
  <c r="E233" i="14"/>
  <c r="J233" i="14" s="1"/>
  <c r="L233" i="14" s="1"/>
  <c r="N233" i="14" s="1"/>
  <c r="E107" i="14"/>
  <c r="J107" i="14" s="1"/>
  <c r="L107" i="14" s="1"/>
  <c r="N107" i="14" s="1"/>
  <c r="E153" i="14"/>
  <c r="J153" i="14" s="1"/>
  <c r="L153" i="14" s="1"/>
  <c r="N153" i="14" s="1"/>
  <c r="E260" i="14"/>
  <c r="J260" i="14" s="1"/>
  <c r="L260" i="14" s="1"/>
  <c r="N260" i="14" s="1"/>
  <c r="E167" i="14"/>
  <c r="J167" i="14" s="1"/>
  <c r="L167" i="14" s="1"/>
  <c r="N167" i="14" s="1"/>
  <c r="E156" i="14"/>
  <c r="J156" i="14" s="1"/>
  <c r="L156" i="14" s="1"/>
  <c r="N156" i="14" s="1"/>
  <c r="E127" i="14"/>
  <c r="J127" i="14" s="1"/>
  <c r="L127" i="14" s="1"/>
  <c r="N127" i="14" s="1"/>
  <c r="E247" i="14"/>
  <c r="J247" i="14" s="1"/>
  <c r="L247" i="14" s="1"/>
  <c r="N247" i="14" s="1"/>
  <c r="E262" i="14"/>
  <c r="J262" i="14" s="1"/>
  <c r="L262" i="14" s="1"/>
  <c r="N262" i="14" s="1"/>
  <c r="E229" i="14"/>
  <c r="J229" i="14" s="1"/>
  <c r="L229" i="14" s="1"/>
  <c r="N229" i="14" s="1"/>
  <c r="E102" i="14"/>
  <c r="J102" i="14" s="1"/>
  <c r="L102" i="14" s="1"/>
  <c r="N102" i="14" s="1"/>
  <c r="E256" i="14"/>
  <c r="J256" i="14" s="1"/>
  <c r="L256" i="14" s="1"/>
  <c r="N256" i="14" s="1"/>
  <c r="J95" i="14"/>
  <c r="L95" i="14" s="1"/>
  <c r="N95" i="14" s="1"/>
  <c r="E98" i="14"/>
  <c r="J98" i="14" s="1"/>
  <c r="L98" i="14" s="1"/>
  <c r="N98" i="14" s="1"/>
  <c r="E99" i="14"/>
  <c r="J99" i="14" s="1"/>
  <c r="L99" i="14" s="1"/>
  <c r="N99" i="14" s="1"/>
  <c r="E208" i="14"/>
  <c r="J208" i="14" s="1"/>
  <c r="L208" i="14" s="1"/>
  <c r="N208" i="14" s="1"/>
  <c r="E198" i="14"/>
  <c r="J198" i="14" s="1"/>
  <c r="L198" i="14" s="1"/>
  <c r="N198" i="14" s="1"/>
  <c r="E258" i="14"/>
  <c r="J258" i="14" s="1"/>
  <c r="L258" i="14" s="1"/>
  <c r="N258" i="14" s="1"/>
  <c r="E109" i="14"/>
  <c r="J109" i="14" s="1"/>
  <c r="L109" i="14" s="1"/>
  <c r="N109" i="14" s="1"/>
  <c r="E249" i="14"/>
  <c r="J249" i="14" s="1"/>
  <c r="L249" i="14" s="1"/>
  <c r="N249" i="14" s="1"/>
  <c r="E216" i="14"/>
  <c r="J216" i="14" s="1"/>
  <c r="L216" i="14" s="1"/>
  <c r="N216" i="14" s="1"/>
  <c r="E188" i="14"/>
  <c r="J188" i="14" s="1"/>
  <c r="L188" i="14" s="1"/>
  <c r="N188" i="14" s="1"/>
  <c r="E140" i="14"/>
  <c r="J140" i="14" s="1"/>
  <c r="L140" i="14" s="1"/>
  <c r="N140" i="14" s="1"/>
  <c r="E155" i="14"/>
  <c r="J155" i="14" s="1"/>
  <c r="L155" i="14" s="1"/>
  <c r="N155" i="14" s="1"/>
  <c r="E171" i="14"/>
  <c r="J171" i="14" s="1"/>
  <c r="L171" i="14" s="1"/>
  <c r="N171" i="14" s="1"/>
  <c r="E211" i="14"/>
  <c r="J211" i="14" s="1"/>
  <c r="L211" i="14" s="1"/>
  <c r="N211" i="14" s="1"/>
  <c r="E194" i="14"/>
  <c r="J194" i="14" s="1"/>
  <c r="L194" i="14" s="1"/>
  <c r="N194" i="14" s="1"/>
  <c r="E193" i="14"/>
  <c r="J193" i="14" s="1"/>
  <c r="L193" i="14" s="1"/>
  <c r="N193" i="14" s="1"/>
  <c r="E264" i="14"/>
  <c r="J264" i="14" s="1"/>
  <c r="L264" i="14" s="1"/>
  <c r="N264" i="14" s="1"/>
  <c r="E128" i="14"/>
  <c r="J128" i="14" s="1"/>
  <c r="L128" i="14" s="1"/>
  <c r="N128" i="14" s="1"/>
  <c r="E104" i="14"/>
  <c r="J104" i="14" s="1"/>
  <c r="L104" i="14" s="1"/>
  <c r="N104" i="14" s="1"/>
  <c r="E209" i="14"/>
  <c r="J209" i="14" s="1"/>
  <c r="L209" i="14" s="1"/>
  <c r="N209" i="14" s="1"/>
  <c r="E227" i="14"/>
  <c r="J227" i="14" s="1"/>
  <c r="L227" i="14" s="1"/>
  <c r="N227" i="14" s="1"/>
  <c r="E168" i="14"/>
  <c r="J168" i="14" s="1"/>
  <c r="L168" i="14" s="1"/>
  <c r="N168" i="14" s="1"/>
  <c r="E118" i="14"/>
  <c r="J118" i="14" s="1"/>
  <c r="L118" i="14" s="1"/>
  <c r="N118" i="14" s="1"/>
  <c r="E207" i="14"/>
  <c r="J207" i="14" s="1"/>
  <c r="L207" i="14" s="1"/>
  <c r="N207" i="14" s="1"/>
  <c r="E254" i="14"/>
  <c r="J254" i="14" s="1"/>
  <c r="L254" i="14" s="1"/>
  <c r="N254" i="14" s="1"/>
  <c r="E253" i="14"/>
  <c r="J253" i="14" s="1"/>
  <c r="L253" i="14" s="1"/>
  <c r="N253" i="14" s="1"/>
  <c r="E132" i="14"/>
  <c r="J132" i="14" s="1"/>
  <c r="L132" i="14" s="1"/>
  <c r="N132" i="14" s="1"/>
  <c r="E145" i="14"/>
  <c r="J145" i="14" s="1"/>
  <c r="L145" i="14" s="1"/>
  <c r="N145" i="14" s="1"/>
  <c r="E97" i="14"/>
  <c r="J97" i="14" s="1"/>
  <c r="L97" i="14" s="1"/>
  <c r="N97" i="14" s="1"/>
  <c r="E217" i="14"/>
  <c r="J217" i="14" s="1"/>
  <c r="L217" i="14" s="1"/>
  <c r="N217" i="14" s="1"/>
  <c r="E159" i="14"/>
  <c r="J159" i="14" s="1"/>
  <c r="L159" i="14" s="1"/>
  <c r="N159" i="14" s="1"/>
  <c r="E114" i="14"/>
  <c r="J114" i="14" s="1"/>
  <c r="L114" i="14" s="1"/>
  <c r="N114" i="14" s="1"/>
  <c r="E267" i="14"/>
  <c r="J267" i="14" s="1"/>
  <c r="L267" i="14" s="1"/>
  <c r="N267" i="14" s="1"/>
  <c r="E189" i="14"/>
  <c r="J189" i="14" s="1"/>
  <c r="L189" i="14" s="1"/>
  <c r="N189" i="14" s="1"/>
  <c r="E181" i="14"/>
  <c r="J181" i="14" s="1"/>
  <c r="L181" i="14" s="1"/>
  <c r="N181" i="14" s="1"/>
  <c r="E137" i="14"/>
  <c r="J137" i="14" s="1"/>
  <c r="L137" i="14" s="1"/>
  <c r="N137" i="14" s="1"/>
  <c r="E150" i="14"/>
  <c r="J150" i="14" s="1"/>
  <c r="L150" i="14" s="1"/>
  <c r="N150" i="14" s="1"/>
  <c r="E184" i="14"/>
  <c r="J184" i="14" s="1"/>
  <c r="L184" i="14" s="1"/>
  <c r="N184" i="14" s="1"/>
  <c r="E218" i="14"/>
  <c r="J218" i="14" s="1"/>
  <c r="L218" i="14" s="1"/>
  <c r="N218" i="14" s="1"/>
  <c r="E242" i="14"/>
  <c r="J242" i="14" s="1"/>
  <c r="L242" i="14" s="1"/>
  <c r="N242" i="14" s="1"/>
  <c r="E174" i="14"/>
  <c r="J174" i="14" s="1"/>
  <c r="L174" i="14" s="1"/>
  <c r="N174" i="14" s="1"/>
  <c r="E172" i="14"/>
  <c r="J172" i="14" s="1"/>
  <c r="L172" i="14" s="1"/>
  <c r="N172" i="14" s="1"/>
  <c r="E151" i="14"/>
  <c r="J151" i="14" s="1"/>
  <c r="L151" i="14" s="1"/>
  <c r="N151" i="14" s="1"/>
  <c r="J89" i="32"/>
  <c r="I37" i="41" s="1"/>
  <c r="J89" i="29"/>
  <c r="I34" i="41" s="1"/>
  <c r="AZ7" i="2"/>
  <c r="BB7" i="2" s="1"/>
  <c r="J89" i="24"/>
  <c r="I29" i="41" s="1"/>
  <c r="E167" i="21"/>
  <c r="J167" i="21" s="1"/>
  <c r="L167" i="21" s="1"/>
  <c r="N167" i="21" s="1"/>
  <c r="E169" i="21"/>
  <c r="J169" i="21" s="1"/>
  <c r="L169" i="21" s="1"/>
  <c r="N169" i="21" s="1"/>
  <c r="E235" i="21"/>
  <c r="J235" i="21" s="1"/>
  <c r="L235" i="21" s="1"/>
  <c r="N235" i="21" s="1"/>
  <c r="E136" i="21"/>
  <c r="J136" i="21" s="1"/>
  <c r="L136" i="21" s="1"/>
  <c r="N136" i="21" s="1"/>
  <c r="E162" i="21"/>
  <c r="J162" i="21" s="1"/>
  <c r="L162" i="21" s="1"/>
  <c r="N162" i="21" s="1"/>
  <c r="E250" i="21"/>
  <c r="J250" i="21" s="1"/>
  <c r="L250" i="21" s="1"/>
  <c r="N250" i="21" s="1"/>
  <c r="E127" i="21"/>
  <c r="J127" i="21" s="1"/>
  <c r="L127" i="21" s="1"/>
  <c r="N127" i="21" s="1"/>
  <c r="E115" i="21"/>
  <c r="J115" i="21" s="1"/>
  <c r="L115" i="21" s="1"/>
  <c r="N115" i="21" s="1"/>
  <c r="E227" i="21"/>
  <c r="J227" i="21" s="1"/>
  <c r="L227" i="21" s="1"/>
  <c r="N227" i="21" s="1"/>
  <c r="E128" i="21"/>
  <c r="J128" i="21" s="1"/>
  <c r="L128" i="21" s="1"/>
  <c r="N128" i="21" s="1"/>
  <c r="E242" i="21"/>
  <c r="J242" i="21" s="1"/>
  <c r="L242" i="21" s="1"/>
  <c r="N242" i="21" s="1"/>
  <c r="E119" i="21"/>
  <c r="J119" i="21" s="1"/>
  <c r="L119" i="21" s="1"/>
  <c r="N119" i="21" s="1"/>
  <c r="E208" i="21"/>
  <c r="J208" i="21" s="1"/>
  <c r="L208" i="21" s="1"/>
  <c r="N208" i="21" s="1"/>
  <c r="E133" i="21"/>
  <c r="J133" i="21" s="1"/>
  <c r="L133" i="21" s="1"/>
  <c r="N133" i="21" s="1"/>
  <c r="E270" i="21"/>
  <c r="J270" i="21" s="1"/>
  <c r="L270" i="21" s="1"/>
  <c r="N270" i="21" s="1"/>
  <c r="E147" i="21"/>
  <c r="J147" i="21" s="1"/>
  <c r="L147" i="21" s="1"/>
  <c r="N147" i="21" s="1"/>
  <c r="E109" i="21"/>
  <c r="J109" i="21" s="1"/>
  <c r="L109" i="21" s="1"/>
  <c r="N109" i="21" s="1"/>
  <c r="E193" i="21"/>
  <c r="J193" i="21" s="1"/>
  <c r="L193" i="21" s="1"/>
  <c r="N193" i="21" s="1"/>
  <c r="E216" i="21"/>
  <c r="J216" i="21" s="1"/>
  <c r="L216" i="21" s="1"/>
  <c r="N216" i="21" s="1"/>
  <c r="E183" i="21"/>
  <c r="J183" i="21" s="1"/>
  <c r="L183" i="21" s="1"/>
  <c r="N183" i="21" s="1"/>
  <c r="E130" i="21"/>
  <c r="J130" i="21" s="1"/>
  <c r="L130" i="21" s="1"/>
  <c r="N130" i="21" s="1"/>
  <c r="E184" i="21"/>
  <c r="J184" i="21" s="1"/>
  <c r="L184" i="21" s="1"/>
  <c r="N184" i="21" s="1"/>
  <c r="E103" i="21"/>
  <c r="J103" i="21" s="1"/>
  <c r="L103" i="21" s="1"/>
  <c r="N103" i="21" s="1"/>
  <c r="E192" i="21"/>
  <c r="J192" i="21" s="1"/>
  <c r="L192" i="21" s="1"/>
  <c r="N192" i="21" s="1"/>
  <c r="E203" i="21"/>
  <c r="J203" i="21" s="1"/>
  <c r="L203" i="21" s="1"/>
  <c r="N203" i="21" s="1"/>
  <c r="E177" i="21"/>
  <c r="J177" i="21" s="1"/>
  <c r="L177" i="21" s="1"/>
  <c r="N177" i="21" s="1"/>
  <c r="E244" i="21"/>
  <c r="J244" i="21" s="1"/>
  <c r="L244" i="21" s="1"/>
  <c r="N244" i="21" s="1"/>
  <c r="E218" i="21"/>
  <c r="J218" i="21" s="1"/>
  <c r="L218" i="21" s="1"/>
  <c r="N218" i="21" s="1"/>
  <c r="E163" i="21"/>
  <c r="J163" i="21" s="1"/>
  <c r="L163" i="21" s="1"/>
  <c r="N163" i="21" s="1"/>
  <c r="E236" i="21"/>
  <c r="J236" i="21" s="1"/>
  <c r="L236" i="21" s="1"/>
  <c r="N236" i="21" s="1"/>
  <c r="E114" i="21"/>
  <c r="J114" i="21" s="1"/>
  <c r="L114" i="21" s="1"/>
  <c r="N114" i="21" s="1"/>
  <c r="E264" i="21"/>
  <c r="J264" i="21" s="1"/>
  <c r="L264" i="21" s="1"/>
  <c r="N264" i="21" s="1"/>
  <c r="E142" i="21"/>
  <c r="J142" i="21" s="1"/>
  <c r="L142" i="21" s="1"/>
  <c r="N142" i="21" s="1"/>
  <c r="E171" i="21"/>
  <c r="J171" i="21" s="1"/>
  <c r="L171" i="21" s="1"/>
  <c r="N171" i="21" s="1"/>
  <c r="E186" i="21"/>
  <c r="J186" i="21" s="1"/>
  <c r="L186" i="21" s="1"/>
  <c r="N186" i="21" s="1"/>
  <c r="E213" i="21"/>
  <c r="J213" i="21" s="1"/>
  <c r="L213" i="21" s="1"/>
  <c r="N213" i="21" s="1"/>
  <c r="E241" i="21"/>
  <c r="J241" i="21" s="1"/>
  <c r="L241" i="21" s="1"/>
  <c r="N241" i="21" s="1"/>
  <c r="E256" i="21"/>
  <c r="J256" i="21" s="1"/>
  <c r="L256" i="21" s="1"/>
  <c r="N256" i="21" s="1"/>
  <c r="E150" i="21"/>
  <c r="J150" i="21" s="1"/>
  <c r="L150" i="21" s="1"/>
  <c r="N150" i="21" s="1"/>
  <c r="E178" i="21"/>
  <c r="J178" i="21" s="1"/>
  <c r="L178" i="21" s="1"/>
  <c r="N178" i="21" s="1"/>
  <c r="E205" i="21"/>
  <c r="J205" i="21" s="1"/>
  <c r="L205" i="21" s="1"/>
  <c r="N205" i="21" s="1"/>
  <c r="E153" i="21"/>
  <c r="J153" i="21" s="1"/>
  <c r="L153" i="21" s="1"/>
  <c r="N153" i="21" s="1"/>
  <c r="E271" i="21"/>
  <c r="J271" i="21" s="1"/>
  <c r="L271" i="21" s="1"/>
  <c r="N271" i="21" s="1"/>
  <c r="E206" i="21"/>
  <c r="J206" i="21" s="1"/>
  <c r="L206" i="21" s="1"/>
  <c r="N206" i="21" s="1"/>
  <c r="E233" i="21"/>
  <c r="J233" i="21" s="1"/>
  <c r="L233" i="21" s="1"/>
  <c r="N233" i="21" s="1"/>
  <c r="E125" i="21"/>
  <c r="J125" i="21" s="1"/>
  <c r="L125" i="21" s="1"/>
  <c r="N125" i="21" s="1"/>
  <c r="E113" i="21"/>
  <c r="J113" i="21" s="1"/>
  <c r="L113" i="21" s="1"/>
  <c r="N113" i="21" s="1"/>
  <c r="E266" i="21"/>
  <c r="J266" i="21" s="1"/>
  <c r="L266" i="21" s="1"/>
  <c r="N266" i="21" s="1"/>
  <c r="E143" i="21"/>
  <c r="J143" i="21" s="1"/>
  <c r="L143" i="21" s="1"/>
  <c r="N143" i="21" s="1"/>
  <c r="E196" i="21"/>
  <c r="J196" i="21" s="1"/>
  <c r="L196" i="21" s="1"/>
  <c r="N196" i="21" s="1"/>
  <c r="E188" i="21"/>
  <c r="J188" i="21" s="1"/>
  <c r="L188" i="21" s="1"/>
  <c r="N188" i="21" s="1"/>
  <c r="E105" i="21"/>
  <c r="J105" i="21" s="1"/>
  <c r="L105" i="21" s="1"/>
  <c r="N105" i="21" s="1"/>
  <c r="E254" i="21"/>
  <c r="J254" i="21" s="1"/>
  <c r="L254" i="21" s="1"/>
  <c r="N254" i="21" s="1"/>
  <c r="E131" i="21"/>
  <c r="J131" i="21" s="1"/>
  <c r="L131" i="21" s="1"/>
  <c r="N131" i="21" s="1"/>
  <c r="E220" i="21"/>
  <c r="J220" i="21" s="1"/>
  <c r="L220" i="21" s="1"/>
  <c r="N220" i="21" s="1"/>
  <c r="E207" i="21"/>
  <c r="J207" i="21" s="1"/>
  <c r="L207" i="21" s="1"/>
  <c r="N207" i="21" s="1"/>
  <c r="E231" i="21"/>
  <c r="J231" i="21" s="1"/>
  <c r="L231" i="21" s="1"/>
  <c r="N231" i="21" s="1"/>
  <c r="E132" i="21"/>
  <c r="J132" i="21" s="1"/>
  <c r="L132" i="21" s="1"/>
  <c r="N132" i="21" s="1"/>
  <c r="E246" i="21"/>
  <c r="J246" i="21" s="1"/>
  <c r="L246" i="21" s="1"/>
  <c r="N246" i="21" s="1"/>
  <c r="E123" i="21"/>
  <c r="J123" i="21" s="1"/>
  <c r="L123" i="21" s="1"/>
  <c r="N123" i="21" s="1"/>
  <c r="E173" i="21"/>
  <c r="J173" i="21" s="1"/>
  <c r="L173" i="21" s="1"/>
  <c r="N173" i="21" s="1"/>
  <c r="E223" i="21"/>
  <c r="J223" i="21" s="1"/>
  <c r="L223" i="21" s="1"/>
  <c r="N223" i="21" s="1"/>
  <c r="E124" i="21"/>
  <c r="J124" i="21" s="1"/>
  <c r="L124" i="21" s="1"/>
  <c r="N124" i="21" s="1"/>
  <c r="E272" i="21"/>
  <c r="J272" i="21" s="1"/>
  <c r="L272" i="21" s="1"/>
  <c r="N272" i="21" s="1"/>
  <c r="E135" i="21"/>
  <c r="J135" i="21" s="1"/>
  <c r="L135" i="21" s="1"/>
  <c r="N135" i="21" s="1"/>
  <c r="E251" i="21"/>
  <c r="J251" i="21" s="1"/>
  <c r="L251" i="21" s="1"/>
  <c r="N251" i="21" s="1"/>
  <c r="E152" i="21"/>
  <c r="J152" i="21" s="1"/>
  <c r="L152" i="21" s="1"/>
  <c r="N152" i="21" s="1"/>
  <c r="E262" i="21"/>
  <c r="J262" i="21" s="1"/>
  <c r="L262" i="21" s="1"/>
  <c r="N262" i="21" s="1"/>
  <c r="E239" i="21"/>
  <c r="J239" i="21" s="1"/>
  <c r="L239" i="21" s="1"/>
  <c r="N239" i="21" s="1"/>
  <c r="E202" i="21"/>
  <c r="J202" i="21" s="1"/>
  <c r="L202" i="21" s="1"/>
  <c r="N202" i="21" s="1"/>
  <c r="E229" i="21"/>
  <c r="J229" i="21" s="1"/>
  <c r="L229" i="21" s="1"/>
  <c r="N229" i="21" s="1"/>
  <c r="E129" i="21"/>
  <c r="J129" i="21" s="1"/>
  <c r="L129" i="21" s="1"/>
  <c r="N129" i="21" s="1"/>
  <c r="E164" i="21"/>
  <c r="J164" i="21" s="1"/>
  <c r="L164" i="21" s="1"/>
  <c r="N164" i="21" s="1"/>
  <c r="E224" i="21"/>
  <c r="J224" i="21" s="1"/>
  <c r="L224" i="21" s="1"/>
  <c r="N224" i="21" s="1"/>
  <c r="E190" i="21"/>
  <c r="J190" i="21" s="1"/>
  <c r="L190" i="21" s="1"/>
  <c r="N190" i="21" s="1"/>
  <c r="E217" i="21"/>
  <c r="J217" i="21" s="1"/>
  <c r="L217" i="21" s="1"/>
  <c r="N217" i="21" s="1"/>
  <c r="E232" i="21"/>
  <c r="J232" i="21" s="1"/>
  <c r="L232" i="21" s="1"/>
  <c r="N232" i="21" s="1"/>
  <c r="E200" i="21"/>
  <c r="J200" i="21" s="1"/>
  <c r="L200" i="21" s="1"/>
  <c r="N200" i="21" s="1"/>
  <c r="E260" i="21"/>
  <c r="J260" i="21" s="1"/>
  <c r="L260" i="21" s="1"/>
  <c r="N260" i="21" s="1"/>
  <c r="E146" i="21"/>
  <c r="J146" i="21" s="1"/>
  <c r="L146" i="21" s="1"/>
  <c r="N146" i="21" s="1"/>
  <c r="E182" i="21"/>
  <c r="J182" i="21" s="1"/>
  <c r="L182" i="21" s="1"/>
  <c r="N182" i="21" s="1"/>
  <c r="E209" i="21"/>
  <c r="J209" i="21" s="1"/>
  <c r="L209" i="21" s="1"/>
  <c r="N209" i="21" s="1"/>
  <c r="E149" i="21"/>
  <c r="J149" i="21" s="1"/>
  <c r="L149" i="21" s="1"/>
  <c r="N149" i="21" s="1"/>
  <c r="E245" i="21"/>
  <c r="J245" i="21" s="1"/>
  <c r="L245" i="21" s="1"/>
  <c r="N245" i="21" s="1"/>
  <c r="E154" i="21"/>
  <c r="J154" i="21" s="1"/>
  <c r="L154" i="21" s="1"/>
  <c r="N154" i="21" s="1"/>
  <c r="E144" i="21"/>
  <c r="J144" i="21" s="1"/>
  <c r="L144" i="21" s="1"/>
  <c r="N144" i="21" s="1"/>
  <c r="E138" i="21"/>
  <c r="J138" i="21" s="1"/>
  <c r="L138" i="21" s="1"/>
  <c r="N138" i="21" s="1"/>
  <c r="E187" i="21"/>
  <c r="J187" i="21" s="1"/>
  <c r="L187" i="21" s="1"/>
  <c r="N187" i="21" s="1"/>
  <c r="E126" i="21"/>
  <c r="J126" i="21" s="1"/>
  <c r="L126" i="21" s="1"/>
  <c r="N126" i="21" s="1"/>
  <c r="E211" i="21"/>
  <c r="J211" i="21" s="1"/>
  <c r="L211" i="21" s="1"/>
  <c r="N211" i="21" s="1"/>
  <c r="E252" i="21"/>
  <c r="J252" i="21" s="1"/>
  <c r="L252" i="21" s="1"/>
  <c r="N252" i="21" s="1"/>
  <c r="E247" i="21"/>
  <c r="J247" i="21" s="1"/>
  <c r="L247" i="21" s="1"/>
  <c r="N247" i="21" s="1"/>
  <c r="E148" i="21"/>
  <c r="J148" i="21" s="1"/>
  <c r="L148" i="21" s="1"/>
  <c r="N148" i="21" s="1"/>
  <c r="E198" i="21"/>
  <c r="J198" i="21" s="1"/>
  <c r="L198" i="21" s="1"/>
  <c r="N198" i="21" s="1"/>
  <c r="E110" i="21"/>
  <c r="J110" i="21" s="1"/>
  <c r="L110" i="21" s="1"/>
  <c r="N110" i="21" s="1"/>
  <c r="E168" i="21"/>
  <c r="J168" i="21" s="1"/>
  <c r="L168" i="21" s="1"/>
  <c r="N168" i="21" s="1"/>
  <c r="E263" i="21"/>
  <c r="J263" i="21" s="1"/>
  <c r="L263" i="21" s="1"/>
  <c r="N263" i="21" s="1"/>
  <c r="E214" i="21"/>
  <c r="J214" i="21" s="1"/>
  <c r="L214" i="21" s="1"/>
  <c r="N214" i="21" s="1"/>
  <c r="E117" i="21"/>
  <c r="J117" i="21" s="1"/>
  <c r="L117" i="21" s="1"/>
  <c r="N117" i="21" s="1"/>
  <c r="E122" i="21"/>
  <c r="J122" i="21" s="1"/>
  <c r="L122" i="21" s="1"/>
  <c r="N122" i="21" s="1"/>
  <c r="E140" i="21"/>
  <c r="J140" i="21" s="1"/>
  <c r="L140" i="21" s="1"/>
  <c r="N140" i="21" s="1"/>
  <c r="E120" i="21"/>
  <c r="J120" i="21" s="1"/>
  <c r="L120" i="21" s="1"/>
  <c r="N120" i="21" s="1"/>
  <c r="E240" i="21"/>
  <c r="J240" i="21" s="1"/>
  <c r="L240" i="21" s="1"/>
  <c r="N240" i="21" s="1"/>
  <c r="E197" i="21"/>
  <c r="J197" i="21" s="1"/>
  <c r="L197" i="21" s="1"/>
  <c r="N197" i="21" s="1"/>
  <c r="E112" i="21"/>
  <c r="J112" i="21" s="1"/>
  <c r="L112" i="21" s="1"/>
  <c r="N112" i="21" s="1"/>
  <c r="E185" i="21"/>
  <c r="J185" i="21" s="1"/>
  <c r="L185" i="21" s="1"/>
  <c r="N185" i="21" s="1"/>
  <c r="E199" i="21"/>
  <c r="J199" i="21" s="1"/>
  <c r="L199" i="21" s="1"/>
  <c r="N199" i="21" s="1"/>
  <c r="E259" i="21"/>
  <c r="J259" i="21" s="1"/>
  <c r="L259" i="21" s="1"/>
  <c r="N259" i="21" s="1"/>
  <c r="E248" i="21"/>
  <c r="J248" i="21" s="1"/>
  <c r="L248" i="21" s="1"/>
  <c r="N248" i="21" s="1"/>
  <c r="E102" i="21"/>
  <c r="J102" i="21" s="1"/>
  <c r="L102" i="21" s="1"/>
  <c r="N102" i="21" s="1"/>
  <c r="E253" i="21"/>
  <c r="J253" i="21" s="1"/>
  <c r="L253" i="21" s="1"/>
  <c r="N253" i="21" s="1"/>
  <c r="E158" i="21"/>
  <c r="J158" i="21" s="1"/>
  <c r="L158" i="21" s="1"/>
  <c r="N158" i="21" s="1"/>
  <c r="E179" i="21"/>
  <c r="J179" i="21" s="1"/>
  <c r="L179" i="21" s="1"/>
  <c r="N179" i="21" s="1"/>
  <c r="E116" i="21"/>
  <c r="J116" i="21" s="1"/>
  <c r="L116" i="21" s="1"/>
  <c r="N116" i="21" s="1"/>
  <c r="E101" i="21"/>
  <c r="J101" i="21" s="1"/>
  <c r="L101" i="21" s="1"/>
  <c r="N101" i="21" s="1"/>
  <c r="E269" i="21"/>
  <c r="J269" i="21" s="1"/>
  <c r="L269" i="21" s="1"/>
  <c r="N269" i="21" s="1"/>
  <c r="E159" i="21"/>
  <c r="J159" i="21" s="1"/>
  <c r="L159" i="21" s="1"/>
  <c r="N159" i="21" s="1"/>
  <c r="E195" i="21"/>
  <c r="J195" i="21" s="1"/>
  <c r="L195" i="21" s="1"/>
  <c r="N195" i="21" s="1"/>
  <c r="E210" i="21"/>
  <c r="J210" i="21" s="1"/>
  <c r="L210" i="21" s="1"/>
  <c r="N210" i="21" s="1"/>
  <c r="E121" i="21"/>
  <c r="J121" i="21" s="1"/>
  <c r="L121" i="21" s="1"/>
  <c r="N121" i="21" s="1"/>
  <c r="E238" i="21"/>
  <c r="J238" i="21" s="1"/>
  <c r="L238" i="21" s="1"/>
  <c r="N238" i="21" s="1"/>
  <c r="E104" i="21"/>
  <c r="J104" i="21" s="1"/>
  <c r="L104" i="21" s="1"/>
  <c r="N104" i="21" s="1"/>
  <c r="E137" i="21"/>
  <c r="J137" i="21" s="1"/>
  <c r="L137" i="21" s="1"/>
  <c r="N137" i="21" s="1"/>
  <c r="E175" i="21"/>
  <c r="J175" i="21" s="1"/>
  <c r="L175" i="21" s="1"/>
  <c r="N175" i="21" s="1"/>
  <c r="E204" i="21"/>
  <c r="J204" i="21" s="1"/>
  <c r="L204" i="21" s="1"/>
  <c r="N204" i="21" s="1"/>
  <c r="E141" i="21"/>
  <c r="J141" i="21" s="1"/>
  <c r="L141" i="21" s="1"/>
  <c r="N141" i="21" s="1"/>
  <c r="E181" i="21"/>
  <c r="J181" i="21" s="1"/>
  <c r="L181" i="21" s="1"/>
  <c r="N181" i="21" s="1"/>
  <c r="E155" i="21"/>
  <c r="J155" i="21" s="1"/>
  <c r="L155" i="21" s="1"/>
  <c r="N155" i="21" s="1"/>
  <c r="E255" i="21"/>
  <c r="J255" i="21" s="1"/>
  <c r="L255" i="21" s="1"/>
  <c r="N255" i="21" s="1"/>
  <c r="E243" i="21"/>
  <c r="J243" i="21" s="1"/>
  <c r="L243" i="21" s="1"/>
  <c r="N243" i="21" s="1"/>
  <c r="E174" i="21"/>
  <c r="J174" i="21" s="1"/>
  <c r="L174" i="21" s="1"/>
  <c r="N174" i="21" s="1"/>
  <c r="E157" i="21"/>
  <c r="J157" i="21" s="1"/>
  <c r="L157" i="21" s="1"/>
  <c r="N157" i="21" s="1"/>
  <c r="E234" i="21"/>
  <c r="J234" i="21" s="1"/>
  <c r="L234" i="21" s="1"/>
  <c r="N234" i="21" s="1"/>
  <c r="E106" i="21"/>
  <c r="J106" i="21" s="1"/>
  <c r="L106" i="21" s="1"/>
  <c r="N106" i="21" s="1"/>
  <c r="E222" i="21"/>
  <c r="J222" i="21" s="1"/>
  <c r="L222" i="21" s="1"/>
  <c r="N222" i="21" s="1"/>
  <c r="E226" i="21"/>
  <c r="J226" i="21" s="1"/>
  <c r="L226" i="21" s="1"/>
  <c r="N226" i="21" s="1"/>
  <c r="E111" i="21"/>
  <c r="J111" i="21" s="1"/>
  <c r="L111" i="21" s="1"/>
  <c r="N111" i="21" s="1"/>
  <c r="E160" i="21"/>
  <c r="J160" i="21" s="1"/>
  <c r="L160" i="21" s="1"/>
  <c r="N160" i="21" s="1"/>
  <c r="E151" i="21"/>
  <c r="J151" i="21" s="1"/>
  <c r="L151" i="21" s="1"/>
  <c r="N151" i="21" s="1"/>
  <c r="E228" i="21"/>
  <c r="J228" i="21" s="1"/>
  <c r="L228" i="21" s="1"/>
  <c r="N228" i="21" s="1"/>
  <c r="E176" i="21"/>
  <c r="J176" i="21" s="1"/>
  <c r="L176" i="21" s="1"/>
  <c r="N176" i="21" s="1"/>
  <c r="E257" i="21"/>
  <c r="J257" i="21" s="1"/>
  <c r="L257" i="21" s="1"/>
  <c r="N257" i="21" s="1"/>
  <c r="E215" i="21"/>
  <c r="J215" i="21" s="1"/>
  <c r="L215" i="21" s="1"/>
  <c r="N215" i="21" s="1"/>
  <c r="E139" i="21"/>
  <c r="J139" i="21" s="1"/>
  <c r="L139" i="21" s="1"/>
  <c r="N139" i="21" s="1"/>
  <c r="E267" i="21"/>
  <c r="J267" i="21" s="1"/>
  <c r="L267" i="21" s="1"/>
  <c r="N267" i="21" s="1"/>
  <c r="E189" i="21"/>
  <c r="J189" i="21" s="1"/>
  <c r="L189" i="21" s="1"/>
  <c r="N189" i="21" s="1"/>
  <c r="E145" i="21"/>
  <c r="J145" i="21" s="1"/>
  <c r="L145" i="21" s="1"/>
  <c r="N145" i="21" s="1"/>
  <c r="E118" i="21"/>
  <c r="J118" i="21" s="1"/>
  <c r="L118" i="21" s="1"/>
  <c r="N118" i="21" s="1"/>
  <c r="E237" i="21"/>
  <c r="J237" i="21" s="1"/>
  <c r="L237" i="21" s="1"/>
  <c r="N237" i="21" s="1"/>
  <c r="E258" i="21"/>
  <c r="J258" i="21" s="1"/>
  <c r="L258" i="21" s="1"/>
  <c r="N258" i="21" s="1"/>
  <c r="E273" i="21"/>
  <c r="J273" i="21" s="1"/>
  <c r="L273" i="21" s="1"/>
  <c r="N273" i="21" s="1"/>
  <c r="E134" i="21"/>
  <c r="J134" i="21" s="1"/>
  <c r="L134" i="21" s="1"/>
  <c r="N134" i="21" s="1"/>
  <c r="E165" i="21"/>
  <c r="J165" i="21" s="1"/>
  <c r="L165" i="21" s="1"/>
  <c r="N165" i="21" s="1"/>
  <c r="E221" i="21"/>
  <c r="J221" i="21" s="1"/>
  <c r="L221" i="21" s="1"/>
  <c r="N221" i="21" s="1"/>
  <c r="E180" i="21"/>
  <c r="J180" i="21" s="1"/>
  <c r="L180" i="21" s="1"/>
  <c r="N180" i="21" s="1"/>
  <c r="E268" i="21"/>
  <c r="J268" i="21" s="1"/>
  <c r="L268" i="21" s="1"/>
  <c r="N268" i="21" s="1"/>
  <c r="E107" i="21"/>
  <c r="J107" i="21" s="1"/>
  <c r="L107" i="21" s="1"/>
  <c r="N107" i="21" s="1"/>
  <c r="E219" i="21"/>
  <c r="J219" i="21" s="1"/>
  <c r="L219" i="21" s="1"/>
  <c r="N219" i="21" s="1"/>
  <c r="E212" i="21"/>
  <c r="J212" i="21" s="1"/>
  <c r="L212" i="21" s="1"/>
  <c r="N212" i="21" s="1"/>
  <c r="E201" i="21"/>
  <c r="J201" i="21" s="1"/>
  <c r="L201" i="21" s="1"/>
  <c r="N201" i="21" s="1"/>
  <c r="E249" i="21"/>
  <c r="J249" i="21" s="1"/>
  <c r="L249" i="21" s="1"/>
  <c r="N249" i="21" s="1"/>
  <c r="E166" i="21"/>
  <c r="J166" i="21" s="1"/>
  <c r="L166" i="21" s="1"/>
  <c r="N166" i="21" s="1"/>
  <c r="E261" i="21"/>
  <c r="J261" i="21" s="1"/>
  <c r="L261" i="21" s="1"/>
  <c r="N261" i="21" s="1"/>
  <c r="J100" i="21"/>
  <c r="L100" i="21" s="1"/>
  <c r="N100" i="21" s="1"/>
  <c r="E194" i="21"/>
  <c r="J194" i="21" s="1"/>
  <c r="L194" i="21" s="1"/>
  <c r="N194" i="21" s="1"/>
  <c r="E108" i="21"/>
  <c r="J108" i="21" s="1"/>
  <c r="L108" i="21" s="1"/>
  <c r="N108" i="21" s="1"/>
  <c r="E191" i="21"/>
  <c r="J191" i="21" s="1"/>
  <c r="L191" i="21" s="1"/>
  <c r="N191" i="21" s="1"/>
  <c r="E170" i="21"/>
  <c r="J170" i="21" s="1"/>
  <c r="L170" i="21" s="1"/>
  <c r="N170" i="21" s="1"/>
  <c r="E172" i="21"/>
  <c r="J172" i="21" s="1"/>
  <c r="L172" i="21" s="1"/>
  <c r="N172" i="21" s="1"/>
  <c r="E156" i="21"/>
  <c r="J156" i="21" s="1"/>
  <c r="L156" i="21" s="1"/>
  <c r="N156" i="21" s="1"/>
  <c r="E265" i="21"/>
  <c r="J265" i="21" s="1"/>
  <c r="L265" i="21" s="1"/>
  <c r="N265" i="21" s="1"/>
  <c r="E230" i="21"/>
  <c r="J230" i="21" s="1"/>
  <c r="L230" i="21" s="1"/>
  <c r="N230" i="21" s="1"/>
  <c r="E225" i="21"/>
  <c r="J225" i="21" s="1"/>
  <c r="L225" i="21" s="1"/>
  <c r="N225" i="21" s="1"/>
  <c r="E161" i="21"/>
  <c r="J161" i="21" s="1"/>
  <c r="L161" i="21" s="1"/>
  <c r="N161" i="21" s="1"/>
  <c r="E113" i="34"/>
  <c r="J113" i="34" s="1"/>
  <c r="L113" i="34" s="1"/>
  <c r="N113" i="34" s="1"/>
  <c r="E256" i="34"/>
  <c r="J256" i="34" s="1"/>
  <c r="L256" i="34" s="1"/>
  <c r="N256" i="34" s="1"/>
  <c r="E103" i="34"/>
  <c r="J103" i="34" s="1"/>
  <c r="L103" i="34" s="1"/>
  <c r="N103" i="34" s="1"/>
  <c r="E263" i="34"/>
  <c r="J263" i="34" s="1"/>
  <c r="L263" i="34" s="1"/>
  <c r="N263" i="34" s="1"/>
  <c r="E167" i="34"/>
  <c r="J167" i="34" s="1"/>
  <c r="L167" i="34" s="1"/>
  <c r="N167" i="34" s="1"/>
  <c r="E189" i="34"/>
  <c r="J189" i="34" s="1"/>
  <c r="L189" i="34" s="1"/>
  <c r="N189" i="34" s="1"/>
  <c r="E106" i="34"/>
  <c r="J106" i="34" s="1"/>
  <c r="L106" i="34" s="1"/>
  <c r="N106" i="34" s="1"/>
  <c r="E117" i="34"/>
  <c r="J117" i="34" s="1"/>
  <c r="L117" i="34" s="1"/>
  <c r="N117" i="34" s="1"/>
  <c r="E255" i="34"/>
  <c r="J255" i="34" s="1"/>
  <c r="L255" i="34" s="1"/>
  <c r="N255" i="34" s="1"/>
  <c r="E136" i="34"/>
  <c r="J136" i="34" s="1"/>
  <c r="L136" i="34" s="1"/>
  <c r="N136" i="34" s="1"/>
  <c r="E244" i="34"/>
  <c r="J244" i="34" s="1"/>
  <c r="L244" i="34" s="1"/>
  <c r="N244" i="34" s="1"/>
  <c r="E245" i="34"/>
  <c r="J245" i="34" s="1"/>
  <c r="L245" i="34" s="1"/>
  <c r="N245" i="34" s="1"/>
  <c r="E192" i="34"/>
  <c r="J192" i="34" s="1"/>
  <c r="L192" i="34" s="1"/>
  <c r="N192" i="34" s="1"/>
  <c r="E100" i="34"/>
  <c r="J100" i="34" s="1"/>
  <c r="L100" i="34" s="1"/>
  <c r="N100" i="34" s="1"/>
  <c r="E206" i="34"/>
  <c r="J206" i="34" s="1"/>
  <c r="L206" i="34" s="1"/>
  <c r="N206" i="34" s="1"/>
  <c r="E161" i="34"/>
  <c r="J161" i="34" s="1"/>
  <c r="L161" i="34" s="1"/>
  <c r="N161" i="34" s="1"/>
  <c r="E266" i="34"/>
  <c r="J266" i="34" s="1"/>
  <c r="L266" i="34" s="1"/>
  <c r="N266" i="34" s="1"/>
  <c r="E172" i="34"/>
  <c r="J172" i="34" s="1"/>
  <c r="L172" i="34" s="1"/>
  <c r="N172" i="34" s="1"/>
  <c r="E197" i="34"/>
  <c r="J197" i="34" s="1"/>
  <c r="L197" i="34" s="1"/>
  <c r="N197" i="34" s="1"/>
  <c r="E241" i="34"/>
  <c r="J241" i="34" s="1"/>
  <c r="L241" i="34" s="1"/>
  <c r="N241" i="34" s="1"/>
  <c r="E175" i="34"/>
  <c r="J175" i="34" s="1"/>
  <c r="L175" i="34" s="1"/>
  <c r="N175" i="34" s="1"/>
  <c r="E96" i="34"/>
  <c r="J96" i="34" s="1"/>
  <c r="L96" i="34" s="1"/>
  <c r="N96" i="34" s="1"/>
  <c r="E188" i="34"/>
  <c r="J188" i="34" s="1"/>
  <c r="L188" i="34" s="1"/>
  <c r="N188" i="34" s="1"/>
  <c r="E171" i="34"/>
  <c r="J171" i="34" s="1"/>
  <c r="L171" i="34" s="1"/>
  <c r="N171" i="34" s="1"/>
  <c r="E208" i="34"/>
  <c r="J208" i="34" s="1"/>
  <c r="L208" i="34" s="1"/>
  <c r="N208" i="34" s="1"/>
  <c r="E231" i="34"/>
  <c r="J231" i="34" s="1"/>
  <c r="L231" i="34" s="1"/>
  <c r="N231" i="34" s="1"/>
  <c r="E144" i="34"/>
  <c r="J144" i="34" s="1"/>
  <c r="L144" i="34" s="1"/>
  <c r="N144" i="34" s="1"/>
  <c r="E254" i="34"/>
  <c r="J254" i="34" s="1"/>
  <c r="L254" i="34" s="1"/>
  <c r="N254" i="34" s="1"/>
  <c r="E228" i="34"/>
  <c r="J228" i="34" s="1"/>
  <c r="L228" i="34" s="1"/>
  <c r="N228" i="34" s="1"/>
  <c r="E141" i="34"/>
  <c r="J141" i="34" s="1"/>
  <c r="L141" i="34" s="1"/>
  <c r="N141" i="34" s="1"/>
  <c r="E223" i="34"/>
  <c r="J223" i="34" s="1"/>
  <c r="L223" i="34" s="1"/>
  <c r="N223" i="34" s="1"/>
  <c r="E232" i="34"/>
  <c r="J232" i="34" s="1"/>
  <c r="L232" i="34" s="1"/>
  <c r="N232" i="34" s="1"/>
  <c r="E151" i="34"/>
  <c r="J151" i="34" s="1"/>
  <c r="L151" i="34" s="1"/>
  <c r="N151" i="34" s="1"/>
  <c r="E213" i="34"/>
  <c r="J213" i="34" s="1"/>
  <c r="L213" i="34" s="1"/>
  <c r="N213" i="34" s="1"/>
  <c r="E130" i="34"/>
  <c r="J130" i="34" s="1"/>
  <c r="L130" i="34" s="1"/>
  <c r="N130" i="34" s="1"/>
  <c r="E248" i="34"/>
  <c r="J248" i="34" s="1"/>
  <c r="L248" i="34" s="1"/>
  <c r="N248" i="34" s="1"/>
  <c r="E174" i="34"/>
  <c r="J174" i="34" s="1"/>
  <c r="L174" i="34" s="1"/>
  <c r="N174" i="34" s="1"/>
  <c r="E127" i="34"/>
  <c r="J127" i="34" s="1"/>
  <c r="L127" i="34" s="1"/>
  <c r="N127" i="34" s="1"/>
  <c r="E234" i="34"/>
  <c r="J234" i="34" s="1"/>
  <c r="L234" i="34" s="1"/>
  <c r="N234" i="34" s="1"/>
  <c r="E155" i="34"/>
  <c r="J155" i="34" s="1"/>
  <c r="L155" i="34" s="1"/>
  <c r="N155" i="34" s="1"/>
  <c r="E230" i="34"/>
  <c r="J230" i="34" s="1"/>
  <c r="L230" i="34" s="1"/>
  <c r="N230" i="34" s="1"/>
  <c r="E209" i="34"/>
  <c r="J209" i="34" s="1"/>
  <c r="L209" i="34" s="1"/>
  <c r="N209" i="34" s="1"/>
  <c r="E126" i="34"/>
  <c r="J126" i="34" s="1"/>
  <c r="L126" i="34" s="1"/>
  <c r="N126" i="34" s="1"/>
  <c r="E264" i="34"/>
  <c r="J264" i="34" s="1"/>
  <c r="L264" i="34" s="1"/>
  <c r="N264" i="34" s="1"/>
  <c r="E109" i="34"/>
  <c r="J109" i="34" s="1"/>
  <c r="L109" i="34" s="1"/>
  <c r="N109" i="34" s="1"/>
  <c r="E145" i="34"/>
  <c r="J145" i="34" s="1"/>
  <c r="L145" i="34" s="1"/>
  <c r="N145" i="34" s="1"/>
  <c r="E257" i="34"/>
  <c r="J257" i="34" s="1"/>
  <c r="L257" i="34" s="1"/>
  <c r="N257" i="34" s="1"/>
  <c r="E180" i="34"/>
  <c r="J180" i="34" s="1"/>
  <c r="L180" i="34" s="1"/>
  <c r="N180" i="34" s="1"/>
  <c r="E112" i="34"/>
  <c r="J112" i="34" s="1"/>
  <c r="L112" i="34" s="1"/>
  <c r="N112" i="34" s="1"/>
  <c r="E222" i="34"/>
  <c r="J222" i="34" s="1"/>
  <c r="L222" i="34" s="1"/>
  <c r="N222" i="34" s="1"/>
  <c r="J95" i="34"/>
  <c r="L95" i="34" s="1"/>
  <c r="N95" i="34" s="1"/>
  <c r="E249" i="34"/>
  <c r="J249" i="34" s="1"/>
  <c r="L249" i="34" s="1"/>
  <c r="N249" i="34" s="1"/>
  <c r="E166" i="34"/>
  <c r="J166" i="34" s="1"/>
  <c r="L166" i="34" s="1"/>
  <c r="N166" i="34" s="1"/>
  <c r="E183" i="34"/>
  <c r="J183" i="34" s="1"/>
  <c r="L183" i="34" s="1"/>
  <c r="N183" i="34" s="1"/>
  <c r="E148" i="34"/>
  <c r="J148" i="34" s="1"/>
  <c r="L148" i="34" s="1"/>
  <c r="N148" i="34" s="1"/>
  <c r="E181" i="34"/>
  <c r="J181" i="34" s="1"/>
  <c r="L181" i="34" s="1"/>
  <c r="N181" i="34" s="1"/>
  <c r="E98" i="34"/>
  <c r="J98" i="34" s="1"/>
  <c r="L98" i="34" s="1"/>
  <c r="N98" i="34" s="1"/>
  <c r="E105" i="34"/>
  <c r="J105" i="34" s="1"/>
  <c r="L105" i="34" s="1"/>
  <c r="N105" i="34" s="1"/>
  <c r="E243" i="34"/>
  <c r="J243" i="34" s="1"/>
  <c r="L243" i="34" s="1"/>
  <c r="N243" i="34" s="1"/>
  <c r="E156" i="34"/>
  <c r="J156" i="34" s="1"/>
  <c r="L156" i="34" s="1"/>
  <c r="N156" i="34" s="1"/>
  <c r="E202" i="34"/>
  <c r="J202" i="34" s="1"/>
  <c r="L202" i="34" s="1"/>
  <c r="N202" i="34" s="1"/>
  <c r="E196" i="34"/>
  <c r="J196" i="34" s="1"/>
  <c r="L196" i="34" s="1"/>
  <c r="N196" i="34" s="1"/>
  <c r="E267" i="34"/>
  <c r="J267" i="34" s="1"/>
  <c r="L267" i="34" s="1"/>
  <c r="N267" i="34" s="1"/>
  <c r="E177" i="34"/>
  <c r="J177" i="34" s="1"/>
  <c r="L177" i="34" s="1"/>
  <c r="N177" i="34" s="1"/>
  <c r="E268" i="34"/>
  <c r="J268" i="34" s="1"/>
  <c r="L268" i="34" s="1"/>
  <c r="N268" i="34" s="1"/>
  <c r="E150" i="34"/>
  <c r="J150" i="34" s="1"/>
  <c r="L150" i="34" s="1"/>
  <c r="N150" i="34" s="1"/>
  <c r="E203" i="34"/>
  <c r="J203" i="34" s="1"/>
  <c r="L203" i="34" s="1"/>
  <c r="N203" i="34" s="1"/>
  <c r="E97" i="34"/>
  <c r="J97" i="34" s="1"/>
  <c r="L97" i="34" s="1"/>
  <c r="N97" i="34" s="1"/>
  <c r="E225" i="34"/>
  <c r="J225" i="34" s="1"/>
  <c r="L225" i="34" s="1"/>
  <c r="N225" i="34" s="1"/>
  <c r="E142" i="34"/>
  <c r="J142" i="34" s="1"/>
  <c r="L142" i="34" s="1"/>
  <c r="N142" i="34" s="1"/>
  <c r="E200" i="34"/>
  <c r="J200" i="34" s="1"/>
  <c r="L200" i="34" s="1"/>
  <c r="N200" i="34" s="1"/>
  <c r="E190" i="34"/>
  <c r="J190" i="34" s="1"/>
  <c r="L190" i="34" s="1"/>
  <c r="N190" i="34" s="1"/>
  <c r="E143" i="34"/>
  <c r="J143" i="34" s="1"/>
  <c r="L143" i="34" s="1"/>
  <c r="N143" i="34" s="1"/>
  <c r="E217" i="34"/>
  <c r="J217" i="34" s="1"/>
  <c r="L217" i="34" s="1"/>
  <c r="N217" i="34" s="1"/>
  <c r="E134" i="34"/>
  <c r="J134" i="34" s="1"/>
  <c r="L134" i="34" s="1"/>
  <c r="N134" i="34" s="1"/>
  <c r="E149" i="34"/>
  <c r="J149" i="34" s="1"/>
  <c r="L149" i="34" s="1"/>
  <c r="N149" i="34" s="1"/>
  <c r="E162" i="34"/>
  <c r="J162" i="34" s="1"/>
  <c r="L162" i="34" s="1"/>
  <c r="N162" i="34" s="1"/>
  <c r="E246" i="34"/>
  <c r="J246" i="34" s="1"/>
  <c r="L246" i="34" s="1"/>
  <c r="N246" i="34" s="1"/>
  <c r="E212" i="34"/>
  <c r="J212" i="34" s="1"/>
  <c r="L212" i="34" s="1"/>
  <c r="N212" i="34" s="1"/>
  <c r="E160" i="34"/>
  <c r="J160" i="34" s="1"/>
  <c r="L160" i="34" s="1"/>
  <c r="N160" i="34" s="1"/>
  <c r="E211" i="34"/>
  <c r="J211" i="34" s="1"/>
  <c r="L211" i="34" s="1"/>
  <c r="N211" i="34" s="1"/>
  <c r="E124" i="34"/>
  <c r="J124" i="34" s="1"/>
  <c r="L124" i="34" s="1"/>
  <c r="N124" i="34" s="1"/>
  <c r="E170" i="34"/>
  <c r="J170" i="34" s="1"/>
  <c r="L170" i="34" s="1"/>
  <c r="N170" i="34" s="1"/>
  <c r="E152" i="34"/>
  <c r="J152" i="34" s="1"/>
  <c r="L152" i="34" s="1"/>
  <c r="N152" i="34" s="1"/>
  <c r="E195" i="34"/>
  <c r="J195" i="34" s="1"/>
  <c r="L195" i="34" s="1"/>
  <c r="N195" i="34" s="1"/>
  <c r="E242" i="34"/>
  <c r="J242" i="34" s="1"/>
  <c r="L242" i="34" s="1"/>
  <c r="N242" i="34" s="1"/>
  <c r="E204" i="34"/>
  <c r="J204" i="34" s="1"/>
  <c r="L204" i="34" s="1"/>
  <c r="N204" i="34" s="1"/>
  <c r="E119" i="34"/>
  <c r="J119" i="34" s="1"/>
  <c r="L119" i="34" s="1"/>
  <c r="N119" i="34" s="1"/>
  <c r="E164" i="34"/>
  <c r="J164" i="34" s="1"/>
  <c r="L164" i="34" s="1"/>
  <c r="N164" i="34" s="1"/>
  <c r="E240" i="34"/>
  <c r="J240" i="34" s="1"/>
  <c r="L240" i="34" s="1"/>
  <c r="N240" i="34" s="1"/>
  <c r="E193" i="34"/>
  <c r="J193" i="34" s="1"/>
  <c r="L193" i="34" s="1"/>
  <c r="N193" i="34" s="1"/>
  <c r="E110" i="34"/>
  <c r="J110" i="34" s="1"/>
  <c r="L110" i="34" s="1"/>
  <c r="N110" i="34" s="1"/>
  <c r="E107" i="34"/>
  <c r="J107" i="34" s="1"/>
  <c r="L107" i="34" s="1"/>
  <c r="N107" i="34" s="1"/>
  <c r="E259" i="34"/>
  <c r="J259" i="34" s="1"/>
  <c r="L259" i="34" s="1"/>
  <c r="N259" i="34" s="1"/>
  <c r="E165" i="34"/>
  <c r="J165" i="34" s="1"/>
  <c r="L165" i="34" s="1"/>
  <c r="N165" i="34" s="1"/>
  <c r="E185" i="34"/>
  <c r="J185" i="34" s="1"/>
  <c r="L185" i="34" s="1"/>
  <c r="N185" i="34" s="1"/>
  <c r="E102" i="34"/>
  <c r="J102" i="34" s="1"/>
  <c r="L102" i="34" s="1"/>
  <c r="N102" i="34" s="1"/>
  <c r="E262" i="34"/>
  <c r="J262" i="34" s="1"/>
  <c r="L262" i="34" s="1"/>
  <c r="N262" i="34" s="1"/>
  <c r="E125" i="34"/>
  <c r="J125" i="34" s="1"/>
  <c r="L125" i="34" s="1"/>
  <c r="N125" i="34" s="1"/>
  <c r="E214" i="34"/>
  <c r="J214" i="34" s="1"/>
  <c r="L214" i="34" s="1"/>
  <c r="N214" i="34" s="1"/>
  <c r="E184" i="34"/>
  <c r="J184" i="34" s="1"/>
  <c r="L184" i="34" s="1"/>
  <c r="N184" i="34" s="1"/>
  <c r="E237" i="34"/>
  <c r="J237" i="34" s="1"/>
  <c r="L237" i="34" s="1"/>
  <c r="N237" i="34" s="1"/>
  <c r="E154" i="34"/>
  <c r="J154" i="34" s="1"/>
  <c r="L154" i="34" s="1"/>
  <c r="N154" i="34" s="1"/>
  <c r="E99" i="34"/>
  <c r="J99" i="34" s="1"/>
  <c r="L99" i="34" s="1"/>
  <c r="N99" i="34" s="1"/>
  <c r="E239" i="34"/>
  <c r="J239" i="34" s="1"/>
  <c r="L239" i="34" s="1"/>
  <c r="N239" i="34" s="1"/>
  <c r="E120" i="34"/>
  <c r="J120" i="34" s="1"/>
  <c r="L120" i="34" s="1"/>
  <c r="N120" i="34" s="1"/>
  <c r="E114" i="34"/>
  <c r="J114" i="34" s="1"/>
  <c r="L114" i="34" s="1"/>
  <c r="N114" i="34" s="1"/>
  <c r="E210" i="34"/>
  <c r="J210" i="34" s="1"/>
  <c r="L210" i="34" s="1"/>
  <c r="N210" i="34" s="1"/>
  <c r="E163" i="34"/>
  <c r="J163" i="34" s="1"/>
  <c r="L163" i="34" s="1"/>
  <c r="N163" i="34" s="1"/>
  <c r="E116" i="34"/>
  <c r="J116" i="34" s="1"/>
  <c r="L116" i="34" s="1"/>
  <c r="N116" i="34" s="1"/>
  <c r="E153" i="34"/>
  <c r="J153" i="34" s="1"/>
  <c r="L153" i="34" s="1"/>
  <c r="N153" i="34" s="1"/>
  <c r="E137" i="34"/>
  <c r="J137" i="34" s="1"/>
  <c r="L137" i="34" s="1"/>
  <c r="N137" i="34" s="1"/>
  <c r="E258" i="34"/>
  <c r="J258" i="34" s="1"/>
  <c r="L258" i="34" s="1"/>
  <c r="N258" i="34" s="1"/>
  <c r="E236" i="34"/>
  <c r="J236" i="34" s="1"/>
  <c r="L236" i="34" s="1"/>
  <c r="N236" i="34" s="1"/>
  <c r="E133" i="34"/>
  <c r="J133" i="34" s="1"/>
  <c r="L133" i="34" s="1"/>
  <c r="N133" i="34" s="1"/>
  <c r="E227" i="34"/>
  <c r="J227" i="34" s="1"/>
  <c r="L227" i="34" s="1"/>
  <c r="N227" i="34" s="1"/>
  <c r="E140" i="34"/>
  <c r="J140" i="34" s="1"/>
  <c r="L140" i="34" s="1"/>
  <c r="N140" i="34" s="1"/>
  <c r="E250" i="34"/>
  <c r="J250" i="34" s="1"/>
  <c r="L250" i="34" s="1"/>
  <c r="N250" i="34" s="1"/>
  <c r="E220" i="34"/>
  <c r="J220" i="34" s="1"/>
  <c r="L220" i="34" s="1"/>
  <c r="N220" i="34" s="1"/>
  <c r="E198" i="34"/>
  <c r="J198" i="34" s="1"/>
  <c r="L198" i="34" s="1"/>
  <c r="N198" i="34" s="1"/>
  <c r="E199" i="34"/>
  <c r="J199" i="34" s="1"/>
  <c r="L199" i="34" s="1"/>
  <c r="N199" i="34" s="1"/>
  <c r="E182" i="34"/>
  <c r="J182" i="34" s="1"/>
  <c r="L182" i="34" s="1"/>
  <c r="N182" i="34" s="1"/>
  <c r="E135" i="34"/>
  <c r="J135" i="34" s="1"/>
  <c r="L135" i="34" s="1"/>
  <c r="N135" i="34" s="1"/>
  <c r="E205" i="34"/>
  <c r="J205" i="34" s="1"/>
  <c r="L205" i="34" s="1"/>
  <c r="N205" i="34" s="1"/>
  <c r="E122" i="34"/>
  <c r="J122" i="34" s="1"/>
  <c r="L122" i="34" s="1"/>
  <c r="N122" i="34" s="1"/>
  <c r="E265" i="34"/>
  <c r="J265" i="34" s="1"/>
  <c r="L265" i="34" s="1"/>
  <c r="N265" i="34" s="1"/>
  <c r="E207" i="34"/>
  <c r="J207" i="34" s="1"/>
  <c r="L207" i="34" s="1"/>
  <c r="N207" i="34" s="1"/>
  <c r="E111" i="34"/>
  <c r="J111" i="34" s="1"/>
  <c r="L111" i="34" s="1"/>
  <c r="N111" i="34" s="1"/>
  <c r="E159" i="34"/>
  <c r="J159" i="34" s="1"/>
  <c r="L159" i="34" s="1"/>
  <c r="N159" i="34" s="1"/>
  <c r="E178" i="34"/>
  <c r="J178" i="34" s="1"/>
  <c r="L178" i="34" s="1"/>
  <c r="N178" i="34" s="1"/>
  <c r="E131" i="34"/>
  <c r="J131" i="34" s="1"/>
  <c r="L131" i="34" s="1"/>
  <c r="N131" i="34" s="1"/>
  <c r="E158" i="34"/>
  <c r="J158" i="34" s="1"/>
  <c r="L158" i="34" s="1"/>
  <c r="N158" i="34" s="1"/>
  <c r="E101" i="34"/>
  <c r="J101" i="34" s="1"/>
  <c r="L101" i="34" s="1"/>
  <c r="N101" i="34" s="1"/>
  <c r="E129" i="34"/>
  <c r="J129" i="34" s="1"/>
  <c r="L129" i="34" s="1"/>
  <c r="N129" i="34" s="1"/>
  <c r="E194" i="34"/>
  <c r="J194" i="34" s="1"/>
  <c r="L194" i="34" s="1"/>
  <c r="N194" i="34" s="1"/>
  <c r="E147" i="34"/>
  <c r="J147" i="34" s="1"/>
  <c r="L147" i="34" s="1"/>
  <c r="N147" i="34" s="1"/>
  <c r="E221" i="34"/>
  <c r="J221" i="34" s="1"/>
  <c r="L221" i="34" s="1"/>
  <c r="N221" i="34" s="1"/>
  <c r="E138" i="34"/>
  <c r="J138" i="34" s="1"/>
  <c r="L138" i="34" s="1"/>
  <c r="N138" i="34" s="1"/>
  <c r="E216" i="34"/>
  <c r="J216" i="34" s="1"/>
  <c r="L216" i="34" s="1"/>
  <c r="N216" i="34" s="1"/>
  <c r="E186" i="34"/>
  <c r="J186" i="34" s="1"/>
  <c r="L186" i="34" s="1"/>
  <c r="N186" i="34" s="1"/>
  <c r="E191" i="34"/>
  <c r="J191" i="34" s="1"/>
  <c r="L191" i="34" s="1"/>
  <c r="N191" i="34" s="1"/>
  <c r="E146" i="34"/>
  <c r="J146" i="34" s="1"/>
  <c r="L146" i="34" s="1"/>
  <c r="N146" i="34" s="1"/>
  <c r="E104" i="34"/>
  <c r="J104" i="34" s="1"/>
  <c r="L104" i="34" s="1"/>
  <c r="N104" i="34" s="1"/>
  <c r="E219" i="34"/>
  <c r="J219" i="34" s="1"/>
  <c r="L219" i="34" s="1"/>
  <c r="N219" i="34" s="1"/>
  <c r="E132" i="34"/>
  <c r="J132" i="34" s="1"/>
  <c r="L132" i="34" s="1"/>
  <c r="N132" i="34" s="1"/>
  <c r="E238" i="34"/>
  <c r="J238" i="34" s="1"/>
  <c r="L238" i="34" s="1"/>
  <c r="N238" i="34" s="1"/>
  <c r="E187" i="34"/>
  <c r="J187" i="34" s="1"/>
  <c r="L187" i="34" s="1"/>
  <c r="N187" i="34" s="1"/>
  <c r="E201" i="34"/>
  <c r="J201" i="34" s="1"/>
  <c r="L201" i="34" s="1"/>
  <c r="N201" i="34" s="1"/>
  <c r="E252" i="34"/>
  <c r="J252" i="34" s="1"/>
  <c r="L252" i="34" s="1"/>
  <c r="N252" i="34" s="1"/>
  <c r="E261" i="34"/>
  <c r="J261" i="34" s="1"/>
  <c r="L261" i="34" s="1"/>
  <c r="N261" i="34" s="1"/>
  <c r="E121" i="34"/>
  <c r="J121" i="34" s="1"/>
  <c r="L121" i="34" s="1"/>
  <c r="N121" i="34" s="1"/>
  <c r="E215" i="34"/>
  <c r="J215" i="34" s="1"/>
  <c r="L215" i="34" s="1"/>
  <c r="N215" i="34" s="1"/>
  <c r="E128" i="34"/>
  <c r="J128" i="34" s="1"/>
  <c r="L128" i="34" s="1"/>
  <c r="N128" i="34" s="1"/>
  <c r="E253" i="34"/>
  <c r="J253" i="34" s="1"/>
  <c r="L253" i="34" s="1"/>
  <c r="N253" i="34" s="1"/>
  <c r="E176" i="34"/>
  <c r="J176" i="34" s="1"/>
  <c r="L176" i="34" s="1"/>
  <c r="N176" i="34" s="1"/>
  <c r="E169" i="34"/>
  <c r="J169" i="34" s="1"/>
  <c r="L169" i="34" s="1"/>
  <c r="N169" i="34" s="1"/>
  <c r="E168" i="34"/>
  <c r="J168" i="34" s="1"/>
  <c r="L168" i="34" s="1"/>
  <c r="N168" i="34" s="1"/>
  <c r="E173" i="34"/>
  <c r="J173" i="34" s="1"/>
  <c r="L173" i="34" s="1"/>
  <c r="N173" i="34" s="1"/>
  <c r="E108" i="34"/>
  <c r="J108" i="34" s="1"/>
  <c r="L108" i="34" s="1"/>
  <c r="N108" i="34" s="1"/>
  <c r="E260" i="34"/>
  <c r="J260" i="34" s="1"/>
  <c r="L260" i="34" s="1"/>
  <c r="N260" i="34" s="1"/>
  <c r="E218" i="34"/>
  <c r="J218" i="34" s="1"/>
  <c r="L218" i="34" s="1"/>
  <c r="N218" i="34" s="1"/>
  <c r="E233" i="34"/>
  <c r="J233" i="34" s="1"/>
  <c r="L233" i="34" s="1"/>
  <c r="N233" i="34" s="1"/>
  <c r="E123" i="34"/>
  <c r="J123" i="34" s="1"/>
  <c r="L123" i="34" s="1"/>
  <c r="N123" i="34" s="1"/>
  <c r="E139" i="34"/>
  <c r="J139" i="34" s="1"/>
  <c r="L139" i="34" s="1"/>
  <c r="N139" i="34" s="1"/>
  <c r="E118" i="34"/>
  <c r="J118" i="34" s="1"/>
  <c r="L118" i="34" s="1"/>
  <c r="N118" i="34" s="1"/>
  <c r="E226" i="34"/>
  <c r="J226" i="34" s="1"/>
  <c r="L226" i="34" s="1"/>
  <c r="N226" i="34" s="1"/>
  <c r="E157" i="34"/>
  <c r="J157" i="34" s="1"/>
  <c r="L157" i="34" s="1"/>
  <c r="N157" i="34" s="1"/>
  <c r="E235" i="34"/>
  <c r="J235" i="34" s="1"/>
  <c r="L235" i="34" s="1"/>
  <c r="N235" i="34" s="1"/>
  <c r="E229" i="34"/>
  <c r="J229" i="34" s="1"/>
  <c r="L229" i="34" s="1"/>
  <c r="N229" i="34" s="1"/>
  <c r="E251" i="34"/>
  <c r="J251" i="34" s="1"/>
  <c r="L251" i="34" s="1"/>
  <c r="N251" i="34" s="1"/>
  <c r="E115" i="34"/>
  <c r="J115" i="34" s="1"/>
  <c r="L115" i="34" s="1"/>
  <c r="N115" i="34" s="1"/>
  <c r="E179" i="34"/>
  <c r="J179" i="34" s="1"/>
  <c r="L179" i="34" s="1"/>
  <c r="N179" i="34" s="1"/>
  <c r="E224" i="34"/>
  <c r="J224" i="34" s="1"/>
  <c r="L224" i="34" s="1"/>
  <c r="N224" i="34" s="1"/>
  <c r="E247" i="34"/>
  <c r="J247" i="34" s="1"/>
  <c r="L247" i="34" s="1"/>
  <c r="N247" i="34" s="1"/>
  <c r="J89" i="6"/>
  <c r="I11" i="41" s="1"/>
  <c r="E142" i="4"/>
  <c r="J142" i="4" s="1"/>
  <c r="L142" i="4" s="1"/>
  <c r="N142" i="4" s="1"/>
  <c r="E130" i="4"/>
  <c r="J130" i="4" s="1"/>
  <c r="L130" i="4" s="1"/>
  <c r="N130" i="4" s="1"/>
  <c r="E263" i="4"/>
  <c r="J263" i="4" s="1"/>
  <c r="L263" i="4" s="1"/>
  <c r="N263" i="4" s="1"/>
  <c r="E152" i="4"/>
  <c r="J152" i="4" s="1"/>
  <c r="L152" i="4" s="1"/>
  <c r="N152" i="4" s="1"/>
  <c r="E218" i="4"/>
  <c r="J218" i="4" s="1"/>
  <c r="L218" i="4" s="1"/>
  <c r="N218" i="4" s="1"/>
  <c r="E213" i="4"/>
  <c r="J213" i="4" s="1"/>
  <c r="L213" i="4" s="1"/>
  <c r="N213" i="4" s="1"/>
  <c r="E195" i="4"/>
  <c r="J195" i="4" s="1"/>
  <c r="L195" i="4" s="1"/>
  <c r="N195" i="4" s="1"/>
  <c r="E192" i="4"/>
  <c r="J192" i="4" s="1"/>
  <c r="L192" i="4" s="1"/>
  <c r="N192" i="4" s="1"/>
  <c r="E143" i="4"/>
  <c r="J143" i="4" s="1"/>
  <c r="L143" i="4" s="1"/>
  <c r="N143" i="4" s="1"/>
  <c r="E255" i="4"/>
  <c r="J255" i="4" s="1"/>
  <c r="L255" i="4" s="1"/>
  <c r="N255" i="4" s="1"/>
  <c r="E141" i="4"/>
  <c r="J141" i="4" s="1"/>
  <c r="L141" i="4" s="1"/>
  <c r="N141" i="4" s="1"/>
  <c r="E222" i="4"/>
  <c r="J222" i="4" s="1"/>
  <c r="L222" i="4" s="1"/>
  <c r="N222" i="4" s="1"/>
  <c r="E176" i="4"/>
  <c r="J176" i="4" s="1"/>
  <c r="L176" i="4" s="1"/>
  <c r="N176" i="4" s="1"/>
  <c r="E160" i="4"/>
  <c r="J160" i="4" s="1"/>
  <c r="L160" i="4" s="1"/>
  <c r="N160" i="4" s="1"/>
  <c r="E172" i="4"/>
  <c r="J172" i="4" s="1"/>
  <c r="L172" i="4" s="1"/>
  <c r="N172" i="4" s="1"/>
  <c r="E185" i="4"/>
  <c r="J185" i="4" s="1"/>
  <c r="L185" i="4" s="1"/>
  <c r="N185" i="4" s="1"/>
  <c r="E167" i="4"/>
  <c r="J167" i="4" s="1"/>
  <c r="L167" i="4" s="1"/>
  <c r="N167" i="4" s="1"/>
  <c r="E127" i="4"/>
  <c r="J127" i="4" s="1"/>
  <c r="L127" i="4" s="1"/>
  <c r="N127" i="4" s="1"/>
  <c r="E264" i="4"/>
  <c r="J264" i="4" s="1"/>
  <c r="L264" i="4" s="1"/>
  <c r="N264" i="4" s="1"/>
  <c r="E230" i="4"/>
  <c r="J230" i="4" s="1"/>
  <c r="L230" i="4" s="1"/>
  <c r="N230" i="4" s="1"/>
  <c r="E212" i="4"/>
  <c r="J212" i="4" s="1"/>
  <c r="L212" i="4" s="1"/>
  <c r="N212" i="4" s="1"/>
  <c r="E186" i="4"/>
  <c r="J186" i="4" s="1"/>
  <c r="L186" i="4" s="1"/>
  <c r="N186" i="4" s="1"/>
  <c r="E177" i="4"/>
  <c r="J177" i="4" s="1"/>
  <c r="L177" i="4" s="1"/>
  <c r="N177" i="4" s="1"/>
  <c r="E159" i="4"/>
  <c r="J159" i="4" s="1"/>
  <c r="L159" i="4" s="1"/>
  <c r="N159" i="4" s="1"/>
  <c r="E119" i="4"/>
  <c r="J119" i="4" s="1"/>
  <c r="L119" i="4" s="1"/>
  <c r="N119" i="4" s="1"/>
  <c r="E251" i="4"/>
  <c r="J251" i="4" s="1"/>
  <c r="L251" i="4" s="1"/>
  <c r="N251" i="4" s="1"/>
  <c r="E137" i="4"/>
  <c r="J137" i="4" s="1"/>
  <c r="L137" i="4" s="1"/>
  <c r="N137" i="4" s="1"/>
  <c r="E110" i="4"/>
  <c r="J110" i="4" s="1"/>
  <c r="L110" i="4" s="1"/>
  <c r="N110" i="4" s="1"/>
  <c r="E233" i="4"/>
  <c r="J233" i="4" s="1"/>
  <c r="L233" i="4" s="1"/>
  <c r="N233" i="4" s="1"/>
  <c r="E232" i="4"/>
  <c r="J232" i="4" s="1"/>
  <c r="L232" i="4" s="1"/>
  <c r="N232" i="4" s="1"/>
  <c r="E268" i="4"/>
  <c r="J268" i="4" s="1"/>
  <c r="L268" i="4" s="1"/>
  <c r="N268" i="4" s="1"/>
  <c r="E129" i="4"/>
  <c r="J129" i="4" s="1"/>
  <c r="L129" i="4" s="1"/>
  <c r="N129" i="4" s="1"/>
  <c r="E175" i="4"/>
  <c r="J175" i="4" s="1"/>
  <c r="L175" i="4" s="1"/>
  <c r="N175" i="4" s="1"/>
  <c r="E267" i="4"/>
  <c r="J267" i="4" s="1"/>
  <c r="L267" i="4" s="1"/>
  <c r="N267" i="4" s="1"/>
  <c r="E122" i="4"/>
  <c r="J122" i="4" s="1"/>
  <c r="L122" i="4" s="1"/>
  <c r="N122" i="4" s="1"/>
  <c r="E112" i="4"/>
  <c r="J112" i="4" s="1"/>
  <c r="L112" i="4" s="1"/>
  <c r="N112" i="4" s="1"/>
  <c r="E156" i="4"/>
  <c r="J156" i="4" s="1"/>
  <c r="L156" i="4" s="1"/>
  <c r="N156" i="4" s="1"/>
  <c r="E217" i="4"/>
  <c r="J217" i="4" s="1"/>
  <c r="L217" i="4" s="1"/>
  <c r="N217" i="4" s="1"/>
  <c r="E216" i="4"/>
  <c r="J216" i="4" s="1"/>
  <c r="L216" i="4" s="1"/>
  <c r="N216" i="4" s="1"/>
  <c r="E169" i="4"/>
  <c r="J169" i="4" s="1"/>
  <c r="L169" i="4" s="1"/>
  <c r="N169" i="4" s="1"/>
  <c r="E262" i="4"/>
  <c r="J262" i="4" s="1"/>
  <c r="L262" i="4" s="1"/>
  <c r="N262" i="4" s="1"/>
  <c r="E96" i="4"/>
  <c r="J96" i="4" s="1"/>
  <c r="L96" i="4" s="1"/>
  <c r="N96" i="4" s="1"/>
  <c r="E116" i="4"/>
  <c r="J116" i="4" s="1"/>
  <c r="L116" i="4" s="1"/>
  <c r="N116" i="4" s="1"/>
  <c r="E191" i="4"/>
  <c r="J191" i="4" s="1"/>
  <c r="L191" i="4" s="1"/>
  <c r="N191" i="4" s="1"/>
  <c r="E205" i="4"/>
  <c r="J205" i="4" s="1"/>
  <c r="L205" i="4" s="1"/>
  <c r="N205" i="4" s="1"/>
  <c r="E236" i="4"/>
  <c r="J236" i="4" s="1"/>
  <c r="L236" i="4" s="1"/>
  <c r="N236" i="4" s="1"/>
  <c r="E229" i="4"/>
  <c r="J229" i="4" s="1"/>
  <c r="L229" i="4" s="1"/>
  <c r="N229" i="4" s="1"/>
  <c r="E211" i="4"/>
  <c r="J211" i="4" s="1"/>
  <c r="L211" i="4" s="1"/>
  <c r="N211" i="4" s="1"/>
  <c r="E97" i="4"/>
  <c r="J97" i="4" s="1"/>
  <c r="L97" i="4" s="1"/>
  <c r="N97" i="4" s="1"/>
  <c r="E220" i="4"/>
  <c r="J220" i="4" s="1"/>
  <c r="L220" i="4" s="1"/>
  <c r="N220" i="4" s="1"/>
  <c r="E161" i="4"/>
  <c r="J161" i="4" s="1"/>
  <c r="L161" i="4" s="1"/>
  <c r="N161" i="4" s="1"/>
  <c r="E256" i="4"/>
  <c r="J256" i="4" s="1"/>
  <c r="L256" i="4" s="1"/>
  <c r="N256" i="4" s="1"/>
  <c r="E103" i="4"/>
  <c r="J103" i="4" s="1"/>
  <c r="L103" i="4" s="1"/>
  <c r="N103" i="4" s="1"/>
  <c r="E203" i="4"/>
  <c r="J203" i="4" s="1"/>
  <c r="L203" i="4" s="1"/>
  <c r="N203" i="4" s="1"/>
  <c r="E102" i="4"/>
  <c r="J102" i="4" s="1"/>
  <c r="L102" i="4" s="1"/>
  <c r="N102" i="4" s="1"/>
  <c r="E132" i="4"/>
  <c r="J132" i="4" s="1"/>
  <c r="L132" i="4" s="1"/>
  <c r="N132" i="4" s="1"/>
  <c r="E154" i="4"/>
  <c r="J154" i="4" s="1"/>
  <c r="L154" i="4" s="1"/>
  <c r="N154" i="4" s="1"/>
  <c r="E198" i="4"/>
  <c r="J198" i="4" s="1"/>
  <c r="L198" i="4" s="1"/>
  <c r="N198" i="4" s="1"/>
  <c r="E241" i="4"/>
  <c r="J241" i="4" s="1"/>
  <c r="L241" i="4" s="1"/>
  <c r="N241" i="4" s="1"/>
  <c r="E240" i="4"/>
  <c r="J240" i="4" s="1"/>
  <c r="L240" i="4" s="1"/>
  <c r="N240" i="4" s="1"/>
  <c r="E173" i="4"/>
  <c r="J173" i="4" s="1"/>
  <c r="L173" i="4" s="1"/>
  <c r="N173" i="4" s="1"/>
  <c r="E197" i="4"/>
  <c r="J197" i="4" s="1"/>
  <c r="L197" i="4" s="1"/>
  <c r="N197" i="4" s="1"/>
  <c r="E179" i="4"/>
  <c r="J179" i="4" s="1"/>
  <c r="L179" i="4" s="1"/>
  <c r="N179" i="4" s="1"/>
  <c r="E139" i="4"/>
  <c r="J139" i="4" s="1"/>
  <c r="L139" i="4" s="1"/>
  <c r="N139" i="4" s="1"/>
  <c r="E242" i="4"/>
  <c r="J242" i="4" s="1"/>
  <c r="L242" i="4" s="1"/>
  <c r="N242" i="4" s="1"/>
  <c r="E224" i="4"/>
  <c r="J224" i="4" s="1"/>
  <c r="L224" i="4" s="1"/>
  <c r="N224" i="4" s="1"/>
  <c r="E153" i="4"/>
  <c r="J153" i="4" s="1"/>
  <c r="L153" i="4" s="1"/>
  <c r="N153" i="4" s="1"/>
  <c r="E138" i="4"/>
  <c r="J138" i="4" s="1"/>
  <c r="L138" i="4" s="1"/>
  <c r="N138" i="4" s="1"/>
  <c r="E151" i="4"/>
  <c r="J151" i="4" s="1"/>
  <c r="L151" i="4" s="1"/>
  <c r="N151" i="4" s="1"/>
  <c r="E259" i="4"/>
  <c r="J259" i="4" s="1"/>
  <c r="L259" i="4" s="1"/>
  <c r="N259" i="4" s="1"/>
  <c r="E190" i="4"/>
  <c r="J190" i="4" s="1"/>
  <c r="L190" i="4" s="1"/>
  <c r="N190" i="4" s="1"/>
  <c r="E105" i="4"/>
  <c r="J105" i="4" s="1"/>
  <c r="L105" i="4" s="1"/>
  <c r="N105" i="4" s="1"/>
  <c r="E228" i="4"/>
  <c r="J228" i="4" s="1"/>
  <c r="L228" i="4" s="1"/>
  <c r="N228" i="4" s="1"/>
  <c r="E107" i="4"/>
  <c r="J107" i="4" s="1"/>
  <c r="L107" i="4" s="1"/>
  <c r="N107" i="4" s="1"/>
  <c r="E178" i="4"/>
  <c r="J178" i="4" s="1"/>
  <c r="L178" i="4" s="1"/>
  <c r="N178" i="4" s="1"/>
  <c r="E221" i="4"/>
  <c r="J221" i="4" s="1"/>
  <c r="L221" i="4" s="1"/>
  <c r="N221" i="4" s="1"/>
  <c r="E231" i="4"/>
  <c r="J231" i="4" s="1"/>
  <c r="L231" i="4" s="1"/>
  <c r="N231" i="4" s="1"/>
  <c r="E109" i="4"/>
  <c r="J109" i="4" s="1"/>
  <c r="L109" i="4" s="1"/>
  <c r="N109" i="4" s="1"/>
  <c r="E182" i="4"/>
  <c r="J182" i="4" s="1"/>
  <c r="L182" i="4" s="1"/>
  <c r="N182" i="4" s="1"/>
  <c r="E157" i="4"/>
  <c r="J157" i="4" s="1"/>
  <c r="L157" i="4" s="1"/>
  <c r="N157" i="4" s="1"/>
  <c r="E266" i="4"/>
  <c r="J266" i="4" s="1"/>
  <c r="L266" i="4" s="1"/>
  <c r="N266" i="4" s="1"/>
  <c r="E145" i="4"/>
  <c r="J145" i="4" s="1"/>
  <c r="L145" i="4" s="1"/>
  <c r="N145" i="4" s="1"/>
  <c r="E120" i="4"/>
  <c r="J120" i="4" s="1"/>
  <c r="L120" i="4" s="1"/>
  <c r="N120" i="4" s="1"/>
  <c r="E104" i="4"/>
  <c r="J104" i="4" s="1"/>
  <c r="L104" i="4" s="1"/>
  <c r="N104" i="4" s="1"/>
  <c r="E252" i="4"/>
  <c r="J252" i="4" s="1"/>
  <c r="L252" i="4" s="1"/>
  <c r="N252" i="4" s="1"/>
  <c r="E202" i="4"/>
  <c r="J202" i="4" s="1"/>
  <c r="L202" i="4" s="1"/>
  <c r="N202" i="4" s="1"/>
  <c r="E124" i="4"/>
  <c r="J124" i="4" s="1"/>
  <c r="L124" i="4" s="1"/>
  <c r="N124" i="4" s="1"/>
  <c r="E118" i="4"/>
  <c r="J118" i="4" s="1"/>
  <c r="L118" i="4" s="1"/>
  <c r="N118" i="4" s="1"/>
  <c r="E180" i="4"/>
  <c r="J180" i="4" s="1"/>
  <c r="L180" i="4" s="1"/>
  <c r="N180" i="4" s="1"/>
  <c r="E194" i="4"/>
  <c r="J194" i="4" s="1"/>
  <c r="L194" i="4" s="1"/>
  <c r="N194" i="4" s="1"/>
  <c r="E126" i="4"/>
  <c r="J126" i="4" s="1"/>
  <c r="L126" i="4" s="1"/>
  <c r="N126" i="4" s="1"/>
  <c r="E234" i="4"/>
  <c r="J234" i="4" s="1"/>
  <c r="L234" i="4" s="1"/>
  <c r="N234" i="4" s="1"/>
  <c r="E100" i="4"/>
  <c r="J100" i="4" s="1"/>
  <c r="L100" i="4" s="1"/>
  <c r="N100" i="4" s="1"/>
  <c r="E215" i="4"/>
  <c r="J215" i="4" s="1"/>
  <c r="L215" i="4" s="1"/>
  <c r="N215" i="4" s="1"/>
  <c r="E166" i="4"/>
  <c r="J166" i="4" s="1"/>
  <c r="L166" i="4" s="1"/>
  <c r="N166" i="4" s="1"/>
  <c r="E113" i="4"/>
  <c r="J113" i="4" s="1"/>
  <c r="L113" i="4" s="1"/>
  <c r="N113" i="4" s="1"/>
  <c r="E209" i="4"/>
  <c r="J209" i="4" s="1"/>
  <c r="L209" i="4" s="1"/>
  <c r="N209" i="4" s="1"/>
  <c r="E208" i="4"/>
  <c r="J208" i="4" s="1"/>
  <c r="L208" i="4" s="1"/>
  <c r="N208" i="4" s="1"/>
  <c r="E254" i="4"/>
  <c r="J254" i="4" s="1"/>
  <c r="L254" i="4" s="1"/>
  <c r="N254" i="4" s="1"/>
  <c r="E148" i="4"/>
  <c r="J148" i="4" s="1"/>
  <c r="L148" i="4" s="1"/>
  <c r="N148" i="4" s="1"/>
  <c r="E165" i="4"/>
  <c r="J165" i="4" s="1"/>
  <c r="L165" i="4" s="1"/>
  <c r="N165" i="4" s="1"/>
  <c r="E260" i="4"/>
  <c r="J260" i="4" s="1"/>
  <c r="L260" i="4" s="1"/>
  <c r="N260" i="4" s="1"/>
  <c r="E99" i="4"/>
  <c r="J99" i="4" s="1"/>
  <c r="L99" i="4" s="1"/>
  <c r="N99" i="4" s="1"/>
  <c r="J95" i="4"/>
  <c r="L95" i="4" s="1"/>
  <c r="N95" i="4" s="1"/>
  <c r="E210" i="4"/>
  <c r="J210" i="4" s="1"/>
  <c r="L210" i="4" s="1"/>
  <c r="N210" i="4" s="1"/>
  <c r="E140" i="4"/>
  <c r="J140" i="4" s="1"/>
  <c r="L140" i="4" s="1"/>
  <c r="N140" i="4" s="1"/>
  <c r="E253" i="4"/>
  <c r="J253" i="4" s="1"/>
  <c r="L253" i="4" s="1"/>
  <c r="N253" i="4" s="1"/>
  <c r="E136" i="4"/>
  <c r="J136" i="4" s="1"/>
  <c r="L136" i="4" s="1"/>
  <c r="N136" i="4" s="1"/>
  <c r="E117" i="4"/>
  <c r="J117" i="4" s="1"/>
  <c r="L117" i="4" s="1"/>
  <c r="N117" i="4" s="1"/>
  <c r="E123" i="4"/>
  <c r="J123" i="4" s="1"/>
  <c r="L123" i="4" s="1"/>
  <c r="N123" i="4" s="1"/>
  <c r="E246" i="4"/>
  <c r="J246" i="4" s="1"/>
  <c r="L246" i="4" s="1"/>
  <c r="N246" i="4" s="1"/>
  <c r="E108" i="4"/>
  <c r="J108" i="4" s="1"/>
  <c r="L108" i="4" s="1"/>
  <c r="N108" i="4" s="1"/>
  <c r="E247" i="4"/>
  <c r="J247" i="4" s="1"/>
  <c r="L247" i="4" s="1"/>
  <c r="N247" i="4" s="1"/>
  <c r="E174" i="4"/>
  <c r="J174" i="4" s="1"/>
  <c r="L174" i="4" s="1"/>
  <c r="N174" i="4" s="1"/>
  <c r="E258" i="4"/>
  <c r="J258" i="4" s="1"/>
  <c r="L258" i="4" s="1"/>
  <c r="N258" i="4" s="1"/>
  <c r="E163" i="4"/>
  <c r="J163" i="4" s="1"/>
  <c r="L163" i="4" s="1"/>
  <c r="N163" i="4" s="1"/>
  <c r="E239" i="4"/>
  <c r="J239" i="4" s="1"/>
  <c r="L239" i="4" s="1"/>
  <c r="N239" i="4" s="1"/>
  <c r="E98" i="4"/>
  <c r="J98" i="4" s="1"/>
  <c r="L98" i="4" s="1"/>
  <c r="N98" i="4" s="1"/>
  <c r="E170" i="4"/>
  <c r="J170" i="4" s="1"/>
  <c r="L170" i="4" s="1"/>
  <c r="N170" i="4" s="1"/>
  <c r="E200" i="4"/>
  <c r="J200" i="4" s="1"/>
  <c r="L200" i="4" s="1"/>
  <c r="N200" i="4" s="1"/>
  <c r="E133" i="4"/>
  <c r="J133" i="4" s="1"/>
  <c r="L133" i="4" s="1"/>
  <c r="N133" i="4" s="1"/>
  <c r="E227" i="4"/>
  <c r="J227" i="4" s="1"/>
  <c r="L227" i="4" s="1"/>
  <c r="N227" i="4" s="1"/>
  <c r="E250" i="4"/>
  <c r="J250" i="4" s="1"/>
  <c r="L250" i="4" s="1"/>
  <c r="N250" i="4" s="1"/>
  <c r="E226" i="4"/>
  <c r="J226" i="4" s="1"/>
  <c r="L226" i="4" s="1"/>
  <c r="N226" i="4" s="1"/>
  <c r="E155" i="4"/>
  <c r="J155" i="4" s="1"/>
  <c r="L155" i="4" s="1"/>
  <c r="N155" i="4" s="1"/>
  <c r="E158" i="4"/>
  <c r="J158" i="4" s="1"/>
  <c r="L158" i="4" s="1"/>
  <c r="N158" i="4" s="1"/>
  <c r="E168" i="4"/>
  <c r="J168" i="4" s="1"/>
  <c r="L168" i="4" s="1"/>
  <c r="N168" i="4" s="1"/>
  <c r="E214" i="4"/>
  <c r="J214" i="4" s="1"/>
  <c r="L214" i="4" s="1"/>
  <c r="N214" i="4" s="1"/>
  <c r="E144" i="4"/>
  <c r="J144" i="4" s="1"/>
  <c r="L144" i="4" s="1"/>
  <c r="N144" i="4" s="1"/>
  <c r="E238" i="4"/>
  <c r="J238" i="4" s="1"/>
  <c r="L238" i="4" s="1"/>
  <c r="N238" i="4" s="1"/>
  <c r="E204" i="4"/>
  <c r="J204" i="4" s="1"/>
  <c r="L204" i="4" s="1"/>
  <c r="N204" i="4" s="1"/>
  <c r="E146" i="4"/>
  <c r="J146" i="4" s="1"/>
  <c r="L146" i="4" s="1"/>
  <c r="N146" i="4" s="1"/>
  <c r="E188" i="4"/>
  <c r="J188" i="4" s="1"/>
  <c r="L188" i="4" s="1"/>
  <c r="N188" i="4" s="1"/>
  <c r="E189" i="4"/>
  <c r="J189" i="4" s="1"/>
  <c r="L189" i="4" s="1"/>
  <c r="N189" i="4" s="1"/>
  <c r="E121" i="4"/>
  <c r="J121" i="4" s="1"/>
  <c r="L121" i="4" s="1"/>
  <c r="N121" i="4" s="1"/>
  <c r="E149" i="4"/>
  <c r="J149" i="4" s="1"/>
  <c r="L149" i="4" s="1"/>
  <c r="N149" i="4" s="1"/>
  <c r="E111" i="4"/>
  <c r="J111" i="4" s="1"/>
  <c r="L111" i="4" s="1"/>
  <c r="N111" i="4" s="1"/>
  <c r="E115" i="4"/>
  <c r="J115" i="4" s="1"/>
  <c r="L115" i="4" s="1"/>
  <c r="N115" i="4" s="1"/>
  <c r="E257" i="4"/>
  <c r="J257" i="4" s="1"/>
  <c r="L257" i="4" s="1"/>
  <c r="N257" i="4" s="1"/>
  <c r="E131" i="4"/>
  <c r="J131" i="4" s="1"/>
  <c r="L131" i="4" s="1"/>
  <c r="N131" i="4" s="1"/>
  <c r="E106" i="4"/>
  <c r="J106" i="4" s="1"/>
  <c r="L106" i="4" s="1"/>
  <c r="N106" i="4" s="1"/>
  <c r="E147" i="4"/>
  <c r="J147" i="4" s="1"/>
  <c r="L147" i="4" s="1"/>
  <c r="N147" i="4" s="1"/>
  <c r="E199" i="4"/>
  <c r="J199" i="4" s="1"/>
  <c r="L199" i="4" s="1"/>
  <c r="N199" i="4" s="1"/>
  <c r="E265" i="4"/>
  <c r="J265" i="4" s="1"/>
  <c r="L265" i="4" s="1"/>
  <c r="N265" i="4" s="1"/>
  <c r="E245" i="4"/>
  <c r="J245" i="4" s="1"/>
  <c r="L245" i="4" s="1"/>
  <c r="N245" i="4" s="1"/>
  <c r="E244" i="4"/>
  <c r="J244" i="4" s="1"/>
  <c r="L244" i="4" s="1"/>
  <c r="N244" i="4" s="1"/>
  <c r="E183" i="4"/>
  <c r="J183" i="4" s="1"/>
  <c r="L183" i="4" s="1"/>
  <c r="N183" i="4" s="1"/>
  <c r="E162" i="4"/>
  <c r="J162" i="4" s="1"/>
  <c r="L162" i="4" s="1"/>
  <c r="N162" i="4" s="1"/>
  <c r="E184" i="4"/>
  <c r="J184" i="4" s="1"/>
  <c r="L184" i="4" s="1"/>
  <c r="N184" i="4" s="1"/>
  <c r="E187" i="4"/>
  <c r="J187" i="4" s="1"/>
  <c r="L187" i="4" s="1"/>
  <c r="N187" i="4" s="1"/>
  <c r="E201" i="4"/>
  <c r="J201" i="4" s="1"/>
  <c r="L201" i="4" s="1"/>
  <c r="N201" i="4" s="1"/>
  <c r="E150" i="4"/>
  <c r="J150" i="4" s="1"/>
  <c r="L150" i="4" s="1"/>
  <c r="N150" i="4" s="1"/>
  <c r="E196" i="4"/>
  <c r="J196" i="4" s="1"/>
  <c r="L196" i="4" s="1"/>
  <c r="N196" i="4" s="1"/>
  <c r="E235" i="4"/>
  <c r="J235" i="4" s="1"/>
  <c r="L235" i="4" s="1"/>
  <c r="N235" i="4" s="1"/>
  <c r="E225" i="4"/>
  <c r="J225" i="4" s="1"/>
  <c r="L225" i="4" s="1"/>
  <c r="N225" i="4" s="1"/>
  <c r="E207" i="4"/>
  <c r="J207" i="4" s="1"/>
  <c r="L207" i="4" s="1"/>
  <c r="N207" i="4" s="1"/>
  <c r="E164" i="4"/>
  <c r="J164" i="4" s="1"/>
  <c r="L164" i="4" s="1"/>
  <c r="N164" i="4" s="1"/>
  <c r="E206" i="4"/>
  <c r="J206" i="4" s="1"/>
  <c r="L206" i="4" s="1"/>
  <c r="N206" i="4" s="1"/>
  <c r="E114" i="4"/>
  <c r="J114" i="4" s="1"/>
  <c r="L114" i="4" s="1"/>
  <c r="N114" i="4" s="1"/>
  <c r="E249" i="4"/>
  <c r="J249" i="4" s="1"/>
  <c r="L249" i="4" s="1"/>
  <c r="N249" i="4" s="1"/>
  <c r="E248" i="4"/>
  <c r="J248" i="4" s="1"/>
  <c r="L248" i="4" s="1"/>
  <c r="N248" i="4" s="1"/>
  <c r="E181" i="4"/>
  <c r="J181" i="4" s="1"/>
  <c r="L181" i="4" s="1"/>
  <c r="N181" i="4" s="1"/>
  <c r="E128" i="4"/>
  <c r="J128" i="4" s="1"/>
  <c r="L128" i="4" s="1"/>
  <c r="N128" i="4" s="1"/>
  <c r="E223" i="4"/>
  <c r="J223" i="4" s="1"/>
  <c r="L223" i="4" s="1"/>
  <c r="N223" i="4" s="1"/>
  <c r="E237" i="4"/>
  <c r="J237" i="4" s="1"/>
  <c r="L237" i="4" s="1"/>
  <c r="N237" i="4" s="1"/>
  <c r="E261" i="4"/>
  <c r="J261" i="4" s="1"/>
  <c r="L261" i="4" s="1"/>
  <c r="N261" i="4" s="1"/>
  <c r="E243" i="4"/>
  <c r="J243" i="4" s="1"/>
  <c r="L243" i="4" s="1"/>
  <c r="N243" i="4" s="1"/>
  <c r="E171" i="4"/>
  <c r="J171" i="4" s="1"/>
  <c r="L171" i="4" s="1"/>
  <c r="N171" i="4" s="1"/>
  <c r="E193" i="4"/>
  <c r="J193" i="4" s="1"/>
  <c r="L193" i="4" s="1"/>
  <c r="N193" i="4" s="1"/>
  <c r="E135" i="4"/>
  <c r="J135" i="4" s="1"/>
  <c r="L135" i="4" s="1"/>
  <c r="N135" i="4" s="1"/>
  <c r="E101" i="4"/>
  <c r="J101" i="4" s="1"/>
  <c r="L101" i="4" s="1"/>
  <c r="N101" i="4" s="1"/>
  <c r="E134" i="4"/>
  <c r="J134" i="4" s="1"/>
  <c r="L134" i="4" s="1"/>
  <c r="N134" i="4" s="1"/>
  <c r="E219" i="4"/>
  <c r="J219" i="4" s="1"/>
  <c r="L219" i="4" s="1"/>
  <c r="N219" i="4" s="1"/>
  <c r="E125" i="4"/>
  <c r="J125" i="4" s="1"/>
  <c r="L125" i="4" s="1"/>
  <c r="N125" i="4" s="1"/>
  <c r="J89" i="26"/>
  <c r="I31" i="41" s="1"/>
  <c r="J89" i="28"/>
  <c r="I33" i="41" s="1"/>
  <c r="E145" i="13"/>
  <c r="J145" i="13" s="1"/>
  <c r="L145" i="13" s="1"/>
  <c r="N145" i="13" s="1"/>
  <c r="E109" i="13"/>
  <c r="J109" i="13" s="1"/>
  <c r="L109" i="13" s="1"/>
  <c r="N109" i="13" s="1"/>
  <c r="E121" i="13"/>
  <c r="J121" i="13" s="1"/>
  <c r="L121" i="13" s="1"/>
  <c r="N121" i="13" s="1"/>
  <c r="E248" i="13"/>
  <c r="J248" i="13" s="1"/>
  <c r="L248" i="13" s="1"/>
  <c r="N248" i="13" s="1"/>
  <c r="E206" i="13"/>
  <c r="J206" i="13" s="1"/>
  <c r="L206" i="13" s="1"/>
  <c r="N206" i="13" s="1"/>
  <c r="E122" i="13"/>
  <c r="J122" i="13" s="1"/>
  <c r="L122" i="13" s="1"/>
  <c r="N122" i="13" s="1"/>
  <c r="E234" i="13"/>
  <c r="J234" i="13" s="1"/>
  <c r="L234" i="13" s="1"/>
  <c r="N234" i="13" s="1"/>
  <c r="E126" i="13"/>
  <c r="J126" i="13" s="1"/>
  <c r="L126" i="13" s="1"/>
  <c r="N126" i="13" s="1"/>
  <c r="E230" i="13"/>
  <c r="J230" i="13" s="1"/>
  <c r="L230" i="13" s="1"/>
  <c r="N230" i="13" s="1"/>
  <c r="E196" i="13"/>
  <c r="J196" i="13" s="1"/>
  <c r="L196" i="13" s="1"/>
  <c r="N196" i="13" s="1"/>
  <c r="E103" i="13"/>
  <c r="J103" i="13" s="1"/>
  <c r="L103" i="13" s="1"/>
  <c r="N103" i="13" s="1"/>
  <c r="E259" i="13"/>
  <c r="J259" i="13" s="1"/>
  <c r="L259" i="13" s="1"/>
  <c r="N259" i="13" s="1"/>
  <c r="E200" i="13"/>
  <c r="J200" i="13" s="1"/>
  <c r="L200" i="13" s="1"/>
  <c r="N200" i="13" s="1"/>
  <c r="E199" i="13"/>
  <c r="J199" i="13" s="1"/>
  <c r="L199" i="13" s="1"/>
  <c r="N199" i="13" s="1"/>
  <c r="E190" i="13"/>
  <c r="J190" i="13" s="1"/>
  <c r="L190" i="13" s="1"/>
  <c r="N190" i="13" s="1"/>
  <c r="E228" i="13"/>
  <c r="J228" i="13" s="1"/>
  <c r="L228" i="13" s="1"/>
  <c r="N228" i="13" s="1"/>
  <c r="E223" i="13"/>
  <c r="J223" i="13" s="1"/>
  <c r="L223" i="13" s="1"/>
  <c r="N223" i="13" s="1"/>
  <c r="E179" i="13"/>
  <c r="J179" i="13" s="1"/>
  <c r="L179" i="13" s="1"/>
  <c r="N179" i="13" s="1"/>
  <c r="E182" i="13"/>
  <c r="J182" i="13" s="1"/>
  <c r="L182" i="13" s="1"/>
  <c r="N182" i="13" s="1"/>
  <c r="E146" i="13"/>
  <c r="J146" i="13" s="1"/>
  <c r="L146" i="13" s="1"/>
  <c r="N146" i="13" s="1"/>
  <c r="E210" i="13"/>
  <c r="J210" i="13" s="1"/>
  <c r="L210" i="13" s="1"/>
  <c r="N210" i="13" s="1"/>
  <c r="E118" i="13"/>
  <c r="J118" i="13" s="1"/>
  <c r="L118" i="13" s="1"/>
  <c r="N118" i="13" s="1"/>
  <c r="E113" i="13"/>
  <c r="J113" i="13" s="1"/>
  <c r="L113" i="13" s="1"/>
  <c r="N113" i="13" s="1"/>
  <c r="E184" i="13"/>
  <c r="J184" i="13" s="1"/>
  <c r="L184" i="13" s="1"/>
  <c r="N184" i="13" s="1"/>
  <c r="E256" i="13"/>
  <c r="J256" i="13" s="1"/>
  <c r="L256" i="13" s="1"/>
  <c r="N256" i="13" s="1"/>
  <c r="E124" i="13"/>
  <c r="J124" i="13" s="1"/>
  <c r="L124" i="13" s="1"/>
  <c r="N124" i="13" s="1"/>
  <c r="E174" i="13"/>
  <c r="J174" i="13" s="1"/>
  <c r="L174" i="13" s="1"/>
  <c r="N174" i="13" s="1"/>
  <c r="E154" i="13"/>
  <c r="J154" i="13" s="1"/>
  <c r="L154" i="13" s="1"/>
  <c r="N154" i="13" s="1"/>
  <c r="E202" i="13"/>
  <c r="J202" i="13" s="1"/>
  <c r="L202" i="13" s="1"/>
  <c r="N202" i="13" s="1"/>
  <c r="E157" i="13"/>
  <c r="J157" i="13" s="1"/>
  <c r="L157" i="13" s="1"/>
  <c r="N157" i="13" s="1"/>
  <c r="E198" i="13"/>
  <c r="J198" i="13" s="1"/>
  <c r="L198" i="13" s="1"/>
  <c r="N198" i="13" s="1"/>
  <c r="E237" i="13"/>
  <c r="J237" i="13" s="1"/>
  <c r="L237" i="13" s="1"/>
  <c r="N237" i="13" s="1"/>
  <c r="E262" i="13"/>
  <c r="J262" i="13" s="1"/>
  <c r="L262" i="13" s="1"/>
  <c r="N262" i="13" s="1"/>
  <c r="E268" i="13"/>
  <c r="J268" i="13" s="1"/>
  <c r="L268" i="13" s="1"/>
  <c r="N268" i="13" s="1"/>
  <c r="E241" i="13"/>
  <c r="J241" i="13" s="1"/>
  <c r="L241" i="13" s="1"/>
  <c r="N241" i="13" s="1"/>
  <c r="E111" i="13"/>
  <c r="J111" i="13" s="1"/>
  <c r="L111" i="13" s="1"/>
  <c r="N111" i="13" s="1"/>
  <c r="E195" i="13"/>
  <c r="J195" i="13" s="1"/>
  <c r="L195" i="13" s="1"/>
  <c r="N195" i="13" s="1"/>
  <c r="E265" i="13"/>
  <c r="J265" i="13" s="1"/>
  <c r="L265" i="13" s="1"/>
  <c r="N265" i="13" s="1"/>
  <c r="E191" i="13"/>
  <c r="J191" i="13" s="1"/>
  <c r="L191" i="13" s="1"/>
  <c r="N191" i="13" s="1"/>
  <c r="E116" i="13"/>
  <c r="J116" i="13" s="1"/>
  <c r="L116" i="13" s="1"/>
  <c r="N116" i="13" s="1"/>
  <c r="E251" i="13"/>
  <c r="J251" i="13" s="1"/>
  <c r="L251" i="13" s="1"/>
  <c r="N251" i="13" s="1"/>
  <c r="E244" i="13"/>
  <c r="J244" i="13" s="1"/>
  <c r="L244" i="13" s="1"/>
  <c r="N244" i="13" s="1"/>
  <c r="E178" i="13"/>
  <c r="J178" i="13" s="1"/>
  <c r="L178" i="13" s="1"/>
  <c r="N178" i="13" s="1"/>
  <c r="E150" i="13"/>
  <c r="J150" i="13" s="1"/>
  <c r="L150" i="13" s="1"/>
  <c r="N150" i="13" s="1"/>
  <c r="E252" i="13"/>
  <c r="J252" i="13" s="1"/>
  <c r="L252" i="13" s="1"/>
  <c r="N252" i="13" s="1"/>
  <c r="E137" i="13"/>
  <c r="J137" i="13" s="1"/>
  <c r="L137" i="13" s="1"/>
  <c r="N137" i="13" s="1"/>
  <c r="E168" i="13"/>
  <c r="J168" i="13" s="1"/>
  <c r="L168" i="13" s="1"/>
  <c r="N168" i="13" s="1"/>
  <c r="E156" i="13"/>
  <c r="J156" i="13" s="1"/>
  <c r="L156" i="13" s="1"/>
  <c r="N156" i="13" s="1"/>
  <c r="E243" i="13"/>
  <c r="J243" i="13" s="1"/>
  <c r="L243" i="13" s="1"/>
  <c r="N243" i="13" s="1"/>
  <c r="E128" i="13"/>
  <c r="J128" i="13" s="1"/>
  <c r="L128" i="13" s="1"/>
  <c r="N128" i="13" s="1"/>
  <c r="E170" i="13"/>
  <c r="J170" i="13" s="1"/>
  <c r="L170" i="13" s="1"/>
  <c r="N170" i="13" s="1"/>
  <c r="E100" i="13"/>
  <c r="J100" i="13" s="1"/>
  <c r="L100" i="13" s="1"/>
  <c r="N100" i="13" s="1"/>
  <c r="E235" i="13"/>
  <c r="J235" i="13" s="1"/>
  <c r="L235" i="13" s="1"/>
  <c r="N235" i="13" s="1"/>
  <c r="E254" i="13"/>
  <c r="J254" i="13" s="1"/>
  <c r="L254" i="13" s="1"/>
  <c r="N254" i="13" s="1"/>
  <c r="E267" i="13"/>
  <c r="J267" i="13" s="1"/>
  <c r="L267" i="13" s="1"/>
  <c r="N267" i="13" s="1"/>
  <c r="E242" i="13"/>
  <c r="J242" i="13" s="1"/>
  <c r="L242" i="13" s="1"/>
  <c r="N242" i="13" s="1"/>
  <c r="E209" i="13"/>
  <c r="J209" i="13" s="1"/>
  <c r="L209" i="13" s="1"/>
  <c r="N209" i="13" s="1"/>
  <c r="E143" i="13"/>
  <c r="J143" i="13" s="1"/>
  <c r="L143" i="13" s="1"/>
  <c r="N143" i="13" s="1"/>
  <c r="E147" i="13"/>
  <c r="J147" i="13" s="1"/>
  <c r="L147" i="13" s="1"/>
  <c r="N147" i="13" s="1"/>
  <c r="E233" i="13"/>
  <c r="J233" i="13" s="1"/>
  <c r="L233" i="13" s="1"/>
  <c r="N233" i="13" s="1"/>
  <c r="E119" i="13"/>
  <c r="J119" i="13" s="1"/>
  <c r="L119" i="13" s="1"/>
  <c r="N119" i="13" s="1"/>
  <c r="E148" i="13"/>
  <c r="J148" i="13" s="1"/>
  <c r="L148" i="13" s="1"/>
  <c r="N148" i="13" s="1"/>
  <c r="E219" i="13"/>
  <c r="J219" i="13" s="1"/>
  <c r="L219" i="13" s="1"/>
  <c r="N219" i="13" s="1"/>
  <c r="E216" i="13"/>
  <c r="J216" i="13" s="1"/>
  <c r="L216" i="13" s="1"/>
  <c r="N216" i="13" s="1"/>
  <c r="E247" i="13"/>
  <c r="J247" i="13" s="1"/>
  <c r="L247" i="13" s="1"/>
  <c r="N247" i="13" s="1"/>
  <c r="E197" i="13"/>
  <c r="J197" i="13" s="1"/>
  <c r="L197" i="13" s="1"/>
  <c r="N197" i="13" s="1"/>
  <c r="E175" i="13"/>
  <c r="J175" i="13" s="1"/>
  <c r="L175" i="13" s="1"/>
  <c r="N175" i="13" s="1"/>
  <c r="E105" i="13"/>
  <c r="J105" i="13" s="1"/>
  <c r="L105" i="13" s="1"/>
  <c r="N105" i="13" s="1"/>
  <c r="E161" i="13"/>
  <c r="J161" i="13" s="1"/>
  <c r="L161" i="13" s="1"/>
  <c r="N161" i="13" s="1"/>
  <c r="E171" i="13"/>
  <c r="J171" i="13" s="1"/>
  <c r="L171" i="13" s="1"/>
  <c r="N171" i="13" s="1"/>
  <c r="E211" i="13"/>
  <c r="J211" i="13" s="1"/>
  <c r="L211" i="13" s="1"/>
  <c r="N211" i="13" s="1"/>
  <c r="E158" i="13"/>
  <c r="J158" i="13" s="1"/>
  <c r="L158" i="13" s="1"/>
  <c r="N158" i="13" s="1"/>
  <c r="E239" i="13"/>
  <c r="J239" i="13" s="1"/>
  <c r="L239" i="13" s="1"/>
  <c r="N239" i="13" s="1"/>
  <c r="E132" i="13"/>
  <c r="J132" i="13" s="1"/>
  <c r="L132" i="13" s="1"/>
  <c r="N132" i="13" s="1"/>
  <c r="E107" i="13"/>
  <c r="J107" i="13" s="1"/>
  <c r="L107" i="13" s="1"/>
  <c r="N107" i="13" s="1"/>
  <c r="E222" i="13"/>
  <c r="J222" i="13" s="1"/>
  <c r="L222" i="13" s="1"/>
  <c r="N222" i="13" s="1"/>
  <c r="E203" i="13"/>
  <c r="J203" i="13" s="1"/>
  <c r="L203" i="13" s="1"/>
  <c r="N203" i="13" s="1"/>
  <c r="E232" i="13"/>
  <c r="J232" i="13" s="1"/>
  <c r="L232" i="13" s="1"/>
  <c r="N232" i="13" s="1"/>
  <c r="E258" i="13"/>
  <c r="J258" i="13" s="1"/>
  <c r="L258" i="13" s="1"/>
  <c r="N258" i="13" s="1"/>
  <c r="E236" i="13"/>
  <c r="J236" i="13" s="1"/>
  <c r="L236" i="13" s="1"/>
  <c r="N236" i="13" s="1"/>
  <c r="E138" i="13"/>
  <c r="J138" i="13" s="1"/>
  <c r="L138" i="13" s="1"/>
  <c r="N138" i="13" s="1"/>
  <c r="E201" i="13"/>
  <c r="J201" i="13" s="1"/>
  <c r="L201" i="13" s="1"/>
  <c r="N201" i="13" s="1"/>
  <c r="E151" i="13"/>
  <c r="J151" i="13" s="1"/>
  <c r="L151" i="13" s="1"/>
  <c r="N151" i="13" s="1"/>
  <c r="E260" i="13"/>
  <c r="J260" i="13" s="1"/>
  <c r="L260" i="13" s="1"/>
  <c r="N260" i="13" s="1"/>
  <c r="E187" i="13"/>
  <c r="J187" i="13" s="1"/>
  <c r="L187" i="13" s="1"/>
  <c r="N187" i="13" s="1"/>
  <c r="E120" i="13"/>
  <c r="J120" i="13" s="1"/>
  <c r="L120" i="13" s="1"/>
  <c r="N120" i="13" s="1"/>
  <c r="E153" i="13"/>
  <c r="J153" i="13" s="1"/>
  <c r="L153" i="13" s="1"/>
  <c r="N153" i="13" s="1"/>
  <c r="E133" i="13"/>
  <c r="J133" i="13" s="1"/>
  <c r="L133" i="13" s="1"/>
  <c r="N133" i="13" s="1"/>
  <c r="E125" i="13"/>
  <c r="J125" i="13" s="1"/>
  <c r="L125" i="13" s="1"/>
  <c r="N125" i="13" s="1"/>
  <c r="E253" i="13"/>
  <c r="J253" i="13" s="1"/>
  <c r="L253" i="13" s="1"/>
  <c r="N253" i="13" s="1"/>
  <c r="E99" i="13"/>
  <c r="J99" i="13" s="1"/>
  <c r="L99" i="13" s="1"/>
  <c r="N99" i="13" s="1"/>
  <c r="E180" i="13"/>
  <c r="J180" i="13" s="1"/>
  <c r="L180" i="13" s="1"/>
  <c r="N180" i="13" s="1"/>
  <c r="E207" i="13"/>
  <c r="J207" i="13" s="1"/>
  <c r="L207" i="13" s="1"/>
  <c r="N207" i="13" s="1"/>
  <c r="E165" i="13"/>
  <c r="J165" i="13" s="1"/>
  <c r="L165" i="13" s="1"/>
  <c r="N165" i="13" s="1"/>
  <c r="E98" i="13"/>
  <c r="J98" i="13" s="1"/>
  <c r="L98" i="13" s="1"/>
  <c r="N98" i="13" s="1"/>
  <c r="E227" i="13"/>
  <c r="J227" i="13" s="1"/>
  <c r="L227" i="13" s="1"/>
  <c r="N227" i="13" s="1"/>
  <c r="E139" i="13"/>
  <c r="J139" i="13" s="1"/>
  <c r="L139" i="13" s="1"/>
  <c r="N139" i="13" s="1"/>
  <c r="E225" i="13"/>
  <c r="J225" i="13" s="1"/>
  <c r="L225" i="13" s="1"/>
  <c r="N225" i="13" s="1"/>
  <c r="E226" i="13"/>
  <c r="J226" i="13" s="1"/>
  <c r="L226" i="13" s="1"/>
  <c r="N226" i="13" s="1"/>
  <c r="E102" i="13"/>
  <c r="J102" i="13" s="1"/>
  <c r="L102" i="13" s="1"/>
  <c r="N102" i="13" s="1"/>
  <c r="E181" i="13"/>
  <c r="J181" i="13" s="1"/>
  <c r="L181" i="13" s="1"/>
  <c r="N181" i="13" s="1"/>
  <c r="E250" i="13"/>
  <c r="J250" i="13" s="1"/>
  <c r="L250" i="13" s="1"/>
  <c r="N250" i="13" s="1"/>
  <c r="J95" i="13"/>
  <c r="L95" i="13" s="1"/>
  <c r="N95" i="13" s="1"/>
  <c r="E261" i="13"/>
  <c r="J261" i="13" s="1"/>
  <c r="L261" i="13" s="1"/>
  <c r="N261" i="13" s="1"/>
  <c r="E123" i="13"/>
  <c r="J123" i="13" s="1"/>
  <c r="L123" i="13" s="1"/>
  <c r="N123" i="13" s="1"/>
  <c r="E152" i="13"/>
  <c r="J152" i="13" s="1"/>
  <c r="L152" i="13" s="1"/>
  <c r="N152" i="13" s="1"/>
  <c r="E183" i="13"/>
  <c r="J183" i="13" s="1"/>
  <c r="L183" i="13" s="1"/>
  <c r="N183" i="13" s="1"/>
  <c r="E264" i="13"/>
  <c r="J264" i="13" s="1"/>
  <c r="L264" i="13" s="1"/>
  <c r="N264" i="13" s="1"/>
  <c r="E192" i="13"/>
  <c r="J192" i="13" s="1"/>
  <c r="L192" i="13" s="1"/>
  <c r="N192" i="13" s="1"/>
  <c r="E101" i="13"/>
  <c r="J101" i="13" s="1"/>
  <c r="L101" i="13" s="1"/>
  <c r="N101" i="13" s="1"/>
  <c r="E224" i="13"/>
  <c r="J224" i="13" s="1"/>
  <c r="L224" i="13" s="1"/>
  <c r="N224" i="13" s="1"/>
  <c r="E221" i="13"/>
  <c r="J221" i="13" s="1"/>
  <c r="L221" i="13" s="1"/>
  <c r="N221" i="13" s="1"/>
  <c r="E131" i="13"/>
  <c r="J131" i="13" s="1"/>
  <c r="L131" i="13" s="1"/>
  <c r="N131" i="13" s="1"/>
  <c r="E249" i="13"/>
  <c r="J249" i="13" s="1"/>
  <c r="L249" i="13" s="1"/>
  <c r="N249" i="13" s="1"/>
  <c r="E135" i="13"/>
  <c r="J135" i="13" s="1"/>
  <c r="L135" i="13" s="1"/>
  <c r="N135" i="13" s="1"/>
  <c r="E185" i="13"/>
  <c r="J185" i="13" s="1"/>
  <c r="L185" i="13" s="1"/>
  <c r="N185" i="13" s="1"/>
  <c r="E164" i="13"/>
  <c r="J164" i="13" s="1"/>
  <c r="L164" i="13" s="1"/>
  <c r="N164" i="13" s="1"/>
  <c r="E115" i="13"/>
  <c r="J115" i="13" s="1"/>
  <c r="L115" i="13" s="1"/>
  <c r="N115" i="13" s="1"/>
  <c r="E204" i="13"/>
  <c r="J204" i="13" s="1"/>
  <c r="L204" i="13" s="1"/>
  <c r="N204" i="13" s="1"/>
  <c r="E104" i="13"/>
  <c r="J104" i="13" s="1"/>
  <c r="L104" i="13" s="1"/>
  <c r="N104" i="13" s="1"/>
  <c r="E194" i="13"/>
  <c r="J194" i="13" s="1"/>
  <c r="L194" i="13" s="1"/>
  <c r="N194" i="13" s="1"/>
  <c r="E134" i="13"/>
  <c r="J134" i="13" s="1"/>
  <c r="L134" i="13" s="1"/>
  <c r="N134" i="13" s="1"/>
  <c r="E172" i="13"/>
  <c r="J172" i="13" s="1"/>
  <c r="L172" i="13" s="1"/>
  <c r="N172" i="13" s="1"/>
  <c r="E218" i="13"/>
  <c r="J218" i="13" s="1"/>
  <c r="L218" i="13" s="1"/>
  <c r="N218" i="13" s="1"/>
  <c r="E110" i="13"/>
  <c r="J110" i="13" s="1"/>
  <c r="L110" i="13" s="1"/>
  <c r="N110" i="13" s="1"/>
  <c r="E229" i="13"/>
  <c r="J229" i="13" s="1"/>
  <c r="L229" i="13" s="1"/>
  <c r="N229" i="13" s="1"/>
  <c r="E155" i="13"/>
  <c r="J155" i="13" s="1"/>
  <c r="L155" i="13" s="1"/>
  <c r="N155" i="13" s="1"/>
  <c r="E167" i="13"/>
  <c r="J167" i="13" s="1"/>
  <c r="L167" i="13" s="1"/>
  <c r="N167" i="13" s="1"/>
  <c r="E127" i="13"/>
  <c r="J127" i="13" s="1"/>
  <c r="L127" i="13" s="1"/>
  <c r="N127" i="13" s="1"/>
  <c r="E220" i="13"/>
  <c r="J220" i="13" s="1"/>
  <c r="L220" i="13" s="1"/>
  <c r="N220" i="13" s="1"/>
  <c r="E189" i="13"/>
  <c r="J189" i="13" s="1"/>
  <c r="L189" i="13" s="1"/>
  <c r="N189" i="13" s="1"/>
  <c r="E245" i="13"/>
  <c r="J245" i="13" s="1"/>
  <c r="L245" i="13" s="1"/>
  <c r="N245" i="13" s="1"/>
  <c r="E136" i="13"/>
  <c r="J136" i="13" s="1"/>
  <c r="L136" i="13" s="1"/>
  <c r="N136" i="13" s="1"/>
  <c r="E186" i="13"/>
  <c r="J186" i="13" s="1"/>
  <c r="L186" i="13" s="1"/>
  <c r="N186" i="13" s="1"/>
  <c r="E257" i="13"/>
  <c r="J257" i="13" s="1"/>
  <c r="L257" i="13" s="1"/>
  <c r="N257" i="13" s="1"/>
  <c r="E163" i="13"/>
  <c r="J163" i="13" s="1"/>
  <c r="L163" i="13" s="1"/>
  <c r="N163" i="13" s="1"/>
  <c r="E238" i="13"/>
  <c r="J238" i="13" s="1"/>
  <c r="L238" i="13" s="1"/>
  <c r="N238" i="13" s="1"/>
  <c r="E213" i="13"/>
  <c r="J213" i="13" s="1"/>
  <c r="L213" i="13" s="1"/>
  <c r="N213" i="13" s="1"/>
  <c r="E173" i="13"/>
  <c r="J173" i="13" s="1"/>
  <c r="L173" i="13" s="1"/>
  <c r="N173" i="13" s="1"/>
  <c r="E255" i="13"/>
  <c r="J255" i="13" s="1"/>
  <c r="L255" i="13" s="1"/>
  <c r="N255" i="13" s="1"/>
  <c r="E193" i="13"/>
  <c r="J193" i="13" s="1"/>
  <c r="L193" i="13" s="1"/>
  <c r="N193" i="13" s="1"/>
  <c r="E130" i="13"/>
  <c r="J130" i="13" s="1"/>
  <c r="L130" i="13" s="1"/>
  <c r="N130" i="13" s="1"/>
  <c r="E177" i="13"/>
  <c r="J177" i="13" s="1"/>
  <c r="L177" i="13" s="1"/>
  <c r="N177" i="13" s="1"/>
  <c r="E162" i="13"/>
  <c r="J162" i="13" s="1"/>
  <c r="L162" i="13" s="1"/>
  <c r="N162" i="13" s="1"/>
  <c r="E159" i="13"/>
  <c r="J159" i="13" s="1"/>
  <c r="L159" i="13" s="1"/>
  <c r="N159" i="13" s="1"/>
  <c r="E263" i="13"/>
  <c r="J263" i="13" s="1"/>
  <c r="L263" i="13" s="1"/>
  <c r="N263" i="13" s="1"/>
  <c r="E142" i="13"/>
  <c r="J142" i="13" s="1"/>
  <c r="L142" i="13" s="1"/>
  <c r="N142" i="13" s="1"/>
  <c r="E215" i="13"/>
  <c r="J215" i="13" s="1"/>
  <c r="L215" i="13" s="1"/>
  <c r="N215" i="13" s="1"/>
  <c r="E141" i="13"/>
  <c r="J141" i="13" s="1"/>
  <c r="L141" i="13" s="1"/>
  <c r="N141" i="13" s="1"/>
  <c r="E208" i="13"/>
  <c r="J208" i="13" s="1"/>
  <c r="L208" i="13" s="1"/>
  <c r="N208" i="13" s="1"/>
  <c r="E140" i="13"/>
  <c r="J140" i="13" s="1"/>
  <c r="L140" i="13" s="1"/>
  <c r="N140" i="13" s="1"/>
  <c r="E231" i="13"/>
  <c r="J231" i="13" s="1"/>
  <c r="L231" i="13" s="1"/>
  <c r="N231" i="13" s="1"/>
  <c r="E212" i="13"/>
  <c r="J212" i="13" s="1"/>
  <c r="L212" i="13" s="1"/>
  <c r="N212" i="13" s="1"/>
  <c r="E160" i="13"/>
  <c r="J160" i="13" s="1"/>
  <c r="L160" i="13" s="1"/>
  <c r="N160" i="13" s="1"/>
  <c r="E169" i="13"/>
  <c r="J169" i="13" s="1"/>
  <c r="L169" i="13" s="1"/>
  <c r="N169" i="13" s="1"/>
  <c r="E129" i="13"/>
  <c r="J129" i="13" s="1"/>
  <c r="L129" i="13" s="1"/>
  <c r="N129" i="13" s="1"/>
  <c r="E217" i="13"/>
  <c r="J217" i="13" s="1"/>
  <c r="L217" i="13" s="1"/>
  <c r="N217" i="13" s="1"/>
  <c r="E106" i="13"/>
  <c r="J106" i="13" s="1"/>
  <c r="L106" i="13" s="1"/>
  <c r="N106" i="13" s="1"/>
  <c r="E166" i="13"/>
  <c r="J166" i="13" s="1"/>
  <c r="L166" i="13" s="1"/>
  <c r="N166" i="13" s="1"/>
  <c r="E246" i="13"/>
  <c r="J246" i="13" s="1"/>
  <c r="L246" i="13" s="1"/>
  <c r="N246" i="13" s="1"/>
  <c r="E188" i="13"/>
  <c r="J188" i="13" s="1"/>
  <c r="L188" i="13" s="1"/>
  <c r="N188" i="13" s="1"/>
  <c r="E149" i="13"/>
  <c r="J149" i="13" s="1"/>
  <c r="L149" i="13" s="1"/>
  <c r="N149" i="13" s="1"/>
  <c r="E97" i="13"/>
  <c r="J97" i="13" s="1"/>
  <c r="L97" i="13" s="1"/>
  <c r="N97" i="13" s="1"/>
  <c r="E266" i="13"/>
  <c r="J266" i="13" s="1"/>
  <c r="L266" i="13" s="1"/>
  <c r="N266" i="13" s="1"/>
  <c r="E96" i="13"/>
  <c r="J96" i="13" s="1"/>
  <c r="L96" i="13" s="1"/>
  <c r="N96" i="13" s="1"/>
  <c r="E205" i="13"/>
  <c r="J205" i="13" s="1"/>
  <c r="L205" i="13" s="1"/>
  <c r="N205" i="13" s="1"/>
  <c r="E214" i="13"/>
  <c r="J214" i="13" s="1"/>
  <c r="L214" i="13" s="1"/>
  <c r="N214" i="13" s="1"/>
  <c r="E176" i="13"/>
  <c r="J176" i="13" s="1"/>
  <c r="L176" i="13" s="1"/>
  <c r="N176" i="13" s="1"/>
  <c r="E117" i="13"/>
  <c r="J117" i="13" s="1"/>
  <c r="L117" i="13" s="1"/>
  <c r="N117" i="13" s="1"/>
  <c r="E240" i="13"/>
  <c r="J240" i="13" s="1"/>
  <c r="L240" i="13" s="1"/>
  <c r="N240" i="13" s="1"/>
  <c r="E108" i="13"/>
  <c r="J108" i="13" s="1"/>
  <c r="L108" i="13" s="1"/>
  <c r="N108" i="13" s="1"/>
  <c r="E144" i="13"/>
  <c r="J144" i="13" s="1"/>
  <c r="L144" i="13" s="1"/>
  <c r="N144" i="13" s="1"/>
  <c r="E114" i="13"/>
  <c r="J114" i="13" s="1"/>
  <c r="L114" i="13" s="1"/>
  <c r="N114" i="13" s="1"/>
  <c r="E112" i="13"/>
  <c r="J112" i="13" s="1"/>
  <c r="L112" i="13" s="1"/>
  <c r="N112" i="13" s="1"/>
  <c r="E128" i="27"/>
  <c r="J128" i="27" s="1"/>
  <c r="L128" i="27" s="1"/>
  <c r="N128" i="27" s="1"/>
  <c r="E151" i="27"/>
  <c r="J151" i="27" s="1"/>
  <c r="L151" i="27" s="1"/>
  <c r="N151" i="27" s="1"/>
  <c r="E98" i="27"/>
  <c r="J98" i="27" s="1"/>
  <c r="L98" i="27" s="1"/>
  <c r="N98" i="27" s="1"/>
  <c r="E251" i="27"/>
  <c r="J251" i="27" s="1"/>
  <c r="L251" i="27" s="1"/>
  <c r="N251" i="27" s="1"/>
  <c r="E100" i="27"/>
  <c r="J100" i="27" s="1"/>
  <c r="L100" i="27" s="1"/>
  <c r="N100" i="27" s="1"/>
  <c r="E158" i="27"/>
  <c r="J158" i="27" s="1"/>
  <c r="L158" i="27" s="1"/>
  <c r="N158" i="27" s="1"/>
  <c r="E134" i="27"/>
  <c r="J134" i="27" s="1"/>
  <c r="L134" i="27" s="1"/>
  <c r="N134" i="27" s="1"/>
  <c r="E189" i="27"/>
  <c r="J189" i="27" s="1"/>
  <c r="L189" i="27" s="1"/>
  <c r="N189" i="27" s="1"/>
  <c r="E179" i="27"/>
  <c r="J179" i="27" s="1"/>
  <c r="L179" i="27" s="1"/>
  <c r="N179" i="27" s="1"/>
  <c r="E184" i="27"/>
  <c r="J184" i="27" s="1"/>
  <c r="L184" i="27" s="1"/>
  <c r="N184" i="27" s="1"/>
  <c r="E116" i="27"/>
  <c r="J116" i="27" s="1"/>
  <c r="L116" i="27" s="1"/>
  <c r="N116" i="27" s="1"/>
  <c r="E150" i="27"/>
  <c r="J150" i="27" s="1"/>
  <c r="L150" i="27" s="1"/>
  <c r="N150" i="27" s="1"/>
  <c r="E130" i="27"/>
  <c r="J130" i="27" s="1"/>
  <c r="L130" i="27" s="1"/>
  <c r="N130" i="27" s="1"/>
  <c r="E178" i="27"/>
  <c r="J178" i="27" s="1"/>
  <c r="L178" i="27" s="1"/>
  <c r="N178" i="27" s="1"/>
  <c r="E147" i="27"/>
  <c r="J147" i="27" s="1"/>
  <c r="L147" i="27" s="1"/>
  <c r="N147" i="27" s="1"/>
  <c r="E132" i="27"/>
  <c r="J132" i="27" s="1"/>
  <c r="L132" i="27" s="1"/>
  <c r="N132" i="27" s="1"/>
  <c r="E263" i="27"/>
  <c r="J263" i="27" s="1"/>
  <c r="L263" i="27" s="1"/>
  <c r="N263" i="27" s="1"/>
  <c r="J95" i="27"/>
  <c r="L95" i="27" s="1"/>
  <c r="N95" i="27" s="1"/>
  <c r="E265" i="27"/>
  <c r="J265" i="27" s="1"/>
  <c r="L265" i="27" s="1"/>
  <c r="N265" i="27" s="1"/>
  <c r="E255" i="27"/>
  <c r="J255" i="27" s="1"/>
  <c r="L255" i="27" s="1"/>
  <c r="N255" i="27" s="1"/>
  <c r="E104" i="27"/>
  <c r="J104" i="27" s="1"/>
  <c r="L104" i="27" s="1"/>
  <c r="N104" i="27" s="1"/>
  <c r="E106" i="27"/>
  <c r="J106" i="27" s="1"/>
  <c r="L106" i="27" s="1"/>
  <c r="N106" i="27" s="1"/>
  <c r="E121" i="27"/>
  <c r="J121" i="27" s="1"/>
  <c r="L121" i="27" s="1"/>
  <c r="N121" i="27" s="1"/>
  <c r="E137" i="27"/>
  <c r="J137" i="27" s="1"/>
  <c r="L137" i="27" s="1"/>
  <c r="N137" i="27" s="1"/>
  <c r="E261" i="27"/>
  <c r="J261" i="27" s="1"/>
  <c r="L261" i="27" s="1"/>
  <c r="N261" i="27" s="1"/>
  <c r="E187" i="27"/>
  <c r="J187" i="27" s="1"/>
  <c r="L187" i="27" s="1"/>
  <c r="N187" i="27" s="1"/>
  <c r="E257" i="27"/>
  <c r="J257" i="27" s="1"/>
  <c r="L257" i="27" s="1"/>
  <c r="N257" i="27" s="1"/>
  <c r="E247" i="27"/>
  <c r="J247" i="27" s="1"/>
  <c r="L247" i="27" s="1"/>
  <c r="N247" i="27" s="1"/>
  <c r="E120" i="27"/>
  <c r="J120" i="27" s="1"/>
  <c r="L120" i="27" s="1"/>
  <c r="N120" i="27" s="1"/>
  <c r="E157" i="27"/>
  <c r="J157" i="27" s="1"/>
  <c r="L157" i="27" s="1"/>
  <c r="N157" i="27" s="1"/>
  <c r="E180" i="27"/>
  <c r="J180" i="27" s="1"/>
  <c r="L180" i="27" s="1"/>
  <c r="N180" i="27" s="1"/>
  <c r="E131" i="27"/>
  <c r="J131" i="27" s="1"/>
  <c r="L131" i="27" s="1"/>
  <c r="N131" i="27" s="1"/>
  <c r="E249" i="27"/>
  <c r="J249" i="27" s="1"/>
  <c r="L249" i="27" s="1"/>
  <c r="N249" i="27" s="1"/>
  <c r="E239" i="27"/>
  <c r="J239" i="27" s="1"/>
  <c r="L239" i="27" s="1"/>
  <c r="N239" i="27" s="1"/>
  <c r="E125" i="27"/>
  <c r="J125" i="27" s="1"/>
  <c r="L125" i="27" s="1"/>
  <c r="N125" i="27" s="1"/>
  <c r="E267" i="27"/>
  <c r="J267" i="27" s="1"/>
  <c r="L267" i="27" s="1"/>
  <c r="N267" i="27" s="1"/>
  <c r="E146" i="27"/>
  <c r="J146" i="27" s="1"/>
  <c r="L146" i="27" s="1"/>
  <c r="N146" i="27" s="1"/>
  <c r="E96" i="27"/>
  <c r="J96" i="27" s="1"/>
  <c r="L96" i="27" s="1"/>
  <c r="N96" i="27" s="1"/>
  <c r="E112" i="27"/>
  <c r="J112" i="27" s="1"/>
  <c r="L112" i="27" s="1"/>
  <c r="N112" i="27" s="1"/>
  <c r="E229" i="27"/>
  <c r="J229" i="27" s="1"/>
  <c r="L229" i="27" s="1"/>
  <c r="N229" i="27" s="1"/>
  <c r="E176" i="27"/>
  <c r="J176" i="27" s="1"/>
  <c r="L176" i="27" s="1"/>
  <c r="N176" i="27" s="1"/>
  <c r="E225" i="27"/>
  <c r="J225" i="27" s="1"/>
  <c r="L225" i="27" s="1"/>
  <c r="N225" i="27" s="1"/>
  <c r="E215" i="27"/>
  <c r="J215" i="27" s="1"/>
  <c r="L215" i="27" s="1"/>
  <c r="N215" i="27" s="1"/>
  <c r="E115" i="27"/>
  <c r="J115" i="27" s="1"/>
  <c r="L115" i="27" s="1"/>
  <c r="N115" i="27" s="1"/>
  <c r="E250" i="27"/>
  <c r="J250" i="27" s="1"/>
  <c r="L250" i="27" s="1"/>
  <c r="N250" i="27" s="1"/>
  <c r="E236" i="27"/>
  <c r="J236" i="27" s="1"/>
  <c r="L236" i="27" s="1"/>
  <c r="N236" i="27" s="1"/>
  <c r="E237" i="27"/>
  <c r="J237" i="27" s="1"/>
  <c r="L237" i="27" s="1"/>
  <c r="N237" i="27" s="1"/>
  <c r="E217" i="27"/>
  <c r="J217" i="27" s="1"/>
  <c r="L217" i="27" s="1"/>
  <c r="N217" i="27" s="1"/>
  <c r="E207" i="27"/>
  <c r="J207" i="27" s="1"/>
  <c r="L207" i="27" s="1"/>
  <c r="N207" i="27" s="1"/>
  <c r="E245" i="27"/>
  <c r="J245" i="27" s="1"/>
  <c r="L245" i="27" s="1"/>
  <c r="N245" i="27" s="1"/>
  <c r="E235" i="27"/>
  <c r="J235" i="27" s="1"/>
  <c r="L235" i="27" s="1"/>
  <c r="N235" i="27" s="1"/>
  <c r="E101" i="27"/>
  <c r="J101" i="27" s="1"/>
  <c r="L101" i="27" s="1"/>
  <c r="N101" i="27" s="1"/>
  <c r="E209" i="27"/>
  <c r="J209" i="27" s="1"/>
  <c r="L209" i="27" s="1"/>
  <c r="N209" i="27" s="1"/>
  <c r="E199" i="27"/>
  <c r="J199" i="27" s="1"/>
  <c r="L199" i="27" s="1"/>
  <c r="N199" i="27" s="1"/>
  <c r="E108" i="27"/>
  <c r="J108" i="27" s="1"/>
  <c r="L108" i="27" s="1"/>
  <c r="N108" i="27" s="1"/>
  <c r="E201" i="27"/>
  <c r="J201" i="27" s="1"/>
  <c r="L201" i="27" s="1"/>
  <c r="N201" i="27" s="1"/>
  <c r="E191" i="27"/>
  <c r="J191" i="27" s="1"/>
  <c r="L191" i="27" s="1"/>
  <c r="N191" i="27" s="1"/>
  <c r="E124" i="27"/>
  <c r="J124" i="27" s="1"/>
  <c r="L124" i="27" s="1"/>
  <c r="N124" i="27" s="1"/>
  <c r="E240" i="27"/>
  <c r="J240" i="27" s="1"/>
  <c r="L240" i="27" s="1"/>
  <c r="N240" i="27" s="1"/>
  <c r="E188" i="27"/>
  <c r="J188" i="27" s="1"/>
  <c r="L188" i="27" s="1"/>
  <c r="N188" i="27" s="1"/>
  <c r="E105" i="27"/>
  <c r="J105" i="27" s="1"/>
  <c r="L105" i="27" s="1"/>
  <c r="N105" i="27" s="1"/>
  <c r="E197" i="27"/>
  <c r="J197" i="27" s="1"/>
  <c r="L197" i="27" s="1"/>
  <c r="N197" i="27" s="1"/>
  <c r="E138" i="27"/>
  <c r="J138" i="27" s="1"/>
  <c r="L138" i="27" s="1"/>
  <c r="N138" i="27" s="1"/>
  <c r="E193" i="27"/>
  <c r="J193" i="27" s="1"/>
  <c r="L193" i="27" s="1"/>
  <c r="N193" i="27" s="1"/>
  <c r="E183" i="27"/>
  <c r="J183" i="27" s="1"/>
  <c r="L183" i="27" s="1"/>
  <c r="N183" i="27" s="1"/>
  <c r="E234" i="27"/>
  <c r="J234" i="27" s="1"/>
  <c r="L234" i="27" s="1"/>
  <c r="N234" i="27" s="1"/>
  <c r="E218" i="27"/>
  <c r="J218" i="27" s="1"/>
  <c r="L218" i="27" s="1"/>
  <c r="N218" i="27" s="1"/>
  <c r="E152" i="27"/>
  <c r="J152" i="27" s="1"/>
  <c r="L152" i="27" s="1"/>
  <c r="N152" i="27" s="1"/>
  <c r="E266" i="27"/>
  <c r="J266" i="27" s="1"/>
  <c r="L266" i="27" s="1"/>
  <c r="N266" i="27" s="1"/>
  <c r="E185" i="27"/>
  <c r="J185" i="27" s="1"/>
  <c r="L185" i="27" s="1"/>
  <c r="N185" i="27" s="1"/>
  <c r="E175" i="27"/>
  <c r="J175" i="27" s="1"/>
  <c r="L175" i="27" s="1"/>
  <c r="N175" i="27" s="1"/>
  <c r="E213" i="27"/>
  <c r="J213" i="27" s="1"/>
  <c r="L213" i="27" s="1"/>
  <c r="N213" i="27" s="1"/>
  <c r="E203" i="27"/>
  <c r="J203" i="27" s="1"/>
  <c r="L203" i="27" s="1"/>
  <c r="N203" i="27" s="1"/>
  <c r="E135" i="27"/>
  <c r="J135" i="27" s="1"/>
  <c r="L135" i="27" s="1"/>
  <c r="N135" i="27" s="1"/>
  <c r="E139" i="27"/>
  <c r="J139" i="27" s="1"/>
  <c r="L139" i="27" s="1"/>
  <c r="N139" i="27" s="1"/>
  <c r="E258" i="27"/>
  <c r="J258" i="27" s="1"/>
  <c r="L258" i="27" s="1"/>
  <c r="N258" i="27" s="1"/>
  <c r="E113" i="27"/>
  <c r="J113" i="27" s="1"/>
  <c r="L113" i="27" s="1"/>
  <c r="N113" i="27" s="1"/>
  <c r="E161" i="27"/>
  <c r="J161" i="27" s="1"/>
  <c r="L161" i="27" s="1"/>
  <c r="N161" i="27" s="1"/>
  <c r="E212" i="27"/>
  <c r="J212" i="27" s="1"/>
  <c r="L212" i="27" s="1"/>
  <c r="N212" i="27" s="1"/>
  <c r="E114" i="27"/>
  <c r="J114" i="27" s="1"/>
  <c r="L114" i="27" s="1"/>
  <c r="N114" i="27" s="1"/>
  <c r="E186" i="27"/>
  <c r="J186" i="27" s="1"/>
  <c r="L186" i="27" s="1"/>
  <c r="N186" i="27" s="1"/>
  <c r="E216" i="27"/>
  <c r="J216" i="27" s="1"/>
  <c r="L216" i="27" s="1"/>
  <c r="N216" i="27" s="1"/>
  <c r="E195" i="27"/>
  <c r="J195" i="27" s="1"/>
  <c r="L195" i="27" s="1"/>
  <c r="N195" i="27" s="1"/>
  <c r="E153" i="27"/>
  <c r="J153" i="27" s="1"/>
  <c r="L153" i="27" s="1"/>
  <c r="N153" i="27" s="1"/>
  <c r="E160" i="27"/>
  <c r="J160" i="27" s="1"/>
  <c r="L160" i="27" s="1"/>
  <c r="N160" i="27" s="1"/>
  <c r="E110" i="27"/>
  <c r="J110" i="27" s="1"/>
  <c r="L110" i="27" s="1"/>
  <c r="N110" i="27" s="1"/>
  <c r="E143" i="27"/>
  <c r="J143" i="27" s="1"/>
  <c r="L143" i="27" s="1"/>
  <c r="N143" i="27" s="1"/>
  <c r="E226" i="27"/>
  <c r="J226" i="27" s="1"/>
  <c r="L226" i="27" s="1"/>
  <c r="N226" i="27" s="1"/>
  <c r="E133" i="27"/>
  <c r="J133" i="27" s="1"/>
  <c r="L133" i="27" s="1"/>
  <c r="N133" i="27" s="1"/>
  <c r="E254" i="27"/>
  <c r="J254" i="27" s="1"/>
  <c r="L254" i="27" s="1"/>
  <c r="N254" i="27" s="1"/>
  <c r="E268" i="27"/>
  <c r="J268" i="27" s="1"/>
  <c r="L268" i="27" s="1"/>
  <c r="N268" i="27" s="1"/>
  <c r="E109" i="27"/>
  <c r="J109" i="27" s="1"/>
  <c r="L109" i="27" s="1"/>
  <c r="N109" i="27" s="1"/>
  <c r="E154" i="27"/>
  <c r="J154" i="27" s="1"/>
  <c r="L154" i="27" s="1"/>
  <c r="N154" i="27" s="1"/>
  <c r="E252" i="27"/>
  <c r="J252" i="27" s="1"/>
  <c r="L252" i="27" s="1"/>
  <c r="N252" i="27" s="1"/>
  <c r="E164" i="27"/>
  <c r="J164" i="27" s="1"/>
  <c r="L164" i="27" s="1"/>
  <c r="N164" i="27" s="1"/>
  <c r="E246" i="27"/>
  <c r="J246" i="27" s="1"/>
  <c r="L246" i="27" s="1"/>
  <c r="N246" i="27" s="1"/>
  <c r="E224" i="27"/>
  <c r="J224" i="27" s="1"/>
  <c r="L224" i="27" s="1"/>
  <c r="N224" i="27" s="1"/>
  <c r="E103" i="27"/>
  <c r="J103" i="27" s="1"/>
  <c r="L103" i="27" s="1"/>
  <c r="N103" i="27" s="1"/>
  <c r="E126" i="27"/>
  <c r="J126" i="27" s="1"/>
  <c r="L126" i="27" s="1"/>
  <c r="N126" i="27" s="1"/>
  <c r="E194" i="27"/>
  <c r="J194" i="27" s="1"/>
  <c r="L194" i="27" s="1"/>
  <c r="N194" i="27" s="1"/>
  <c r="E259" i="27"/>
  <c r="J259" i="27" s="1"/>
  <c r="L259" i="27" s="1"/>
  <c r="N259" i="27" s="1"/>
  <c r="E222" i="27"/>
  <c r="J222" i="27" s="1"/>
  <c r="L222" i="27" s="1"/>
  <c r="N222" i="27" s="1"/>
  <c r="E155" i="27"/>
  <c r="J155" i="27" s="1"/>
  <c r="L155" i="27" s="1"/>
  <c r="N155" i="27" s="1"/>
  <c r="E253" i="27"/>
  <c r="J253" i="27" s="1"/>
  <c r="L253" i="27" s="1"/>
  <c r="N253" i="27" s="1"/>
  <c r="E214" i="27"/>
  <c r="J214" i="27" s="1"/>
  <c r="L214" i="27" s="1"/>
  <c r="N214" i="27" s="1"/>
  <c r="E210" i="27"/>
  <c r="J210" i="27" s="1"/>
  <c r="L210" i="27" s="1"/>
  <c r="N210" i="27" s="1"/>
  <c r="E111" i="27"/>
  <c r="J111" i="27" s="1"/>
  <c r="L111" i="27" s="1"/>
  <c r="N111" i="27" s="1"/>
  <c r="E231" i="27"/>
  <c r="J231" i="27" s="1"/>
  <c r="L231" i="27" s="1"/>
  <c r="N231" i="27" s="1"/>
  <c r="E173" i="27"/>
  <c r="J173" i="27" s="1"/>
  <c r="L173" i="27" s="1"/>
  <c r="N173" i="27" s="1"/>
  <c r="E198" i="27"/>
  <c r="J198" i="27" s="1"/>
  <c r="L198" i="27" s="1"/>
  <c r="N198" i="27" s="1"/>
  <c r="E99" i="27"/>
  <c r="J99" i="27" s="1"/>
  <c r="L99" i="27" s="1"/>
  <c r="N99" i="27" s="1"/>
  <c r="E192" i="27"/>
  <c r="J192" i="27" s="1"/>
  <c r="L192" i="27" s="1"/>
  <c r="N192" i="27" s="1"/>
  <c r="E221" i="27"/>
  <c r="J221" i="27" s="1"/>
  <c r="L221" i="27" s="1"/>
  <c r="N221" i="27" s="1"/>
  <c r="E182" i="27"/>
  <c r="J182" i="27" s="1"/>
  <c r="L182" i="27" s="1"/>
  <c r="N182" i="27" s="1"/>
  <c r="E171" i="27"/>
  <c r="J171" i="27" s="1"/>
  <c r="L171" i="27" s="1"/>
  <c r="N171" i="27" s="1"/>
  <c r="E156" i="27"/>
  <c r="J156" i="27" s="1"/>
  <c r="L156" i="27" s="1"/>
  <c r="N156" i="27" s="1"/>
  <c r="E167" i="27"/>
  <c r="J167" i="27" s="1"/>
  <c r="L167" i="27" s="1"/>
  <c r="N167" i="27" s="1"/>
  <c r="E227" i="27"/>
  <c r="J227" i="27" s="1"/>
  <c r="L227" i="27" s="1"/>
  <c r="N227" i="27" s="1"/>
  <c r="E166" i="27"/>
  <c r="J166" i="27" s="1"/>
  <c r="L166" i="27" s="1"/>
  <c r="N166" i="27" s="1"/>
  <c r="E165" i="27"/>
  <c r="J165" i="27" s="1"/>
  <c r="L165" i="27" s="1"/>
  <c r="N165" i="27" s="1"/>
  <c r="E141" i="27"/>
  <c r="J141" i="27" s="1"/>
  <c r="L141" i="27" s="1"/>
  <c r="N141" i="27" s="1"/>
  <c r="E243" i="27"/>
  <c r="J243" i="27" s="1"/>
  <c r="L243" i="27" s="1"/>
  <c r="N243" i="27" s="1"/>
  <c r="E204" i="27"/>
  <c r="J204" i="27" s="1"/>
  <c r="L204" i="27" s="1"/>
  <c r="N204" i="27" s="1"/>
  <c r="E144" i="27"/>
  <c r="J144" i="27" s="1"/>
  <c r="L144" i="27" s="1"/>
  <c r="N144" i="27" s="1"/>
  <c r="E241" i="27"/>
  <c r="J241" i="27" s="1"/>
  <c r="L241" i="27" s="1"/>
  <c r="N241" i="27" s="1"/>
  <c r="E140" i="27"/>
  <c r="J140" i="27" s="1"/>
  <c r="L140" i="27" s="1"/>
  <c r="N140" i="27" s="1"/>
  <c r="E232" i="27"/>
  <c r="J232" i="27" s="1"/>
  <c r="L232" i="27" s="1"/>
  <c r="N232" i="27" s="1"/>
  <c r="E223" i="27"/>
  <c r="J223" i="27" s="1"/>
  <c r="L223" i="27" s="1"/>
  <c r="N223" i="27" s="1"/>
  <c r="E219" i="27"/>
  <c r="J219" i="27" s="1"/>
  <c r="L219" i="27" s="1"/>
  <c r="N219" i="27" s="1"/>
  <c r="E119" i="27"/>
  <c r="J119" i="27" s="1"/>
  <c r="L119" i="27" s="1"/>
  <c r="N119" i="27" s="1"/>
  <c r="E211" i="27"/>
  <c r="J211" i="27" s="1"/>
  <c r="L211" i="27" s="1"/>
  <c r="N211" i="27" s="1"/>
  <c r="E260" i="27"/>
  <c r="J260" i="27" s="1"/>
  <c r="L260" i="27" s="1"/>
  <c r="N260" i="27" s="1"/>
  <c r="E172" i="27"/>
  <c r="J172" i="27" s="1"/>
  <c r="L172" i="27" s="1"/>
  <c r="N172" i="27" s="1"/>
  <c r="E177" i="27"/>
  <c r="J177" i="27" s="1"/>
  <c r="L177" i="27" s="1"/>
  <c r="N177" i="27" s="1"/>
  <c r="E264" i="27"/>
  <c r="J264" i="27" s="1"/>
  <c r="L264" i="27" s="1"/>
  <c r="N264" i="27" s="1"/>
  <c r="E256" i="27"/>
  <c r="J256" i="27" s="1"/>
  <c r="L256" i="27" s="1"/>
  <c r="N256" i="27" s="1"/>
  <c r="E159" i="27"/>
  <c r="J159" i="27" s="1"/>
  <c r="L159" i="27" s="1"/>
  <c r="N159" i="27" s="1"/>
  <c r="E244" i="27"/>
  <c r="J244" i="27" s="1"/>
  <c r="L244" i="27" s="1"/>
  <c r="N244" i="27" s="1"/>
  <c r="E162" i="27"/>
  <c r="J162" i="27" s="1"/>
  <c r="L162" i="27" s="1"/>
  <c r="N162" i="27" s="1"/>
  <c r="E129" i="27"/>
  <c r="J129" i="27" s="1"/>
  <c r="L129" i="27" s="1"/>
  <c r="N129" i="27" s="1"/>
  <c r="E136" i="27"/>
  <c r="J136" i="27" s="1"/>
  <c r="L136" i="27" s="1"/>
  <c r="N136" i="27" s="1"/>
  <c r="E228" i="27"/>
  <c r="J228" i="27" s="1"/>
  <c r="L228" i="27" s="1"/>
  <c r="N228" i="27" s="1"/>
  <c r="E145" i="27"/>
  <c r="J145" i="27" s="1"/>
  <c r="L145" i="27" s="1"/>
  <c r="N145" i="27" s="1"/>
  <c r="E196" i="27"/>
  <c r="J196" i="27" s="1"/>
  <c r="L196" i="27" s="1"/>
  <c r="N196" i="27" s="1"/>
  <c r="E233" i="27"/>
  <c r="J233" i="27" s="1"/>
  <c r="L233" i="27" s="1"/>
  <c r="N233" i="27" s="1"/>
  <c r="E208" i="27"/>
  <c r="J208" i="27" s="1"/>
  <c r="L208" i="27" s="1"/>
  <c r="N208" i="27" s="1"/>
  <c r="E168" i="27"/>
  <c r="J168" i="27" s="1"/>
  <c r="L168" i="27" s="1"/>
  <c r="N168" i="27" s="1"/>
  <c r="E107" i="27"/>
  <c r="J107" i="27" s="1"/>
  <c r="L107" i="27" s="1"/>
  <c r="N107" i="27" s="1"/>
  <c r="E122" i="27"/>
  <c r="J122" i="27" s="1"/>
  <c r="L122" i="27" s="1"/>
  <c r="N122" i="27" s="1"/>
  <c r="E181" i="27"/>
  <c r="J181" i="27" s="1"/>
  <c r="L181" i="27" s="1"/>
  <c r="N181" i="27" s="1"/>
  <c r="E205" i="27"/>
  <c r="J205" i="27" s="1"/>
  <c r="L205" i="27" s="1"/>
  <c r="N205" i="27" s="1"/>
  <c r="E238" i="27"/>
  <c r="J238" i="27" s="1"/>
  <c r="L238" i="27" s="1"/>
  <c r="N238" i="27" s="1"/>
  <c r="E102" i="27"/>
  <c r="J102" i="27" s="1"/>
  <c r="L102" i="27" s="1"/>
  <c r="N102" i="27" s="1"/>
  <c r="E169" i="27"/>
  <c r="J169" i="27" s="1"/>
  <c r="L169" i="27" s="1"/>
  <c r="N169" i="27" s="1"/>
  <c r="E200" i="27"/>
  <c r="J200" i="27" s="1"/>
  <c r="L200" i="27" s="1"/>
  <c r="N200" i="27" s="1"/>
  <c r="E127" i="27"/>
  <c r="J127" i="27" s="1"/>
  <c r="L127" i="27" s="1"/>
  <c r="N127" i="27" s="1"/>
  <c r="E248" i="27"/>
  <c r="J248" i="27" s="1"/>
  <c r="L248" i="27" s="1"/>
  <c r="N248" i="27" s="1"/>
  <c r="E123" i="27"/>
  <c r="J123" i="27" s="1"/>
  <c r="L123" i="27" s="1"/>
  <c r="N123" i="27" s="1"/>
  <c r="E242" i="27"/>
  <c r="J242" i="27" s="1"/>
  <c r="L242" i="27" s="1"/>
  <c r="N242" i="27" s="1"/>
  <c r="E163" i="27"/>
  <c r="J163" i="27" s="1"/>
  <c r="L163" i="27" s="1"/>
  <c r="N163" i="27" s="1"/>
  <c r="E174" i="27"/>
  <c r="J174" i="27" s="1"/>
  <c r="L174" i="27" s="1"/>
  <c r="N174" i="27" s="1"/>
  <c r="E220" i="27"/>
  <c r="J220" i="27" s="1"/>
  <c r="L220" i="27" s="1"/>
  <c r="N220" i="27" s="1"/>
  <c r="E230" i="27"/>
  <c r="J230" i="27" s="1"/>
  <c r="L230" i="27" s="1"/>
  <c r="N230" i="27" s="1"/>
  <c r="E118" i="27"/>
  <c r="J118" i="27" s="1"/>
  <c r="L118" i="27" s="1"/>
  <c r="N118" i="27" s="1"/>
  <c r="E97" i="27"/>
  <c r="J97" i="27" s="1"/>
  <c r="L97" i="27" s="1"/>
  <c r="N97" i="27" s="1"/>
  <c r="E202" i="27"/>
  <c r="J202" i="27" s="1"/>
  <c r="L202" i="27" s="1"/>
  <c r="N202" i="27" s="1"/>
  <c r="E206" i="27"/>
  <c r="J206" i="27" s="1"/>
  <c r="L206" i="27" s="1"/>
  <c r="N206" i="27" s="1"/>
  <c r="E148" i="27"/>
  <c r="J148" i="27" s="1"/>
  <c r="L148" i="27" s="1"/>
  <c r="N148" i="27" s="1"/>
  <c r="E262" i="27"/>
  <c r="J262" i="27" s="1"/>
  <c r="L262" i="27" s="1"/>
  <c r="N262" i="27" s="1"/>
  <c r="E190" i="27"/>
  <c r="J190" i="27" s="1"/>
  <c r="L190" i="27" s="1"/>
  <c r="N190" i="27" s="1"/>
  <c r="E170" i="27"/>
  <c r="J170" i="27" s="1"/>
  <c r="L170" i="27" s="1"/>
  <c r="N170" i="27" s="1"/>
  <c r="E117" i="27"/>
  <c r="J117" i="27" s="1"/>
  <c r="L117" i="27" s="1"/>
  <c r="N117" i="27" s="1"/>
  <c r="E149" i="27"/>
  <c r="J149" i="27" s="1"/>
  <c r="L149" i="27" s="1"/>
  <c r="N149" i="27" s="1"/>
  <c r="E142" i="27"/>
  <c r="J142" i="27" s="1"/>
  <c r="L142" i="27" s="1"/>
  <c r="N142" i="27" s="1"/>
  <c r="E212" i="28"/>
  <c r="J212" i="28" s="1"/>
  <c r="L212" i="28" s="1"/>
  <c r="N212" i="28" s="1"/>
  <c r="E177" i="28"/>
  <c r="J177" i="28" s="1"/>
  <c r="L177" i="28" s="1"/>
  <c r="N177" i="28" s="1"/>
  <c r="E121" i="28"/>
  <c r="J121" i="28" s="1"/>
  <c r="L121" i="28" s="1"/>
  <c r="N121" i="28" s="1"/>
  <c r="E179" i="28"/>
  <c r="J179" i="28" s="1"/>
  <c r="L179" i="28" s="1"/>
  <c r="N179" i="28" s="1"/>
  <c r="E137" i="28"/>
  <c r="J137" i="28" s="1"/>
  <c r="L137" i="28" s="1"/>
  <c r="N137" i="28" s="1"/>
  <c r="E112" i="28"/>
  <c r="J112" i="28" s="1"/>
  <c r="L112" i="28" s="1"/>
  <c r="N112" i="28" s="1"/>
  <c r="E235" i="28"/>
  <c r="J235" i="28" s="1"/>
  <c r="L235" i="28" s="1"/>
  <c r="N235" i="28" s="1"/>
  <c r="E237" i="28"/>
  <c r="J237" i="28" s="1"/>
  <c r="L237" i="28" s="1"/>
  <c r="N237" i="28" s="1"/>
  <c r="E238" i="28"/>
  <c r="J238" i="28" s="1"/>
  <c r="L238" i="28" s="1"/>
  <c r="N238" i="28" s="1"/>
  <c r="E118" i="28"/>
  <c r="J118" i="28" s="1"/>
  <c r="L118" i="28" s="1"/>
  <c r="N118" i="28" s="1"/>
  <c r="E221" i="28"/>
  <c r="J221" i="28" s="1"/>
  <c r="L221" i="28" s="1"/>
  <c r="N221" i="28" s="1"/>
  <c r="E181" i="28"/>
  <c r="J181" i="28" s="1"/>
  <c r="L181" i="28" s="1"/>
  <c r="N181" i="28" s="1"/>
  <c r="E124" i="28"/>
  <c r="J124" i="28" s="1"/>
  <c r="L124" i="28" s="1"/>
  <c r="N124" i="28" s="1"/>
  <c r="E103" i="28"/>
  <c r="J103" i="28" s="1"/>
  <c r="L103" i="28" s="1"/>
  <c r="N103" i="28" s="1"/>
  <c r="E159" i="28"/>
  <c r="J159" i="28" s="1"/>
  <c r="L159" i="28" s="1"/>
  <c r="N159" i="28" s="1"/>
  <c r="E139" i="28"/>
  <c r="J139" i="28" s="1"/>
  <c r="L139" i="28" s="1"/>
  <c r="N139" i="28" s="1"/>
  <c r="E250" i="28"/>
  <c r="J250" i="28" s="1"/>
  <c r="L250" i="28" s="1"/>
  <c r="N250" i="28" s="1"/>
  <c r="E254" i="28"/>
  <c r="J254" i="28" s="1"/>
  <c r="L254" i="28" s="1"/>
  <c r="N254" i="28" s="1"/>
  <c r="E102" i="28"/>
  <c r="J102" i="28" s="1"/>
  <c r="L102" i="28" s="1"/>
  <c r="N102" i="28" s="1"/>
  <c r="E108" i="28"/>
  <c r="J108" i="28" s="1"/>
  <c r="L108" i="28" s="1"/>
  <c r="N108" i="28" s="1"/>
  <c r="E239" i="28"/>
  <c r="J239" i="28" s="1"/>
  <c r="L239" i="28" s="1"/>
  <c r="N239" i="28" s="1"/>
  <c r="E219" i="28"/>
  <c r="J219" i="28" s="1"/>
  <c r="L219" i="28" s="1"/>
  <c r="N219" i="28" s="1"/>
  <c r="E168" i="28"/>
  <c r="J168" i="28" s="1"/>
  <c r="L168" i="28" s="1"/>
  <c r="N168" i="28" s="1"/>
  <c r="E174" i="28"/>
  <c r="J174" i="28" s="1"/>
  <c r="L174" i="28" s="1"/>
  <c r="N174" i="28" s="1"/>
  <c r="E97" i="28"/>
  <c r="J97" i="28" s="1"/>
  <c r="L97" i="28" s="1"/>
  <c r="N97" i="28" s="1"/>
  <c r="E176" i="28"/>
  <c r="J176" i="28" s="1"/>
  <c r="L176" i="28" s="1"/>
  <c r="N176" i="28" s="1"/>
  <c r="E224" i="28"/>
  <c r="J224" i="28" s="1"/>
  <c r="L224" i="28" s="1"/>
  <c r="N224" i="28" s="1"/>
  <c r="E144" i="28"/>
  <c r="J144" i="28" s="1"/>
  <c r="L144" i="28" s="1"/>
  <c r="N144" i="28" s="1"/>
  <c r="E123" i="28"/>
  <c r="J123" i="28" s="1"/>
  <c r="L123" i="28" s="1"/>
  <c r="N123" i="28" s="1"/>
  <c r="E243" i="28"/>
  <c r="J243" i="28" s="1"/>
  <c r="L243" i="28" s="1"/>
  <c r="N243" i="28" s="1"/>
  <c r="E206" i="28"/>
  <c r="J206" i="28" s="1"/>
  <c r="L206" i="28" s="1"/>
  <c r="N206" i="28" s="1"/>
  <c r="E150" i="28"/>
  <c r="J150" i="28" s="1"/>
  <c r="L150" i="28" s="1"/>
  <c r="N150" i="28" s="1"/>
  <c r="E266" i="28"/>
  <c r="J266" i="28" s="1"/>
  <c r="L266" i="28" s="1"/>
  <c r="N266" i="28" s="1"/>
  <c r="E260" i="28"/>
  <c r="J260" i="28" s="1"/>
  <c r="L260" i="28" s="1"/>
  <c r="N260" i="28" s="1"/>
  <c r="E156" i="28"/>
  <c r="J156" i="28" s="1"/>
  <c r="L156" i="28" s="1"/>
  <c r="N156" i="28" s="1"/>
  <c r="E135" i="28"/>
  <c r="J135" i="28" s="1"/>
  <c r="L135" i="28" s="1"/>
  <c r="N135" i="28" s="1"/>
  <c r="E245" i="28"/>
  <c r="J245" i="28" s="1"/>
  <c r="L245" i="28" s="1"/>
  <c r="N245" i="28" s="1"/>
  <c r="E170" i="28"/>
  <c r="J170" i="28" s="1"/>
  <c r="L170" i="28" s="1"/>
  <c r="N170" i="28" s="1"/>
  <c r="E147" i="28"/>
  <c r="J147" i="28" s="1"/>
  <c r="L147" i="28" s="1"/>
  <c r="N147" i="28" s="1"/>
  <c r="E222" i="28"/>
  <c r="J222" i="28" s="1"/>
  <c r="L222" i="28" s="1"/>
  <c r="N222" i="28" s="1"/>
  <c r="E134" i="28"/>
  <c r="J134" i="28" s="1"/>
  <c r="L134" i="28" s="1"/>
  <c r="N134" i="28" s="1"/>
  <c r="E140" i="28"/>
  <c r="J140" i="28" s="1"/>
  <c r="L140" i="28" s="1"/>
  <c r="N140" i="28" s="1"/>
  <c r="E119" i="28"/>
  <c r="J119" i="28" s="1"/>
  <c r="L119" i="28" s="1"/>
  <c r="N119" i="28" s="1"/>
  <c r="E205" i="28"/>
  <c r="J205" i="28" s="1"/>
  <c r="L205" i="28" s="1"/>
  <c r="N205" i="28" s="1"/>
  <c r="E153" i="28"/>
  <c r="J153" i="28" s="1"/>
  <c r="L153" i="28" s="1"/>
  <c r="N153" i="28" s="1"/>
  <c r="E171" i="28"/>
  <c r="J171" i="28" s="1"/>
  <c r="L171" i="28" s="1"/>
  <c r="N171" i="28" s="1"/>
  <c r="E240" i="28"/>
  <c r="J240" i="28" s="1"/>
  <c r="L240" i="28" s="1"/>
  <c r="N240" i="28" s="1"/>
  <c r="E173" i="28"/>
  <c r="J173" i="28" s="1"/>
  <c r="L173" i="28" s="1"/>
  <c r="N173" i="28" s="1"/>
  <c r="E133" i="28"/>
  <c r="J133" i="28" s="1"/>
  <c r="L133" i="28" s="1"/>
  <c r="N133" i="28" s="1"/>
  <c r="E261" i="28"/>
  <c r="J261" i="28" s="1"/>
  <c r="L261" i="28" s="1"/>
  <c r="N261" i="28" s="1"/>
  <c r="E155" i="28"/>
  <c r="J155" i="28" s="1"/>
  <c r="L155" i="28" s="1"/>
  <c r="N155" i="28" s="1"/>
  <c r="E228" i="28"/>
  <c r="J228" i="28" s="1"/>
  <c r="L228" i="28" s="1"/>
  <c r="N228" i="28" s="1"/>
  <c r="E263" i="28"/>
  <c r="J263" i="28" s="1"/>
  <c r="L263" i="28" s="1"/>
  <c r="N263" i="28" s="1"/>
  <c r="E157" i="28"/>
  <c r="J157" i="28" s="1"/>
  <c r="L157" i="28" s="1"/>
  <c r="N157" i="28" s="1"/>
  <c r="E234" i="28"/>
  <c r="J234" i="28" s="1"/>
  <c r="L234" i="28" s="1"/>
  <c r="N234" i="28" s="1"/>
  <c r="E122" i="28"/>
  <c r="J122" i="28" s="1"/>
  <c r="L122" i="28" s="1"/>
  <c r="N122" i="28" s="1"/>
  <c r="E249" i="28"/>
  <c r="J249" i="28" s="1"/>
  <c r="L249" i="28" s="1"/>
  <c r="N249" i="28" s="1"/>
  <c r="E167" i="28"/>
  <c r="J167" i="28" s="1"/>
  <c r="L167" i="28" s="1"/>
  <c r="N167" i="28" s="1"/>
  <c r="E213" i="28"/>
  <c r="J213" i="28" s="1"/>
  <c r="L213" i="28" s="1"/>
  <c r="N213" i="28" s="1"/>
  <c r="E196" i="28"/>
  <c r="J196" i="28" s="1"/>
  <c r="L196" i="28" s="1"/>
  <c r="N196" i="28" s="1"/>
  <c r="E138" i="28"/>
  <c r="J138" i="28" s="1"/>
  <c r="L138" i="28" s="1"/>
  <c r="N138" i="28" s="1"/>
  <c r="E190" i="28"/>
  <c r="J190" i="28" s="1"/>
  <c r="L190" i="28" s="1"/>
  <c r="N190" i="28" s="1"/>
  <c r="E175" i="28"/>
  <c r="J175" i="28" s="1"/>
  <c r="L175" i="28" s="1"/>
  <c r="N175" i="28" s="1"/>
  <c r="E265" i="28"/>
  <c r="J265" i="28" s="1"/>
  <c r="L265" i="28" s="1"/>
  <c r="N265" i="28" s="1"/>
  <c r="E151" i="28"/>
  <c r="J151" i="28" s="1"/>
  <c r="L151" i="28" s="1"/>
  <c r="N151" i="28" s="1"/>
  <c r="E115" i="28"/>
  <c r="J115" i="28" s="1"/>
  <c r="L115" i="28" s="1"/>
  <c r="N115" i="28" s="1"/>
  <c r="E129" i="28"/>
  <c r="J129" i="28" s="1"/>
  <c r="L129" i="28" s="1"/>
  <c r="N129" i="28" s="1"/>
  <c r="E149" i="28"/>
  <c r="J149" i="28" s="1"/>
  <c r="L149" i="28" s="1"/>
  <c r="N149" i="28" s="1"/>
  <c r="E117" i="28"/>
  <c r="J117" i="28" s="1"/>
  <c r="L117" i="28" s="1"/>
  <c r="N117" i="28" s="1"/>
  <c r="E141" i="28"/>
  <c r="J141" i="28" s="1"/>
  <c r="L141" i="28" s="1"/>
  <c r="N141" i="28" s="1"/>
  <c r="E227" i="28"/>
  <c r="J227" i="28" s="1"/>
  <c r="L227" i="28" s="1"/>
  <c r="N227" i="28" s="1"/>
  <c r="E229" i="28"/>
  <c r="J229" i="28" s="1"/>
  <c r="L229" i="28" s="1"/>
  <c r="N229" i="28" s="1"/>
  <c r="E223" i="28"/>
  <c r="J223" i="28" s="1"/>
  <c r="L223" i="28" s="1"/>
  <c r="N223" i="28" s="1"/>
  <c r="E116" i="28"/>
  <c r="J116" i="28" s="1"/>
  <c r="L116" i="28" s="1"/>
  <c r="N116" i="28" s="1"/>
  <c r="E231" i="28"/>
  <c r="J231" i="28" s="1"/>
  <c r="L231" i="28" s="1"/>
  <c r="N231" i="28" s="1"/>
  <c r="E169" i="28"/>
  <c r="J169" i="28" s="1"/>
  <c r="L169" i="28" s="1"/>
  <c r="N169" i="28" s="1"/>
  <c r="E202" i="28"/>
  <c r="J202" i="28" s="1"/>
  <c r="L202" i="28" s="1"/>
  <c r="N202" i="28" s="1"/>
  <c r="E154" i="28"/>
  <c r="J154" i="28" s="1"/>
  <c r="L154" i="28" s="1"/>
  <c r="N154" i="28" s="1"/>
  <c r="E217" i="28"/>
  <c r="J217" i="28" s="1"/>
  <c r="L217" i="28" s="1"/>
  <c r="N217" i="28" s="1"/>
  <c r="E189" i="28"/>
  <c r="J189" i="28" s="1"/>
  <c r="L189" i="28" s="1"/>
  <c r="N189" i="28" s="1"/>
  <c r="E258" i="28"/>
  <c r="J258" i="28" s="1"/>
  <c r="L258" i="28" s="1"/>
  <c r="N258" i="28" s="1"/>
  <c r="E98" i="28"/>
  <c r="J98" i="28" s="1"/>
  <c r="L98" i="28" s="1"/>
  <c r="N98" i="28" s="1"/>
  <c r="E100" i="28"/>
  <c r="J100" i="28" s="1"/>
  <c r="L100" i="28" s="1"/>
  <c r="N100" i="28" s="1"/>
  <c r="E247" i="28"/>
  <c r="J247" i="28" s="1"/>
  <c r="L247" i="28" s="1"/>
  <c r="N247" i="28" s="1"/>
  <c r="E183" i="28"/>
  <c r="J183" i="28" s="1"/>
  <c r="L183" i="28" s="1"/>
  <c r="N183" i="28" s="1"/>
  <c r="E233" i="28"/>
  <c r="J233" i="28" s="1"/>
  <c r="L233" i="28" s="1"/>
  <c r="N233" i="28" s="1"/>
  <c r="E208" i="28"/>
  <c r="J208" i="28" s="1"/>
  <c r="L208" i="28" s="1"/>
  <c r="N208" i="28" s="1"/>
  <c r="E106" i="28"/>
  <c r="J106" i="28" s="1"/>
  <c r="L106" i="28" s="1"/>
  <c r="N106" i="28" s="1"/>
  <c r="E101" i="28"/>
  <c r="J101" i="28" s="1"/>
  <c r="L101" i="28" s="1"/>
  <c r="N101" i="28" s="1"/>
  <c r="E125" i="28"/>
  <c r="J125" i="28" s="1"/>
  <c r="L125" i="28" s="1"/>
  <c r="N125" i="28" s="1"/>
  <c r="E188" i="28"/>
  <c r="J188" i="28" s="1"/>
  <c r="L188" i="28" s="1"/>
  <c r="N188" i="28" s="1"/>
  <c r="E113" i="28"/>
  <c r="J113" i="28" s="1"/>
  <c r="L113" i="28" s="1"/>
  <c r="N113" i="28" s="1"/>
  <c r="E220" i="28"/>
  <c r="J220" i="28" s="1"/>
  <c r="L220" i="28" s="1"/>
  <c r="N220" i="28" s="1"/>
  <c r="E197" i="28"/>
  <c r="J197" i="28" s="1"/>
  <c r="L197" i="28" s="1"/>
  <c r="N197" i="28" s="1"/>
  <c r="E244" i="28"/>
  <c r="J244" i="28" s="1"/>
  <c r="L244" i="28" s="1"/>
  <c r="N244" i="28" s="1"/>
  <c r="E148" i="28"/>
  <c r="J148" i="28" s="1"/>
  <c r="L148" i="28" s="1"/>
  <c r="N148" i="28" s="1"/>
  <c r="E127" i="28"/>
  <c r="J127" i="28" s="1"/>
  <c r="L127" i="28" s="1"/>
  <c r="N127" i="28" s="1"/>
  <c r="E186" i="28"/>
  <c r="J186" i="28" s="1"/>
  <c r="L186" i="28" s="1"/>
  <c r="N186" i="28" s="1"/>
  <c r="E259" i="28"/>
  <c r="J259" i="28" s="1"/>
  <c r="L259" i="28" s="1"/>
  <c r="N259" i="28" s="1"/>
  <c r="E160" i="28"/>
  <c r="J160" i="28" s="1"/>
  <c r="L160" i="28" s="1"/>
  <c r="N160" i="28" s="1"/>
  <c r="E262" i="28"/>
  <c r="J262" i="28" s="1"/>
  <c r="L262" i="28" s="1"/>
  <c r="N262" i="28" s="1"/>
  <c r="E268" i="28"/>
  <c r="J268" i="28" s="1"/>
  <c r="L268" i="28" s="1"/>
  <c r="N268" i="28" s="1"/>
  <c r="E226" i="28"/>
  <c r="J226" i="28" s="1"/>
  <c r="L226" i="28" s="1"/>
  <c r="N226" i="28" s="1"/>
  <c r="E130" i="28"/>
  <c r="J130" i="28" s="1"/>
  <c r="L130" i="28" s="1"/>
  <c r="N130" i="28" s="1"/>
  <c r="E132" i="28"/>
  <c r="J132" i="28" s="1"/>
  <c r="L132" i="28" s="1"/>
  <c r="N132" i="28" s="1"/>
  <c r="E111" i="28"/>
  <c r="J111" i="28" s="1"/>
  <c r="L111" i="28" s="1"/>
  <c r="N111" i="28" s="1"/>
  <c r="E136" i="28"/>
  <c r="J136" i="28" s="1"/>
  <c r="L136" i="28" s="1"/>
  <c r="N136" i="28" s="1"/>
  <c r="E201" i="28"/>
  <c r="J201" i="28" s="1"/>
  <c r="L201" i="28" s="1"/>
  <c r="N201" i="28" s="1"/>
  <c r="E236" i="28"/>
  <c r="J236" i="28" s="1"/>
  <c r="L236" i="28" s="1"/>
  <c r="N236" i="28" s="1"/>
  <c r="E256" i="28"/>
  <c r="J256" i="28" s="1"/>
  <c r="L256" i="28" s="1"/>
  <c r="N256" i="28" s="1"/>
  <c r="E185" i="28"/>
  <c r="J185" i="28" s="1"/>
  <c r="L185" i="28" s="1"/>
  <c r="N185" i="28" s="1"/>
  <c r="E109" i="28"/>
  <c r="J109" i="28" s="1"/>
  <c r="L109" i="28" s="1"/>
  <c r="N109" i="28" s="1"/>
  <c r="E195" i="28"/>
  <c r="J195" i="28" s="1"/>
  <c r="L195" i="28" s="1"/>
  <c r="N195" i="28" s="1"/>
  <c r="E165" i="28"/>
  <c r="J165" i="28" s="1"/>
  <c r="L165" i="28" s="1"/>
  <c r="N165" i="28" s="1"/>
  <c r="E242" i="28"/>
  <c r="J242" i="28" s="1"/>
  <c r="L242" i="28" s="1"/>
  <c r="N242" i="28" s="1"/>
  <c r="E114" i="28"/>
  <c r="J114" i="28" s="1"/>
  <c r="L114" i="28" s="1"/>
  <c r="N114" i="28" s="1"/>
  <c r="E257" i="28"/>
  <c r="J257" i="28" s="1"/>
  <c r="L257" i="28" s="1"/>
  <c r="N257" i="28" s="1"/>
  <c r="E161" i="28"/>
  <c r="J161" i="28" s="1"/>
  <c r="L161" i="28" s="1"/>
  <c r="N161" i="28" s="1"/>
  <c r="E120" i="28"/>
  <c r="J120" i="28" s="1"/>
  <c r="L120" i="28" s="1"/>
  <c r="N120" i="28" s="1"/>
  <c r="E99" i="28"/>
  <c r="J99" i="28" s="1"/>
  <c r="L99" i="28" s="1"/>
  <c r="N99" i="28" s="1"/>
  <c r="E163" i="28"/>
  <c r="J163" i="28" s="1"/>
  <c r="L163" i="28" s="1"/>
  <c r="N163" i="28" s="1"/>
  <c r="E230" i="28"/>
  <c r="J230" i="28" s="1"/>
  <c r="L230" i="28" s="1"/>
  <c r="N230" i="28" s="1"/>
  <c r="E126" i="28"/>
  <c r="J126" i="28" s="1"/>
  <c r="L126" i="28" s="1"/>
  <c r="N126" i="28" s="1"/>
  <c r="E194" i="28"/>
  <c r="J194" i="28" s="1"/>
  <c r="L194" i="28" s="1"/>
  <c r="N194" i="28" s="1"/>
  <c r="E172" i="28"/>
  <c r="J172" i="28" s="1"/>
  <c r="L172" i="28" s="1"/>
  <c r="N172" i="28" s="1"/>
  <c r="E162" i="28"/>
  <c r="J162" i="28" s="1"/>
  <c r="L162" i="28" s="1"/>
  <c r="N162" i="28" s="1"/>
  <c r="E143" i="28"/>
  <c r="J143" i="28" s="1"/>
  <c r="L143" i="28" s="1"/>
  <c r="N143" i="28" s="1"/>
  <c r="E218" i="28"/>
  <c r="J218" i="28" s="1"/>
  <c r="L218" i="28" s="1"/>
  <c r="N218" i="28" s="1"/>
  <c r="E246" i="28"/>
  <c r="J246" i="28" s="1"/>
  <c r="L246" i="28" s="1"/>
  <c r="N246" i="28" s="1"/>
  <c r="E110" i="28"/>
  <c r="J110" i="28" s="1"/>
  <c r="L110" i="28" s="1"/>
  <c r="N110" i="28" s="1"/>
  <c r="E215" i="28"/>
  <c r="J215" i="28" s="1"/>
  <c r="L215" i="28" s="1"/>
  <c r="N215" i="28" s="1"/>
  <c r="E187" i="28"/>
  <c r="J187" i="28" s="1"/>
  <c r="L187" i="28" s="1"/>
  <c r="N187" i="28" s="1"/>
  <c r="E248" i="28"/>
  <c r="J248" i="28" s="1"/>
  <c r="L248" i="28" s="1"/>
  <c r="N248" i="28" s="1"/>
  <c r="E232" i="28"/>
  <c r="J232" i="28" s="1"/>
  <c r="L232" i="28" s="1"/>
  <c r="N232" i="28" s="1"/>
  <c r="E203" i="28"/>
  <c r="J203" i="28" s="1"/>
  <c r="L203" i="28" s="1"/>
  <c r="N203" i="28" s="1"/>
  <c r="E105" i="28"/>
  <c r="J105" i="28" s="1"/>
  <c r="L105" i="28" s="1"/>
  <c r="N105" i="28" s="1"/>
  <c r="E210" i="28"/>
  <c r="J210" i="28" s="1"/>
  <c r="L210" i="28" s="1"/>
  <c r="N210" i="28" s="1"/>
  <c r="E146" i="28"/>
  <c r="J146" i="28" s="1"/>
  <c r="L146" i="28" s="1"/>
  <c r="N146" i="28" s="1"/>
  <c r="E225" i="28"/>
  <c r="J225" i="28" s="1"/>
  <c r="L225" i="28" s="1"/>
  <c r="N225" i="28" s="1"/>
  <c r="E158" i="28"/>
  <c r="J158" i="28" s="1"/>
  <c r="L158" i="28" s="1"/>
  <c r="N158" i="28" s="1"/>
  <c r="E152" i="28"/>
  <c r="J152" i="28" s="1"/>
  <c r="L152" i="28" s="1"/>
  <c r="N152" i="28" s="1"/>
  <c r="E131" i="28"/>
  <c r="J131" i="28" s="1"/>
  <c r="L131" i="28" s="1"/>
  <c r="N131" i="28" s="1"/>
  <c r="E104" i="28"/>
  <c r="J104" i="28" s="1"/>
  <c r="L104" i="28" s="1"/>
  <c r="N104" i="28" s="1"/>
  <c r="E198" i="28"/>
  <c r="J198" i="28" s="1"/>
  <c r="L198" i="28" s="1"/>
  <c r="N198" i="28" s="1"/>
  <c r="E96" i="28"/>
  <c r="J96" i="28" s="1"/>
  <c r="L96" i="28" s="1"/>
  <c r="N96" i="28" s="1"/>
  <c r="E251" i="28"/>
  <c r="J251" i="28" s="1"/>
  <c r="L251" i="28" s="1"/>
  <c r="N251" i="28" s="1"/>
  <c r="E166" i="28"/>
  <c r="J166" i="28" s="1"/>
  <c r="L166" i="28" s="1"/>
  <c r="N166" i="28" s="1"/>
  <c r="E241" i="28"/>
  <c r="J241" i="28" s="1"/>
  <c r="L241" i="28" s="1"/>
  <c r="N241" i="28" s="1"/>
  <c r="E184" i="28"/>
  <c r="J184" i="28" s="1"/>
  <c r="L184" i="28" s="1"/>
  <c r="N184" i="28" s="1"/>
  <c r="E191" i="28"/>
  <c r="J191" i="28" s="1"/>
  <c r="L191" i="28" s="1"/>
  <c r="N191" i="28" s="1"/>
  <c r="E214" i="28"/>
  <c r="J214" i="28" s="1"/>
  <c r="L214" i="28" s="1"/>
  <c r="N214" i="28" s="1"/>
  <c r="E142" i="28"/>
  <c r="J142" i="28" s="1"/>
  <c r="L142" i="28" s="1"/>
  <c r="N142" i="28" s="1"/>
  <c r="E264" i="28"/>
  <c r="J264" i="28" s="1"/>
  <c r="L264" i="28" s="1"/>
  <c r="N264" i="28" s="1"/>
  <c r="E193" i="28"/>
  <c r="J193" i="28" s="1"/>
  <c r="L193" i="28" s="1"/>
  <c r="N193" i="28" s="1"/>
  <c r="E200" i="28"/>
  <c r="J200" i="28" s="1"/>
  <c r="L200" i="28" s="1"/>
  <c r="N200" i="28" s="1"/>
  <c r="E180" i="28"/>
  <c r="J180" i="28" s="1"/>
  <c r="L180" i="28" s="1"/>
  <c r="N180" i="28" s="1"/>
  <c r="E252" i="28"/>
  <c r="J252" i="28" s="1"/>
  <c r="L252" i="28" s="1"/>
  <c r="N252" i="28" s="1"/>
  <c r="E209" i="28"/>
  <c r="J209" i="28" s="1"/>
  <c r="L209" i="28" s="1"/>
  <c r="N209" i="28" s="1"/>
  <c r="E145" i="28"/>
  <c r="J145" i="28" s="1"/>
  <c r="L145" i="28" s="1"/>
  <c r="N145" i="28" s="1"/>
  <c r="E253" i="28"/>
  <c r="J253" i="28" s="1"/>
  <c r="L253" i="28" s="1"/>
  <c r="N253" i="28" s="1"/>
  <c r="E211" i="28"/>
  <c r="J211" i="28" s="1"/>
  <c r="L211" i="28" s="1"/>
  <c r="N211" i="28" s="1"/>
  <c r="E207" i="28"/>
  <c r="J207" i="28" s="1"/>
  <c r="L207" i="28" s="1"/>
  <c r="N207" i="28" s="1"/>
  <c r="E164" i="28"/>
  <c r="J164" i="28" s="1"/>
  <c r="L164" i="28" s="1"/>
  <c r="N164" i="28" s="1"/>
  <c r="E204" i="28"/>
  <c r="J204" i="28" s="1"/>
  <c r="L204" i="28" s="1"/>
  <c r="N204" i="28" s="1"/>
  <c r="E192" i="28"/>
  <c r="J192" i="28" s="1"/>
  <c r="L192" i="28" s="1"/>
  <c r="N192" i="28" s="1"/>
  <c r="E178" i="28"/>
  <c r="J178" i="28" s="1"/>
  <c r="L178" i="28" s="1"/>
  <c r="N178" i="28" s="1"/>
  <c r="E182" i="28"/>
  <c r="J182" i="28" s="1"/>
  <c r="L182" i="28" s="1"/>
  <c r="N182" i="28" s="1"/>
  <c r="J95" i="28"/>
  <c r="L95" i="28" s="1"/>
  <c r="N95" i="28" s="1"/>
  <c r="E255" i="28"/>
  <c r="J255" i="28" s="1"/>
  <c r="L255" i="28" s="1"/>
  <c r="N255" i="28" s="1"/>
  <c r="E199" i="28"/>
  <c r="J199" i="28" s="1"/>
  <c r="L199" i="28" s="1"/>
  <c r="N199" i="28" s="1"/>
  <c r="E216" i="28"/>
  <c r="J216" i="28" s="1"/>
  <c r="L216" i="28" s="1"/>
  <c r="N216" i="28" s="1"/>
  <c r="E107" i="28"/>
  <c r="J107" i="28" s="1"/>
  <c r="L107" i="28" s="1"/>
  <c r="N107" i="28" s="1"/>
  <c r="E267" i="28"/>
  <c r="J267" i="28" s="1"/>
  <c r="L267" i="28" s="1"/>
  <c r="N267" i="28" s="1"/>
  <c r="E128" i="28"/>
  <c r="J128" i="28" s="1"/>
  <c r="L128" i="28" s="1"/>
  <c r="N128" i="28" s="1"/>
  <c r="E154" i="9"/>
  <c r="J154" i="9" s="1"/>
  <c r="L154" i="9" s="1"/>
  <c r="N154" i="9" s="1"/>
  <c r="E147" i="9"/>
  <c r="J147" i="9" s="1"/>
  <c r="L147" i="9" s="1"/>
  <c r="N147" i="9" s="1"/>
  <c r="E214" i="9"/>
  <c r="J214" i="9" s="1"/>
  <c r="L214" i="9" s="1"/>
  <c r="N214" i="9" s="1"/>
  <c r="E159" i="9"/>
  <c r="J159" i="9" s="1"/>
  <c r="L159" i="9" s="1"/>
  <c r="N159" i="9" s="1"/>
  <c r="E153" i="9"/>
  <c r="J153" i="9" s="1"/>
  <c r="L153" i="9" s="1"/>
  <c r="N153" i="9" s="1"/>
  <c r="E108" i="9"/>
  <c r="J108" i="9" s="1"/>
  <c r="L108" i="9" s="1"/>
  <c r="N108" i="9" s="1"/>
  <c r="E252" i="9"/>
  <c r="J252" i="9" s="1"/>
  <c r="L252" i="9" s="1"/>
  <c r="N252" i="9" s="1"/>
  <c r="E206" i="9"/>
  <c r="J206" i="9" s="1"/>
  <c r="L206" i="9" s="1"/>
  <c r="N206" i="9" s="1"/>
  <c r="E137" i="9"/>
  <c r="J137" i="9" s="1"/>
  <c r="L137" i="9" s="1"/>
  <c r="N137" i="9" s="1"/>
  <c r="E127" i="9"/>
  <c r="J127" i="9" s="1"/>
  <c r="L127" i="9" s="1"/>
  <c r="N127" i="9" s="1"/>
  <c r="E235" i="9"/>
  <c r="J235" i="9" s="1"/>
  <c r="L235" i="9" s="1"/>
  <c r="N235" i="9" s="1"/>
  <c r="E204" i="9"/>
  <c r="J204" i="9" s="1"/>
  <c r="L204" i="9" s="1"/>
  <c r="N204" i="9" s="1"/>
  <c r="E262" i="9"/>
  <c r="J262" i="9" s="1"/>
  <c r="L262" i="9" s="1"/>
  <c r="N262" i="9" s="1"/>
  <c r="E96" i="9"/>
  <c r="J96" i="9" s="1"/>
  <c r="L96" i="9" s="1"/>
  <c r="N96" i="9" s="1"/>
  <c r="E261" i="9"/>
  <c r="J261" i="9" s="1"/>
  <c r="L261" i="9" s="1"/>
  <c r="N261" i="9" s="1"/>
  <c r="E201" i="9"/>
  <c r="J201" i="9" s="1"/>
  <c r="L201" i="9" s="1"/>
  <c r="N201" i="9" s="1"/>
  <c r="E158" i="9"/>
  <c r="J158" i="9" s="1"/>
  <c r="L158" i="9" s="1"/>
  <c r="N158" i="9" s="1"/>
  <c r="E184" i="9"/>
  <c r="J184" i="9" s="1"/>
  <c r="L184" i="9" s="1"/>
  <c r="N184" i="9" s="1"/>
  <c r="E161" i="9"/>
  <c r="J161" i="9" s="1"/>
  <c r="L161" i="9" s="1"/>
  <c r="N161" i="9" s="1"/>
  <c r="E116" i="9"/>
  <c r="J116" i="9" s="1"/>
  <c r="L116" i="9" s="1"/>
  <c r="N116" i="9" s="1"/>
  <c r="E135" i="9"/>
  <c r="J135" i="9" s="1"/>
  <c r="L135" i="9" s="1"/>
  <c r="N135" i="9" s="1"/>
  <c r="E155" i="9"/>
  <c r="J155" i="9" s="1"/>
  <c r="L155" i="9" s="1"/>
  <c r="N155" i="9" s="1"/>
  <c r="E123" i="9"/>
  <c r="J123" i="9" s="1"/>
  <c r="L123" i="9" s="1"/>
  <c r="N123" i="9" s="1"/>
  <c r="E188" i="9"/>
  <c r="J188" i="9" s="1"/>
  <c r="L188" i="9" s="1"/>
  <c r="N188" i="9" s="1"/>
  <c r="E182" i="9"/>
  <c r="J182" i="9" s="1"/>
  <c r="L182" i="9" s="1"/>
  <c r="N182" i="9" s="1"/>
  <c r="E106" i="9"/>
  <c r="J106" i="9" s="1"/>
  <c r="L106" i="9" s="1"/>
  <c r="N106" i="9" s="1"/>
  <c r="E242" i="9"/>
  <c r="J242" i="9" s="1"/>
  <c r="L242" i="9" s="1"/>
  <c r="N242" i="9" s="1"/>
  <c r="E175" i="9"/>
  <c r="J175" i="9" s="1"/>
  <c r="L175" i="9" s="1"/>
  <c r="N175" i="9" s="1"/>
  <c r="E191" i="9"/>
  <c r="J191" i="9" s="1"/>
  <c r="L191" i="9" s="1"/>
  <c r="N191" i="9" s="1"/>
  <c r="E174" i="9"/>
  <c r="J174" i="9" s="1"/>
  <c r="L174" i="9" s="1"/>
  <c r="N174" i="9" s="1"/>
  <c r="E105" i="9"/>
  <c r="J105" i="9" s="1"/>
  <c r="L105" i="9" s="1"/>
  <c r="N105" i="9" s="1"/>
  <c r="E241" i="9"/>
  <c r="J241" i="9" s="1"/>
  <c r="L241" i="9" s="1"/>
  <c r="N241" i="9" s="1"/>
  <c r="E203" i="9"/>
  <c r="J203" i="9" s="1"/>
  <c r="L203" i="9" s="1"/>
  <c r="N203" i="9" s="1"/>
  <c r="E126" i="9"/>
  <c r="J126" i="9" s="1"/>
  <c r="L126" i="9" s="1"/>
  <c r="N126" i="9" s="1"/>
  <c r="E230" i="9"/>
  <c r="J230" i="9" s="1"/>
  <c r="L230" i="9" s="1"/>
  <c r="N230" i="9" s="1"/>
  <c r="E268" i="9"/>
  <c r="J268" i="9" s="1"/>
  <c r="L268" i="9" s="1"/>
  <c r="N268" i="9" s="1"/>
  <c r="E254" i="9"/>
  <c r="J254" i="9" s="1"/>
  <c r="L254" i="9" s="1"/>
  <c r="N254" i="9" s="1"/>
  <c r="E169" i="9"/>
  <c r="J169" i="9" s="1"/>
  <c r="L169" i="9" s="1"/>
  <c r="N169" i="9" s="1"/>
  <c r="E124" i="9"/>
  <c r="J124" i="9" s="1"/>
  <c r="L124" i="9" s="1"/>
  <c r="N124" i="9" s="1"/>
  <c r="E119" i="9"/>
  <c r="J119" i="9" s="1"/>
  <c r="L119" i="9" s="1"/>
  <c r="N119" i="9" s="1"/>
  <c r="E250" i="9"/>
  <c r="J250" i="9" s="1"/>
  <c r="L250" i="9" s="1"/>
  <c r="N250" i="9" s="1"/>
  <c r="E183" i="9"/>
  <c r="J183" i="9" s="1"/>
  <c r="L183" i="9" s="1"/>
  <c r="N183" i="9" s="1"/>
  <c r="E215" i="9"/>
  <c r="J215" i="9" s="1"/>
  <c r="L215" i="9" s="1"/>
  <c r="N215" i="9" s="1"/>
  <c r="E121" i="9"/>
  <c r="J121" i="9" s="1"/>
  <c r="L121" i="9" s="1"/>
  <c r="N121" i="9" s="1"/>
  <c r="E160" i="9"/>
  <c r="J160" i="9" s="1"/>
  <c r="L160" i="9" s="1"/>
  <c r="N160" i="9" s="1"/>
  <c r="E139" i="9"/>
  <c r="J139" i="9" s="1"/>
  <c r="L139" i="9" s="1"/>
  <c r="N139" i="9" s="1"/>
  <c r="E247" i="9"/>
  <c r="J247" i="9" s="1"/>
  <c r="L247" i="9" s="1"/>
  <c r="N247" i="9" s="1"/>
  <c r="E165" i="9"/>
  <c r="J165" i="9" s="1"/>
  <c r="L165" i="9" s="1"/>
  <c r="N165" i="9" s="1"/>
  <c r="E210" i="9"/>
  <c r="J210" i="9" s="1"/>
  <c r="L210" i="9" s="1"/>
  <c r="N210" i="9" s="1"/>
  <c r="E141" i="9"/>
  <c r="J141" i="9" s="1"/>
  <c r="L141" i="9" s="1"/>
  <c r="N141" i="9" s="1"/>
  <c r="E220" i="9"/>
  <c r="J220" i="9" s="1"/>
  <c r="L220" i="9" s="1"/>
  <c r="N220" i="9" s="1"/>
  <c r="E239" i="9"/>
  <c r="J239" i="9" s="1"/>
  <c r="L239" i="9" s="1"/>
  <c r="N239" i="9" s="1"/>
  <c r="E228" i="9"/>
  <c r="J228" i="9" s="1"/>
  <c r="L228" i="9" s="1"/>
  <c r="N228" i="9" s="1"/>
  <c r="E209" i="9"/>
  <c r="J209" i="9" s="1"/>
  <c r="L209" i="9" s="1"/>
  <c r="N209" i="9" s="1"/>
  <c r="E192" i="9"/>
  <c r="J192" i="9" s="1"/>
  <c r="L192" i="9" s="1"/>
  <c r="N192" i="9" s="1"/>
  <c r="E256" i="9"/>
  <c r="J256" i="9" s="1"/>
  <c r="L256" i="9" s="1"/>
  <c r="N256" i="9" s="1"/>
  <c r="E198" i="9"/>
  <c r="J198" i="9" s="1"/>
  <c r="L198" i="9" s="1"/>
  <c r="N198" i="9" s="1"/>
  <c r="E129" i="9"/>
  <c r="J129" i="9" s="1"/>
  <c r="L129" i="9" s="1"/>
  <c r="N129" i="9" s="1"/>
  <c r="E223" i="9"/>
  <c r="J223" i="9" s="1"/>
  <c r="L223" i="9" s="1"/>
  <c r="N223" i="9" s="1"/>
  <c r="E258" i="9"/>
  <c r="J258" i="9" s="1"/>
  <c r="L258" i="9" s="1"/>
  <c r="N258" i="9" s="1"/>
  <c r="E240" i="9"/>
  <c r="J240" i="9" s="1"/>
  <c r="L240" i="9" s="1"/>
  <c r="N240" i="9" s="1"/>
  <c r="E229" i="9"/>
  <c r="J229" i="9" s="1"/>
  <c r="L229" i="9" s="1"/>
  <c r="N229" i="9" s="1"/>
  <c r="E218" i="9"/>
  <c r="J218" i="9" s="1"/>
  <c r="L218" i="9" s="1"/>
  <c r="N218" i="9" s="1"/>
  <c r="E156" i="9"/>
  <c r="J156" i="9" s="1"/>
  <c r="L156" i="9" s="1"/>
  <c r="N156" i="9" s="1"/>
  <c r="E145" i="9"/>
  <c r="J145" i="9" s="1"/>
  <c r="L145" i="9" s="1"/>
  <c r="N145" i="9" s="1"/>
  <c r="E146" i="9"/>
  <c r="J146" i="9" s="1"/>
  <c r="L146" i="9" s="1"/>
  <c r="N146" i="9" s="1"/>
  <c r="E115" i="9"/>
  <c r="J115" i="9" s="1"/>
  <c r="L115" i="9" s="1"/>
  <c r="N115" i="9" s="1"/>
  <c r="E253" i="9"/>
  <c r="J253" i="9" s="1"/>
  <c r="L253" i="9" s="1"/>
  <c r="N253" i="9" s="1"/>
  <c r="E244" i="9"/>
  <c r="J244" i="9" s="1"/>
  <c r="L244" i="9" s="1"/>
  <c r="N244" i="9" s="1"/>
  <c r="E114" i="9"/>
  <c r="J114" i="9" s="1"/>
  <c r="L114" i="9" s="1"/>
  <c r="N114" i="9" s="1"/>
  <c r="E178" i="9"/>
  <c r="J178" i="9" s="1"/>
  <c r="L178" i="9" s="1"/>
  <c r="N178" i="9" s="1"/>
  <c r="E109" i="9"/>
  <c r="J109" i="9" s="1"/>
  <c r="L109" i="9" s="1"/>
  <c r="N109" i="9" s="1"/>
  <c r="E245" i="9"/>
  <c r="J245" i="9" s="1"/>
  <c r="L245" i="9" s="1"/>
  <c r="N245" i="9" s="1"/>
  <c r="E163" i="9"/>
  <c r="J163" i="9" s="1"/>
  <c r="L163" i="9" s="1"/>
  <c r="N163" i="9" s="1"/>
  <c r="E221" i="9"/>
  <c r="J221" i="9" s="1"/>
  <c r="L221" i="9" s="1"/>
  <c r="N221" i="9" s="1"/>
  <c r="E144" i="9"/>
  <c r="J144" i="9" s="1"/>
  <c r="L144" i="9" s="1"/>
  <c r="N144" i="9" s="1"/>
  <c r="E170" i="9"/>
  <c r="J170" i="9" s="1"/>
  <c r="L170" i="9" s="1"/>
  <c r="N170" i="9" s="1"/>
  <c r="E243" i="9"/>
  <c r="J243" i="9" s="1"/>
  <c r="L243" i="9" s="1"/>
  <c r="N243" i="9" s="1"/>
  <c r="E260" i="9"/>
  <c r="J260" i="9" s="1"/>
  <c r="L260" i="9" s="1"/>
  <c r="N260" i="9" s="1"/>
  <c r="E213" i="9"/>
  <c r="J213" i="9" s="1"/>
  <c r="L213" i="9" s="1"/>
  <c r="N213" i="9" s="1"/>
  <c r="E200" i="9"/>
  <c r="J200" i="9" s="1"/>
  <c r="L200" i="9" s="1"/>
  <c r="N200" i="9" s="1"/>
  <c r="E98" i="9"/>
  <c r="J98" i="9" s="1"/>
  <c r="L98" i="9" s="1"/>
  <c r="N98" i="9" s="1"/>
  <c r="E266" i="9"/>
  <c r="J266" i="9" s="1"/>
  <c r="L266" i="9" s="1"/>
  <c r="N266" i="9" s="1"/>
  <c r="E100" i="9"/>
  <c r="J100" i="9" s="1"/>
  <c r="L100" i="9" s="1"/>
  <c r="N100" i="9" s="1"/>
  <c r="E151" i="9"/>
  <c r="J151" i="9" s="1"/>
  <c r="L151" i="9" s="1"/>
  <c r="N151" i="9" s="1"/>
  <c r="E231" i="9"/>
  <c r="J231" i="9" s="1"/>
  <c r="L231" i="9" s="1"/>
  <c r="N231" i="9" s="1"/>
  <c r="E196" i="9"/>
  <c r="J196" i="9" s="1"/>
  <c r="L196" i="9" s="1"/>
  <c r="N196" i="9" s="1"/>
  <c r="E232" i="9"/>
  <c r="J232" i="9" s="1"/>
  <c r="L232" i="9" s="1"/>
  <c r="N232" i="9" s="1"/>
  <c r="E194" i="9"/>
  <c r="J194" i="9" s="1"/>
  <c r="L194" i="9" s="1"/>
  <c r="N194" i="9" s="1"/>
  <c r="E125" i="9"/>
  <c r="J125" i="9" s="1"/>
  <c r="L125" i="9" s="1"/>
  <c r="N125" i="9" s="1"/>
  <c r="E164" i="9"/>
  <c r="J164" i="9" s="1"/>
  <c r="L164" i="9" s="1"/>
  <c r="N164" i="9" s="1"/>
  <c r="E251" i="9"/>
  <c r="J251" i="9" s="1"/>
  <c r="L251" i="9" s="1"/>
  <c r="N251" i="9" s="1"/>
  <c r="E167" i="9"/>
  <c r="J167" i="9" s="1"/>
  <c r="L167" i="9" s="1"/>
  <c r="N167" i="9" s="1"/>
  <c r="E172" i="9"/>
  <c r="J172" i="9" s="1"/>
  <c r="L172" i="9" s="1"/>
  <c r="N172" i="9" s="1"/>
  <c r="E248" i="9"/>
  <c r="J248" i="9" s="1"/>
  <c r="L248" i="9" s="1"/>
  <c r="N248" i="9" s="1"/>
  <c r="E107" i="9"/>
  <c r="J107" i="9" s="1"/>
  <c r="L107" i="9" s="1"/>
  <c r="N107" i="9" s="1"/>
  <c r="E189" i="9"/>
  <c r="J189" i="9" s="1"/>
  <c r="L189" i="9" s="1"/>
  <c r="N189" i="9" s="1"/>
  <c r="E112" i="9"/>
  <c r="J112" i="9" s="1"/>
  <c r="L112" i="9" s="1"/>
  <c r="N112" i="9" s="1"/>
  <c r="E249" i="9"/>
  <c r="J249" i="9" s="1"/>
  <c r="L249" i="9" s="1"/>
  <c r="N249" i="9" s="1"/>
  <c r="E211" i="9"/>
  <c r="J211" i="9" s="1"/>
  <c r="L211" i="9" s="1"/>
  <c r="N211" i="9" s="1"/>
  <c r="E134" i="9"/>
  <c r="J134" i="9" s="1"/>
  <c r="L134" i="9" s="1"/>
  <c r="N134" i="9" s="1"/>
  <c r="E181" i="9"/>
  <c r="J181" i="9" s="1"/>
  <c r="L181" i="9" s="1"/>
  <c r="N181" i="9" s="1"/>
  <c r="E136" i="9"/>
  <c r="J136" i="9" s="1"/>
  <c r="L136" i="9" s="1"/>
  <c r="N136" i="9" s="1"/>
  <c r="J95" i="9"/>
  <c r="L95" i="9" s="1"/>
  <c r="N95" i="9" s="1"/>
  <c r="E234" i="9"/>
  <c r="J234" i="9" s="1"/>
  <c r="L234" i="9" s="1"/>
  <c r="N234" i="9" s="1"/>
  <c r="E152" i="9"/>
  <c r="J152" i="9" s="1"/>
  <c r="L152" i="9" s="1"/>
  <c r="N152" i="9" s="1"/>
  <c r="E237" i="9"/>
  <c r="J237" i="9" s="1"/>
  <c r="L237" i="9" s="1"/>
  <c r="N237" i="9" s="1"/>
  <c r="E199" i="9"/>
  <c r="J199" i="9" s="1"/>
  <c r="L199" i="9" s="1"/>
  <c r="N199" i="9" s="1"/>
  <c r="E122" i="9"/>
  <c r="J122" i="9" s="1"/>
  <c r="L122" i="9" s="1"/>
  <c r="N122" i="9" s="1"/>
  <c r="E180" i="9"/>
  <c r="J180" i="9" s="1"/>
  <c r="L180" i="9" s="1"/>
  <c r="N180" i="9" s="1"/>
  <c r="E259" i="9"/>
  <c r="J259" i="9" s="1"/>
  <c r="L259" i="9" s="1"/>
  <c r="N259" i="9" s="1"/>
  <c r="E264" i="9"/>
  <c r="J264" i="9" s="1"/>
  <c r="L264" i="9" s="1"/>
  <c r="N264" i="9" s="1"/>
  <c r="E257" i="9"/>
  <c r="J257" i="9" s="1"/>
  <c r="L257" i="9" s="1"/>
  <c r="N257" i="9" s="1"/>
  <c r="E219" i="9"/>
  <c r="J219" i="9" s="1"/>
  <c r="L219" i="9" s="1"/>
  <c r="N219" i="9" s="1"/>
  <c r="E142" i="9"/>
  <c r="J142" i="9" s="1"/>
  <c r="L142" i="9" s="1"/>
  <c r="N142" i="9" s="1"/>
  <c r="E143" i="9"/>
  <c r="J143" i="9" s="1"/>
  <c r="L143" i="9" s="1"/>
  <c r="N143" i="9" s="1"/>
  <c r="E168" i="9"/>
  <c r="J168" i="9" s="1"/>
  <c r="L168" i="9" s="1"/>
  <c r="N168" i="9" s="1"/>
  <c r="E99" i="9"/>
  <c r="J99" i="9" s="1"/>
  <c r="L99" i="9" s="1"/>
  <c r="N99" i="9" s="1"/>
  <c r="E157" i="9"/>
  <c r="J157" i="9" s="1"/>
  <c r="L157" i="9" s="1"/>
  <c r="N157" i="9" s="1"/>
  <c r="E179" i="9"/>
  <c r="J179" i="9" s="1"/>
  <c r="L179" i="9" s="1"/>
  <c r="N179" i="9" s="1"/>
  <c r="E217" i="9"/>
  <c r="J217" i="9" s="1"/>
  <c r="L217" i="9" s="1"/>
  <c r="N217" i="9" s="1"/>
  <c r="E212" i="9"/>
  <c r="J212" i="9" s="1"/>
  <c r="L212" i="9" s="1"/>
  <c r="N212" i="9" s="1"/>
  <c r="E102" i="9"/>
  <c r="J102" i="9" s="1"/>
  <c r="L102" i="9" s="1"/>
  <c r="N102" i="9" s="1"/>
  <c r="E149" i="9"/>
  <c r="J149" i="9" s="1"/>
  <c r="L149" i="9" s="1"/>
  <c r="N149" i="9" s="1"/>
  <c r="E104" i="9"/>
  <c r="J104" i="9" s="1"/>
  <c r="L104" i="9" s="1"/>
  <c r="N104" i="9" s="1"/>
  <c r="E190" i="9"/>
  <c r="J190" i="9" s="1"/>
  <c r="L190" i="9" s="1"/>
  <c r="N190" i="9" s="1"/>
  <c r="E202" i="9"/>
  <c r="J202" i="9" s="1"/>
  <c r="L202" i="9" s="1"/>
  <c r="N202" i="9" s="1"/>
  <c r="E133" i="9"/>
  <c r="J133" i="9" s="1"/>
  <c r="L133" i="9" s="1"/>
  <c r="N133" i="9" s="1"/>
  <c r="E205" i="9"/>
  <c r="J205" i="9" s="1"/>
  <c r="L205" i="9" s="1"/>
  <c r="N205" i="9" s="1"/>
  <c r="E166" i="9"/>
  <c r="J166" i="9" s="1"/>
  <c r="L166" i="9" s="1"/>
  <c r="N166" i="9" s="1"/>
  <c r="E224" i="9"/>
  <c r="J224" i="9" s="1"/>
  <c r="L224" i="9" s="1"/>
  <c r="N224" i="9" s="1"/>
  <c r="E265" i="9"/>
  <c r="J265" i="9" s="1"/>
  <c r="L265" i="9" s="1"/>
  <c r="N265" i="9" s="1"/>
  <c r="E227" i="9"/>
  <c r="J227" i="9" s="1"/>
  <c r="L227" i="9" s="1"/>
  <c r="N227" i="9" s="1"/>
  <c r="E162" i="9"/>
  <c r="J162" i="9" s="1"/>
  <c r="L162" i="9" s="1"/>
  <c r="N162" i="9" s="1"/>
  <c r="E225" i="9"/>
  <c r="J225" i="9" s="1"/>
  <c r="L225" i="9" s="1"/>
  <c r="N225" i="9" s="1"/>
  <c r="E187" i="9"/>
  <c r="J187" i="9" s="1"/>
  <c r="L187" i="9" s="1"/>
  <c r="N187" i="9" s="1"/>
  <c r="E110" i="9"/>
  <c r="J110" i="9" s="1"/>
  <c r="L110" i="9" s="1"/>
  <c r="N110" i="9" s="1"/>
  <c r="E197" i="9"/>
  <c r="J197" i="9" s="1"/>
  <c r="L197" i="9" s="1"/>
  <c r="N197" i="9" s="1"/>
  <c r="E185" i="9"/>
  <c r="J185" i="9" s="1"/>
  <c r="L185" i="9" s="1"/>
  <c r="N185" i="9" s="1"/>
  <c r="E177" i="9"/>
  <c r="J177" i="9" s="1"/>
  <c r="L177" i="9" s="1"/>
  <c r="N177" i="9" s="1"/>
  <c r="E97" i="9"/>
  <c r="J97" i="9" s="1"/>
  <c r="L97" i="9" s="1"/>
  <c r="N97" i="9" s="1"/>
  <c r="E255" i="9"/>
  <c r="J255" i="9" s="1"/>
  <c r="L255" i="9" s="1"/>
  <c r="N255" i="9" s="1"/>
  <c r="E140" i="9"/>
  <c r="J140" i="9" s="1"/>
  <c r="L140" i="9" s="1"/>
  <c r="N140" i="9" s="1"/>
  <c r="E267" i="9"/>
  <c r="J267" i="9" s="1"/>
  <c r="L267" i="9" s="1"/>
  <c r="N267" i="9" s="1"/>
  <c r="E111" i="9"/>
  <c r="J111" i="9" s="1"/>
  <c r="L111" i="9" s="1"/>
  <c r="N111" i="9" s="1"/>
  <c r="E193" i="9"/>
  <c r="J193" i="9" s="1"/>
  <c r="L193" i="9" s="1"/>
  <c r="N193" i="9" s="1"/>
  <c r="E150" i="9"/>
  <c r="J150" i="9" s="1"/>
  <c r="L150" i="9" s="1"/>
  <c r="N150" i="9" s="1"/>
  <c r="E132" i="9"/>
  <c r="J132" i="9" s="1"/>
  <c r="L132" i="9" s="1"/>
  <c r="N132" i="9" s="1"/>
  <c r="E120" i="9"/>
  <c r="J120" i="9" s="1"/>
  <c r="L120" i="9" s="1"/>
  <c r="N120" i="9" s="1"/>
  <c r="E186" i="9"/>
  <c r="J186" i="9" s="1"/>
  <c r="L186" i="9" s="1"/>
  <c r="N186" i="9" s="1"/>
  <c r="E238" i="9"/>
  <c r="J238" i="9" s="1"/>
  <c r="L238" i="9" s="1"/>
  <c r="N238" i="9" s="1"/>
  <c r="E101" i="9"/>
  <c r="J101" i="9" s="1"/>
  <c r="L101" i="9" s="1"/>
  <c r="N101" i="9" s="1"/>
  <c r="E233" i="9"/>
  <c r="J233" i="9" s="1"/>
  <c r="L233" i="9" s="1"/>
  <c r="N233" i="9" s="1"/>
  <c r="E148" i="9"/>
  <c r="J148" i="9" s="1"/>
  <c r="L148" i="9" s="1"/>
  <c r="N148" i="9" s="1"/>
  <c r="E131" i="9"/>
  <c r="J131" i="9" s="1"/>
  <c r="L131" i="9" s="1"/>
  <c r="N131" i="9" s="1"/>
  <c r="E207" i="9"/>
  <c r="J207" i="9" s="1"/>
  <c r="L207" i="9" s="1"/>
  <c r="N207" i="9" s="1"/>
  <c r="E103" i="9"/>
  <c r="J103" i="9" s="1"/>
  <c r="L103" i="9" s="1"/>
  <c r="N103" i="9" s="1"/>
  <c r="E226" i="9"/>
  <c r="J226" i="9" s="1"/>
  <c r="L226" i="9" s="1"/>
  <c r="N226" i="9" s="1"/>
  <c r="E117" i="9"/>
  <c r="J117" i="9" s="1"/>
  <c r="L117" i="9" s="1"/>
  <c r="N117" i="9" s="1"/>
  <c r="E216" i="9"/>
  <c r="J216" i="9" s="1"/>
  <c r="L216" i="9" s="1"/>
  <c r="N216" i="9" s="1"/>
  <c r="E171" i="9"/>
  <c r="J171" i="9" s="1"/>
  <c r="L171" i="9" s="1"/>
  <c r="N171" i="9" s="1"/>
  <c r="E173" i="9"/>
  <c r="J173" i="9" s="1"/>
  <c r="L173" i="9" s="1"/>
  <c r="N173" i="9" s="1"/>
  <c r="E195" i="9"/>
  <c r="J195" i="9" s="1"/>
  <c r="L195" i="9" s="1"/>
  <c r="N195" i="9" s="1"/>
  <c r="E176" i="9"/>
  <c r="J176" i="9" s="1"/>
  <c r="L176" i="9" s="1"/>
  <c r="N176" i="9" s="1"/>
  <c r="E246" i="9"/>
  <c r="J246" i="9" s="1"/>
  <c r="L246" i="9" s="1"/>
  <c r="N246" i="9" s="1"/>
  <c r="E138" i="9"/>
  <c r="J138" i="9" s="1"/>
  <c r="L138" i="9" s="1"/>
  <c r="N138" i="9" s="1"/>
  <c r="E236" i="9"/>
  <c r="J236" i="9" s="1"/>
  <c r="L236" i="9" s="1"/>
  <c r="N236" i="9" s="1"/>
  <c r="E113" i="9"/>
  <c r="J113" i="9" s="1"/>
  <c r="L113" i="9" s="1"/>
  <c r="N113" i="9" s="1"/>
  <c r="E222" i="9"/>
  <c r="J222" i="9" s="1"/>
  <c r="L222" i="9" s="1"/>
  <c r="N222" i="9" s="1"/>
  <c r="E130" i="9"/>
  <c r="J130" i="9" s="1"/>
  <c r="L130" i="9" s="1"/>
  <c r="N130" i="9" s="1"/>
  <c r="E208" i="9"/>
  <c r="J208" i="9" s="1"/>
  <c r="L208" i="9" s="1"/>
  <c r="N208" i="9" s="1"/>
  <c r="E263" i="9"/>
  <c r="J263" i="9" s="1"/>
  <c r="L263" i="9" s="1"/>
  <c r="N263" i="9" s="1"/>
  <c r="E128" i="9"/>
  <c r="J128" i="9" s="1"/>
  <c r="L128" i="9" s="1"/>
  <c r="N128" i="9" s="1"/>
  <c r="E118" i="9"/>
  <c r="J118" i="9" s="1"/>
  <c r="L118" i="9" s="1"/>
  <c r="N118" i="9" s="1"/>
  <c r="J89" i="23"/>
  <c r="I28" i="41" s="1"/>
  <c r="E126" i="18"/>
  <c r="J126" i="18" s="1"/>
  <c r="L126" i="18" s="1"/>
  <c r="N126" i="18" s="1"/>
  <c r="E216" i="18"/>
  <c r="J216" i="18" s="1"/>
  <c r="L216" i="18" s="1"/>
  <c r="N216" i="18" s="1"/>
  <c r="E150" i="18"/>
  <c r="J150" i="18" s="1"/>
  <c r="L150" i="18" s="1"/>
  <c r="N150" i="18" s="1"/>
  <c r="E128" i="18"/>
  <c r="J128" i="18" s="1"/>
  <c r="L128" i="18" s="1"/>
  <c r="N128" i="18" s="1"/>
  <c r="E263" i="18"/>
  <c r="J263" i="18" s="1"/>
  <c r="L263" i="18" s="1"/>
  <c r="N263" i="18" s="1"/>
  <c r="E264" i="18"/>
  <c r="J264" i="18" s="1"/>
  <c r="L264" i="18" s="1"/>
  <c r="N264" i="18" s="1"/>
  <c r="E236" i="18"/>
  <c r="J236" i="18" s="1"/>
  <c r="L236" i="18" s="1"/>
  <c r="N236" i="18" s="1"/>
  <c r="E227" i="18"/>
  <c r="J227" i="18" s="1"/>
  <c r="L227" i="18" s="1"/>
  <c r="N227" i="18" s="1"/>
  <c r="E161" i="18"/>
  <c r="J161" i="18" s="1"/>
  <c r="L161" i="18" s="1"/>
  <c r="N161" i="18" s="1"/>
  <c r="E170" i="18"/>
  <c r="J170" i="18" s="1"/>
  <c r="L170" i="18" s="1"/>
  <c r="N170" i="18" s="1"/>
  <c r="E187" i="18"/>
  <c r="J187" i="18" s="1"/>
  <c r="L187" i="18" s="1"/>
  <c r="N187" i="18" s="1"/>
  <c r="E203" i="18"/>
  <c r="J203" i="18" s="1"/>
  <c r="L203" i="18" s="1"/>
  <c r="N203" i="18" s="1"/>
  <c r="E171" i="18"/>
  <c r="J171" i="18" s="1"/>
  <c r="L171" i="18" s="1"/>
  <c r="N171" i="18" s="1"/>
  <c r="E249" i="18"/>
  <c r="J249" i="18" s="1"/>
  <c r="L249" i="18" s="1"/>
  <c r="N249" i="18" s="1"/>
  <c r="E212" i="18"/>
  <c r="J212" i="18" s="1"/>
  <c r="L212" i="18" s="1"/>
  <c r="N212" i="18" s="1"/>
  <c r="E144" i="18"/>
  <c r="J144" i="18" s="1"/>
  <c r="L144" i="18" s="1"/>
  <c r="N144" i="18" s="1"/>
  <c r="E247" i="18"/>
  <c r="J247" i="18" s="1"/>
  <c r="L247" i="18" s="1"/>
  <c r="N247" i="18" s="1"/>
  <c r="E97" i="18"/>
  <c r="J97" i="18" s="1"/>
  <c r="L97" i="18" s="1"/>
  <c r="N97" i="18" s="1"/>
  <c r="E209" i="18"/>
  <c r="J209" i="18" s="1"/>
  <c r="L209" i="18" s="1"/>
  <c r="N209" i="18" s="1"/>
  <c r="E107" i="18"/>
  <c r="J107" i="18" s="1"/>
  <c r="L107" i="18" s="1"/>
  <c r="N107" i="18" s="1"/>
  <c r="E228" i="18"/>
  <c r="J228" i="18" s="1"/>
  <c r="L228" i="18" s="1"/>
  <c r="N228" i="18" s="1"/>
  <c r="E248" i="18"/>
  <c r="J248" i="18" s="1"/>
  <c r="L248" i="18" s="1"/>
  <c r="N248" i="18" s="1"/>
  <c r="E185" i="18"/>
  <c r="J185" i="18" s="1"/>
  <c r="L185" i="18" s="1"/>
  <c r="N185" i="18" s="1"/>
  <c r="E118" i="18"/>
  <c r="J118" i="18" s="1"/>
  <c r="L118" i="18" s="1"/>
  <c r="N118" i="18" s="1"/>
  <c r="E204" i="18"/>
  <c r="J204" i="18" s="1"/>
  <c r="L204" i="18" s="1"/>
  <c r="N204" i="18" s="1"/>
  <c r="E231" i="18"/>
  <c r="J231" i="18" s="1"/>
  <c r="L231" i="18" s="1"/>
  <c r="N231" i="18" s="1"/>
  <c r="E182" i="18"/>
  <c r="J182" i="18" s="1"/>
  <c r="L182" i="18" s="1"/>
  <c r="N182" i="18" s="1"/>
  <c r="E257" i="18"/>
  <c r="J257" i="18" s="1"/>
  <c r="L257" i="18" s="1"/>
  <c r="N257" i="18" s="1"/>
  <c r="E195" i="18"/>
  <c r="J195" i="18" s="1"/>
  <c r="L195" i="18" s="1"/>
  <c r="N195" i="18" s="1"/>
  <c r="E104" i="18"/>
  <c r="J104" i="18" s="1"/>
  <c r="L104" i="18" s="1"/>
  <c r="N104" i="18" s="1"/>
  <c r="E255" i="18"/>
  <c r="J255" i="18" s="1"/>
  <c r="L255" i="18" s="1"/>
  <c r="N255" i="18" s="1"/>
  <c r="E131" i="18"/>
  <c r="J131" i="18" s="1"/>
  <c r="L131" i="18" s="1"/>
  <c r="N131" i="18" s="1"/>
  <c r="E147" i="18"/>
  <c r="J147" i="18" s="1"/>
  <c r="L147" i="18" s="1"/>
  <c r="N147" i="18" s="1"/>
  <c r="E224" i="18"/>
  <c r="J224" i="18" s="1"/>
  <c r="L224" i="18" s="1"/>
  <c r="N224" i="18" s="1"/>
  <c r="E217" i="18"/>
  <c r="J217" i="18" s="1"/>
  <c r="L217" i="18" s="1"/>
  <c r="N217" i="18" s="1"/>
  <c r="E133" i="18"/>
  <c r="J133" i="18" s="1"/>
  <c r="L133" i="18" s="1"/>
  <c r="N133" i="18" s="1"/>
  <c r="E168" i="18"/>
  <c r="J168" i="18" s="1"/>
  <c r="L168" i="18" s="1"/>
  <c r="N168" i="18" s="1"/>
  <c r="E215" i="18"/>
  <c r="J215" i="18" s="1"/>
  <c r="L215" i="18" s="1"/>
  <c r="N215" i="18" s="1"/>
  <c r="E129" i="18"/>
  <c r="J129" i="18" s="1"/>
  <c r="L129" i="18" s="1"/>
  <c r="N129" i="18" s="1"/>
  <c r="E254" i="18"/>
  <c r="J254" i="18" s="1"/>
  <c r="L254" i="18" s="1"/>
  <c r="N254" i="18" s="1"/>
  <c r="E139" i="18"/>
  <c r="J139" i="18" s="1"/>
  <c r="L139" i="18" s="1"/>
  <c r="N139" i="18" s="1"/>
  <c r="E201" i="18"/>
  <c r="J201" i="18" s="1"/>
  <c r="L201" i="18" s="1"/>
  <c r="N201" i="18" s="1"/>
  <c r="E240" i="18"/>
  <c r="J240" i="18" s="1"/>
  <c r="L240" i="18" s="1"/>
  <c r="N240" i="18" s="1"/>
  <c r="E138" i="18"/>
  <c r="J138" i="18" s="1"/>
  <c r="L138" i="18" s="1"/>
  <c r="N138" i="18" s="1"/>
  <c r="E130" i="18"/>
  <c r="J130" i="18" s="1"/>
  <c r="L130" i="18" s="1"/>
  <c r="N130" i="18" s="1"/>
  <c r="E146" i="18"/>
  <c r="J146" i="18" s="1"/>
  <c r="L146" i="18" s="1"/>
  <c r="N146" i="18" s="1"/>
  <c r="E261" i="18"/>
  <c r="J261" i="18" s="1"/>
  <c r="L261" i="18" s="1"/>
  <c r="N261" i="18" s="1"/>
  <c r="E199" i="18"/>
  <c r="J199" i="18" s="1"/>
  <c r="L199" i="18" s="1"/>
  <c r="N199" i="18" s="1"/>
  <c r="E176" i="18"/>
  <c r="J176" i="18" s="1"/>
  <c r="L176" i="18" s="1"/>
  <c r="N176" i="18" s="1"/>
  <c r="E225" i="18"/>
  <c r="J225" i="18" s="1"/>
  <c r="L225" i="18" s="1"/>
  <c r="N225" i="18" s="1"/>
  <c r="E163" i="18"/>
  <c r="J163" i="18" s="1"/>
  <c r="L163" i="18" s="1"/>
  <c r="N163" i="18" s="1"/>
  <c r="E136" i="18"/>
  <c r="J136" i="18" s="1"/>
  <c r="L136" i="18" s="1"/>
  <c r="N136" i="18" s="1"/>
  <c r="E223" i="18"/>
  <c r="J223" i="18" s="1"/>
  <c r="L223" i="18" s="1"/>
  <c r="N223" i="18" s="1"/>
  <c r="E135" i="18"/>
  <c r="J135" i="18" s="1"/>
  <c r="L135" i="18" s="1"/>
  <c r="N135" i="18" s="1"/>
  <c r="E234" i="18"/>
  <c r="J234" i="18" s="1"/>
  <c r="L234" i="18" s="1"/>
  <c r="N234" i="18" s="1"/>
  <c r="E121" i="18"/>
  <c r="J121" i="18" s="1"/>
  <c r="L121" i="18" s="1"/>
  <c r="N121" i="18" s="1"/>
  <c r="E262" i="18"/>
  <c r="J262" i="18" s="1"/>
  <c r="L262" i="18" s="1"/>
  <c r="N262" i="18" s="1"/>
  <c r="E207" i="18"/>
  <c r="J207" i="18" s="1"/>
  <c r="L207" i="18" s="1"/>
  <c r="N207" i="18" s="1"/>
  <c r="E245" i="18"/>
  <c r="J245" i="18" s="1"/>
  <c r="L245" i="18" s="1"/>
  <c r="N245" i="18" s="1"/>
  <c r="E183" i="18"/>
  <c r="J183" i="18" s="1"/>
  <c r="L183" i="18" s="1"/>
  <c r="N183" i="18" s="1"/>
  <c r="E189" i="18"/>
  <c r="J189" i="18" s="1"/>
  <c r="L189" i="18" s="1"/>
  <c r="N189" i="18" s="1"/>
  <c r="E222" i="18"/>
  <c r="J222" i="18" s="1"/>
  <c r="L222" i="18" s="1"/>
  <c r="N222" i="18" s="1"/>
  <c r="E196" i="18"/>
  <c r="J196" i="18" s="1"/>
  <c r="L196" i="18" s="1"/>
  <c r="N196" i="18" s="1"/>
  <c r="E267" i="18"/>
  <c r="J267" i="18" s="1"/>
  <c r="L267" i="18" s="1"/>
  <c r="N267" i="18" s="1"/>
  <c r="E252" i="18"/>
  <c r="J252" i="18" s="1"/>
  <c r="L252" i="18" s="1"/>
  <c r="N252" i="18" s="1"/>
  <c r="E106" i="18"/>
  <c r="J106" i="18" s="1"/>
  <c r="L106" i="18" s="1"/>
  <c r="N106" i="18" s="1"/>
  <c r="E98" i="18"/>
  <c r="J98" i="18" s="1"/>
  <c r="L98" i="18" s="1"/>
  <c r="N98" i="18" s="1"/>
  <c r="E114" i="18"/>
  <c r="J114" i="18" s="1"/>
  <c r="L114" i="18" s="1"/>
  <c r="N114" i="18" s="1"/>
  <c r="E229" i="18"/>
  <c r="J229" i="18" s="1"/>
  <c r="L229" i="18" s="1"/>
  <c r="N229" i="18" s="1"/>
  <c r="E167" i="18"/>
  <c r="J167" i="18" s="1"/>
  <c r="L167" i="18" s="1"/>
  <c r="N167" i="18" s="1"/>
  <c r="E113" i="18"/>
  <c r="J113" i="18" s="1"/>
  <c r="L113" i="18" s="1"/>
  <c r="N113" i="18" s="1"/>
  <c r="E193" i="18"/>
  <c r="J193" i="18" s="1"/>
  <c r="L193" i="18" s="1"/>
  <c r="N193" i="18" s="1"/>
  <c r="E123" i="18"/>
  <c r="J123" i="18" s="1"/>
  <c r="L123" i="18" s="1"/>
  <c r="N123" i="18" s="1"/>
  <c r="E268" i="18"/>
  <c r="J268" i="18" s="1"/>
  <c r="L268" i="18" s="1"/>
  <c r="N268" i="18" s="1"/>
  <c r="E191" i="18"/>
  <c r="J191" i="18" s="1"/>
  <c r="L191" i="18" s="1"/>
  <c r="N191" i="18" s="1"/>
  <c r="E101" i="18"/>
  <c r="J101" i="18" s="1"/>
  <c r="L101" i="18" s="1"/>
  <c r="N101" i="18" s="1"/>
  <c r="E103" i="18"/>
  <c r="J103" i="18" s="1"/>
  <c r="L103" i="18" s="1"/>
  <c r="N103" i="18" s="1"/>
  <c r="E153" i="18"/>
  <c r="J153" i="18" s="1"/>
  <c r="L153" i="18" s="1"/>
  <c r="N153" i="18" s="1"/>
  <c r="E230" i="18"/>
  <c r="J230" i="18" s="1"/>
  <c r="L230" i="18" s="1"/>
  <c r="N230" i="18" s="1"/>
  <c r="E256" i="18"/>
  <c r="J256" i="18" s="1"/>
  <c r="L256" i="18" s="1"/>
  <c r="N256" i="18" s="1"/>
  <c r="E213" i="18"/>
  <c r="J213" i="18" s="1"/>
  <c r="L213" i="18" s="1"/>
  <c r="N213" i="18" s="1"/>
  <c r="E244" i="18"/>
  <c r="J244" i="18" s="1"/>
  <c r="L244" i="18" s="1"/>
  <c r="N244" i="18" s="1"/>
  <c r="E200" i="18"/>
  <c r="J200" i="18" s="1"/>
  <c r="L200" i="18" s="1"/>
  <c r="N200" i="18" s="1"/>
  <c r="E190" i="18"/>
  <c r="J190" i="18" s="1"/>
  <c r="L190" i="18" s="1"/>
  <c r="N190" i="18" s="1"/>
  <c r="E120" i="18"/>
  <c r="J120" i="18" s="1"/>
  <c r="L120" i="18" s="1"/>
  <c r="N120" i="18" s="1"/>
  <c r="E115" i="18"/>
  <c r="J115" i="18" s="1"/>
  <c r="L115" i="18" s="1"/>
  <c r="N115" i="18" s="1"/>
  <c r="E142" i="18"/>
  <c r="J142" i="18" s="1"/>
  <c r="L142" i="18" s="1"/>
  <c r="N142" i="18" s="1"/>
  <c r="E134" i="18"/>
  <c r="J134" i="18" s="1"/>
  <c r="L134" i="18" s="1"/>
  <c r="N134" i="18" s="1"/>
  <c r="E122" i="18"/>
  <c r="J122" i="18" s="1"/>
  <c r="L122" i="18" s="1"/>
  <c r="N122" i="18" s="1"/>
  <c r="E141" i="18"/>
  <c r="J141" i="18" s="1"/>
  <c r="L141" i="18" s="1"/>
  <c r="N141" i="18" s="1"/>
  <c r="E242" i="18"/>
  <c r="J242" i="18" s="1"/>
  <c r="L242" i="18" s="1"/>
  <c r="N242" i="18" s="1"/>
  <c r="E151" i="18"/>
  <c r="J151" i="18" s="1"/>
  <c r="L151" i="18" s="1"/>
  <c r="N151" i="18" s="1"/>
  <c r="E156" i="18"/>
  <c r="J156" i="18" s="1"/>
  <c r="L156" i="18" s="1"/>
  <c r="N156" i="18" s="1"/>
  <c r="E206" i="18"/>
  <c r="J206" i="18" s="1"/>
  <c r="L206" i="18" s="1"/>
  <c r="N206" i="18" s="1"/>
  <c r="E192" i="18"/>
  <c r="J192" i="18" s="1"/>
  <c r="L192" i="18" s="1"/>
  <c r="N192" i="18" s="1"/>
  <c r="E221" i="18"/>
  <c r="J221" i="18" s="1"/>
  <c r="L221" i="18" s="1"/>
  <c r="N221" i="18" s="1"/>
  <c r="E127" i="18"/>
  <c r="J127" i="18" s="1"/>
  <c r="L127" i="18" s="1"/>
  <c r="N127" i="18" s="1"/>
  <c r="E137" i="18"/>
  <c r="J137" i="18" s="1"/>
  <c r="L137" i="18" s="1"/>
  <c r="N137" i="18" s="1"/>
  <c r="E111" i="18"/>
  <c r="J111" i="18" s="1"/>
  <c r="L111" i="18" s="1"/>
  <c r="N111" i="18" s="1"/>
  <c r="E108" i="18"/>
  <c r="J108" i="18" s="1"/>
  <c r="L108" i="18" s="1"/>
  <c r="N108" i="18" s="1"/>
  <c r="E251" i="18"/>
  <c r="J251" i="18" s="1"/>
  <c r="L251" i="18" s="1"/>
  <c r="N251" i="18" s="1"/>
  <c r="E173" i="18"/>
  <c r="J173" i="18" s="1"/>
  <c r="L173" i="18" s="1"/>
  <c r="N173" i="18" s="1"/>
  <c r="E226" i="18"/>
  <c r="J226" i="18" s="1"/>
  <c r="L226" i="18" s="1"/>
  <c r="N226" i="18" s="1"/>
  <c r="E143" i="18"/>
  <c r="J143" i="18" s="1"/>
  <c r="L143" i="18" s="1"/>
  <c r="N143" i="18" s="1"/>
  <c r="E148" i="18"/>
  <c r="J148" i="18" s="1"/>
  <c r="L148" i="18" s="1"/>
  <c r="N148" i="18" s="1"/>
  <c r="E243" i="18"/>
  <c r="J243" i="18" s="1"/>
  <c r="L243" i="18" s="1"/>
  <c r="N243" i="18" s="1"/>
  <c r="E205" i="18"/>
  <c r="J205" i="18" s="1"/>
  <c r="L205" i="18" s="1"/>
  <c r="N205" i="18" s="1"/>
  <c r="E218" i="18"/>
  <c r="J218" i="18" s="1"/>
  <c r="L218" i="18" s="1"/>
  <c r="N218" i="18" s="1"/>
  <c r="E110" i="18"/>
  <c r="J110" i="18" s="1"/>
  <c r="L110" i="18" s="1"/>
  <c r="N110" i="18" s="1"/>
  <c r="E102" i="18"/>
  <c r="J102" i="18" s="1"/>
  <c r="L102" i="18" s="1"/>
  <c r="N102" i="18" s="1"/>
  <c r="E157" i="18"/>
  <c r="J157" i="18" s="1"/>
  <c r="L157" i="18" s="1"/>
  <c r="N157" i="18" s="1"/>
  <c r="E260" i="18"/>
  <c r="J260" i="18" s="1"/>
  <c r="L260" i="18" s="1"/>
  <c r="N260" i="18" s="1"/>
  <c r="E210" i="18"/>
  <c r="J210" i="18" s="1"/>
  <c r="L210" i="18" s="1"/>
  <c r="N210" i="18" s="1"/>
  <c r="E208" i="18"/>
  <c r="J208" i="18" s="1"/>
  <c r="L208" i="18" s="1"/>
  <c r="N208" i="18" s="1"/>
  <c r="E100" i="18"/>
  <c r="J100" i="18" s="1"/>
  <c r="L100" i="18" s="1"/>
  <c r="N100" i="18" s="1"/>
  <c r="E174" i="18"/>
  <c r="J174" i="18" s="1"/>
  <c r="L174" i="18" s="1"/>
  <c r="N174" i="18" s="1"/>
  <c r="E117" i="18"/>
  <c r="J117" i="18" s="1"/>
  <c r="L117" i="18" s="1"/>
  <c r="N117" i="18" s="1"/>
  <c r="E266" i="18"/>
  <c r="J266" i="18" s="1"/>
  <c r="L266" i="18" s="1"/>
  <c r="N266" i="18" s="1"/>
  <c r="E181" i="18"/>
  <c r="J181" i="18" s="1"/>
  <c r="L181" i="18" s="1"/>
  <c r="N181" i="18" s="1"/>
  <c r="E265" i="18"/>
  <c r="J265" i="18" s="1"/>
  <c r="L265" i="18" s="1"/>
  <c r="N265" i="18" s="1"/>
  <c r="E105" i="18"/>
  <c r="J105" i="18" s="1"/>
  <c r="L105" i="18" s="1"/>
  <c r="N105" i="18" s="1"/>
  <c r="E140" i="18"/>
  <c r="J140" i="18" s="1"/>
  <c r="L140" i="18" s="1"/>
  <c r="N140" i="18" s="1"/>
  <c r="E219" i="18"/>
  <c r="J219" i="18" s="1"/>
  <c r="L219" i="18" s="1"/>
  <c r="N219" i="18" s="1"/>
  <c r="E180" i="18"/>
  <c r="J180" i="18" s="1"/>
  <c r="L180" i="18" s="1"/>
  <c r="N180" i="18" s="1"/>
  <c r="E194" i="18"/>
  <c r="J194" i="18" s="1"/>
  <c r="L194" i="18" s="1"/>
  <c r="N194" i="18" s="1"/>
  <c r="E124" i="18"/>
  <c r="J124" i="18" s="1"/>
  <c r="L124" i="18" s="1"/>
  <c r="N124" i="18" s="1"/>
  <c r="E184" i="18"/>
  <c r="J184" i="18" s="1"/>
  <c r="L184" i="18" s="1"/>
  <c r="N184" i="18" s="1"/>
  <c r="E211" i="18"/>
  <c r="J211" i="18" s="1"/>
  <c r="L211" i="18" s="1"/>
  <c r="N211" i="18" s="1"/>
  <c r="E154" i="18"/>
  <c r="J154" i="18" s="1"/>
  <c r="L154" i="18" s="1"/>
  <c r="N154" i="18" s="1"/>
  <c r="E177" i="18"/>
  <c r="J177" i="18" s="1"/>
  <c r="L177" i="18" s="1"/>
  <c r="N177" i="18" s="1"/>
  <c r="J95" i="18"/>
  <c r="L95" i="18" s="1"/>
  <c r="N95" i="18" s="1"/>
  <c r="E239" i="18"/>
  <c r="J239" i="18" s="1"/>
  <c r="L239" i="18" s="1"/>
  <c r="N239" i="18" s="1"/>
  <c r="E202" i="18"/>
  <c r="J202" i="18" s="1"/>
  <c r="L202" i="18" s="1"/>
  <c r="N202" i="18" s="1"/>
  <c r="E155" i="18"/>
  <c r="J155" i="18" s="1"/>
  <c r="L155" i="18" s="1"/>
  <c r="N155" i="18" s="1"/>
  <c r="E214" i="18"/>
  <c r="J214" i="18" s="1"/>
  <c r="L214" i="18" s="1"/>
  <c r="N214" i="18" s="1"/>
  <c r="E235" i="18"/>
  <c r="J235" i="18" s="1"/>
  <c r="L235" i="18" s="1"/>
  <c r="N235" i="18" s="1"/>
  <c r="E169" i="18"/>
  <c r="J169" i="18" s="1"/>
  <c r="L169" i="18" s="1"/>
  <c r="N169" i="18" s="1"/>
  <c r="E145" i="18"/>
  <c r="J145" i="18" s="1"/>
  <c r="L145" i="18" s="1"/>
  <c r="N145" i="18" s="1"/>
  <c r="E159" i="18"/>
  <c r="J159" i="18" s="1"/>
  <c r="L159" i="18" s="1"/>
  <c r="N159" i="18" s="1"/>
  <c r="E166" i="18"/>
  <c r="J166" i="18" s="1"/>
  <c r="L166" i="18" s="1"/>
  <c r="N166" i="18" s="1"/>
  <c r="E116" i="18"/>
  <c r="J116" i="18" s="1"/>
  <c r="L116" i="18" s="1"/>
  <c r="N116" i="18" s="1"/>
  <c r="E172" i="18"/>
  <c r="J172" i="18" s="1"/>
  <c r="L172" i="18" s="1"/>
  <c r="N172" i="18" s="1"/>
  <c r="E132" i="18"/>
  <c r="J132" i="18" s="1"/>
  <c r="L132" i="18" s="1"/>
  <c r="N132" i="18" s="1"/>
  <c r="E198" i="18"/>
  <c r="J198" i="18" s="1"/>
  <c r="L198" i="18" s="1"/>
  <c r="N198" i="18" s="1"/>
  <c r="E99" i="18"/>
  <c r="J99" i="18" s="1"/>
  <c r="L99" i="18" s="1"/>
  <c r="N99" i="18" s="1"/>
  <c r="E241" i="18"/>
  <c r="J241" i="18" s="1"/>
  <c r="L241" i="18" s="1"/>
  <c r="N241" i="18" s="1"/>
  <c r="E109" i="18"/>
  <c r="J109" i="18" s="1"/>
  <c r="L109" i="18" s="1"/>
  <c r="N109" i="18" s="1"/>
  <c r="E238" i="18"/>
  <c r="J238" i="18" s="1"/>
  <c r="L238" i="18" s="1"/>
  <c r="N238" i="18" s="1"/>
  <c r="E186" i="18"/>
  <c r="J186" i="18" s="1"/>
  <c r="L186" i="18" s="1"/>
  <c r="N186" i="18" s="1"/>
  <c r="E125" i="18"/>
  <c r="J125" i="18" s="1"/>
  <c r="L125" i="18" s="1"/>
  <c r="N125" i="18" s="1"/>
  <c r="E158" i="18"/>
  <c r="J158" i="18" s="1"/>
  <c r="L158" i="18" s="1"/>
  <c r="N158" i="18" s="1"/>
  <c r="E96" i="18"/>
  <c r="J96" i="18" s="1"/>
  <c r="L96" i="18" s="1"/>
  <c r="N96" i="18" s="1"/>
  <c r="E259" i="18"/>
  <c r="J259" i="18" s="1"/>
  <c r="L259" i="18" s="1"/>
  <c r="N259" i="18" s="1"/>
  <c r="E246" i="18"/>
  <c r="J246" i="18" s="1"/>
  <c r="L246" i="18" s="1"/>
  <c r="N246" i="18" s="1"/>
  <c r="E112" i="18"/>
  <c r="J112" i="18" s="1"/>
  <c r="L112" i="18" s="1"/>
  <c r="N112" i="18" s="1"/>
  <c r="E179" i="18"/>
  <c r="J179" i="18" s="1"/>
  <c r="L179" i="18" s="1"/>
  <c r="N179" i="18" s="1"/>
  <c r="E164" i="18"/>
  <c r="J164" i="18" s="1"/>
  <c r="L164" i="18" s="1"/>
  <c r="N164" i="18" s="1"/>
  <c r="E197" i="18"/>
  <c r="J197" i="18" s="1"/>
  <c r="L197" i="18" s="1"/>
  <c r="N197" i="18" s="1"/>
  <c r="E160" i="18"/>
  <c r="J160" i="18" s="1"/>
  <c r="L160" i="18" s="1"/>
  <c r="N160" i="18" s="1"/>
  <c r="E250" i="18"/>
  <c r="J250" i="18" s="1"/>
  <c r="L250" i="18" s="1"/>
  <c r="N250" i="18" s="1"/>
  <c r="E258" i="18"/>
  <c r="J258" i="18" s="1"/>
  <c r="L258" i="18" s="1"/>
  <c r="N258" i="18" s="1"/>
  <c r="E237" i="18"/>
  <c r="J237" i="18" s="1"/>
  <c r="L237" i="18" s="1"/>
  <c r="N237" i="18" s="1"/>
  <c r="E188" i="18"/>
  <c r="J188" i="18" s="1"/>
  <c r="L188" i="18" s="1"/>
  <c r="N188" i="18" s="1"/>
  <c r="E178" i="18"/>
  <c r="J178" i="18" s="1"/>
  <c r="L178" i="18" s="1"/>
  <c r="N178" i="18" s="1"/>
  <c r="E149" i="18"/>
  <c r="J149" i="18" s="1"/>
  <c r="L149" i="18" s="1"/>
  <c r="N149" i="18" s="1"/>
  <c r="E233" i="18"/>
  <c r="J233" i="18" s="1"/>
  <c r="L233" i="18" s="1"/>
  <c r="N233" i="18" s="1"/>
  <c r="E162" i="18"/>
  <c r="J162" i="18" s="1"/>
  <c r="L162" i="18" s="1"/>
  <c r="N162" i="18" s="1"/>
  <c r="E175" i="18"/>
  <c r="J175" i="18" s="1"/>
  <c r="L175" i="18" s="1"/>
  <c r="N175" i="18" s="1"/>
  <c r="E165" i="18"/>
  <c r="J165" i="18" s="1"/>
  <c r="L165" i="18" s="1"/>
  <c r="N165" i="18" s="1"/>
  <c r="E152" i="18"/>
  <c r="J152" i="18" s="1"/>
  <c r="L152" i="18" s="1"/>
  <c r="N152" i="18" s="1"/>
  <c r="E232" i="18"/>
  <c r="J232" i="18" s="1"/>
  <c r="L232" i="18" s="1"/>
  <c r="N232" i="18" s="1"/>
  <c r="E220" i="18"/>
  <c r="J220" i="18" s="1"/>
  <c r="L220" i="18" s="1"/>
  <c r="N220" i="18" s="1"/>
  <c r="E253" i="18"/>
  <c r="J253" i="18" s="1"/>
  <c r="L253" i="18" s="1"/>
  <c r="N253" i="18" s="1"/>
  <c r="E119" i="18"/>
  <c r="J119" i="18" s="1"/>
  <c r="L119" i="18" s="1"/>
  <c r="N119" i="18" s="1"/>
  <c r="J89" i="20"/>
  <c r="I25" i="41" s="1"/>
  <c r="E268" i="29"/>
  <c r="J268" i="29" s="1"/>
  <c r="L268" i="29" s="1"/>
  <c r="N268" i="29" s="1"/>
  <c r="E248" i="29"/>
  <c r="J248" i="29" s="1"/>
  <c r="L248" i="29" s="1"/>
  <c r="N248" i="29" s="1"/>
  <c r="E138" i="29"/>
  <c r="J138" i="29" s="1"/>
  <c r="L138" i="29" s="1"/>
  <c r="N138" i="29" s="1"/>
  <c r="E216" i="29"/>
  <c r="J216" i="29" s="1"/>
  <c r="L216" i="29" s="1"/>
  <c r="N216" i="29" s="1"/>
  <c r="E121" i="29"/>
  <c r="J121" i="29" s="1"/>
  <c r="L121" i="29" s="1"/>
  <c r="N121" i="29" s="1"/>
  <c r="E242" i="29"/>
  <c r="J242" i="29" s="1"/>
  <c r="L242" i="29" s="1"/>
  <c r="N242" i="29" s="1"/>
  <c r="E164" i="29"/>
  <c r="J164" i="29" s="1"/>
  <c r="L164" i="29" s="1"/>
  <c r="N164" i="29" s="1"/>
  <c r="E142" i="29"/>
  <c r="J142" i="29" s="1"/>
  <c r="L142" i="29" s="1"/>
  <c r="N142" i="29" s="1"/>
  <c r="E98" i="29"/>
  <c r="J98" i="29" s="1"/>
  <c r="L98" i="29" s="1"/>
  <c r="N98" i="29" s="1"/>
  <c r="E188" i="29"/>
  <c r="J188" i="29" s="1"/>
  <c r="L188" i="29" s="1"/>
  <c r="N188" i="29" s="1"/>
  <c r="E136" i="29"/>
  <c r="J136" i="29" s="1"/>
  <c r="L136" i="29" s="1"/>
  <c r="N136" i="29" s="1"/>
  <c r="E178" i="29"/>
  <c r="J178" i="29" s="1"/>
  <c r="L178" i="29" s="1"/>
  <c r="N178" i="29" s="1"/>
  <c r="E118" i="29"/>
  <c r="J118" i="29" s="1"/>
  <c r="L118" i="29" s="1"/>
  <c r="N118" i="29" s="1"/>
  <c r="E108" i="29"/>
  <c r="J108" i="29" s="1"/>
  <c r="L108" i="29" s="1"/>
  <c r="N108" i="29" s="1"/>
  <c r="E220" i="29"/>
  <c r="J220" i="29" s="1"/>
  <c r="L220" i="29" s="1"/>
  <c r="N220" i="29" s="1"/>
  <c r="E122" i="29"/>
  <c r="J122" i="29" s="1"/>
  <c r="L122" i="29" s="1"/>
  <c r="N122" i="29" s="1"/>
  <c r="E264" i="29"/>
  <c r="J264" i="29" s="1"/>
  <c r="L264" i="29" s="1"/>
  <c r="N264" i="29" s="1"/>
  <c r="E102" i="29"/>
  <c r="J102" i="29" s="1"/>
  <c r="L102" i="29" s="1"/>
  <c r="N102" i="29" s="1"/>
  <c r="E150" i="29"/>
  <c r="J150" i="29" s="1"/>
  <c r="L150" i="29" s="1"/>
  <c r="N150" i="29" s="1"/>
  <c r="E134" i="29"/>
  <c r="J134" i="29" s="1"/>
  <c r="L134" i="29" s="1"/>
  <c r="N134" i="29" s="1"/>
  <c r="E196" i="29"/>
  <c r="J196" i="29" s="1"/>
  <c r="L196" i="29" s="1"/>
  <c r="N196" i="29" s="1"/>
  <c r="E253" i="29"/>
  <c r="J253" i="29" s="1"/>
  <c r="L253" i="29" s="1"/>
  <c r="N253" i="29" s="1"/>
  <c r="E156" i="29"/>
  <c r="J156" i="29" s="1"/>
  <c r="L156" i="29" s="1"/>
  <c r="N156" i="29" s="1"/>
  <c r="E110" i="29"/>
  <c r="J110" i="29" s="1"/>
  <c r="L110" i="29" s="1"/>
  <c r="N110" i="29" s="1"/>
  <c r="E210" i="29"/>
  <c r="J210" i="29" s="1"/>
  <c r="L210" i="29" s="1"/>
  <c r="N210" i="29" s="1"/>
  <c r="E192" i="29"/>
  <c r="J192" i="29" s="1"/>
  <c r="L192" i="29" s="1"/>
  <c r="N192" i="29" s="1"/>
  <c r="E255" i="29"/>
  <c r="J255" i="29" s="1"/>
  <c r="L255" i="29" s="1"/>
  <c r="N255" i="29" s="1"/>
  <c r="E229" i="29"/>
  <c r="J229" i="29" s="1"/>
  <c r="L229" i="29" s="1"/>
  <c r="N229" i="29" s="1"/>
  <c r="E206" i="29"/>
  <c r="J206" i="29" s="1"/>
  <c r="L206" i="29" s="1"/>
  <c r="N206" i="29" s="1"/>
  <c r="E115" i="29"/>
  <c r="J115" i="29" s="1"/>
  <c r="L115" i="29" s="1"/>
  <c r="N115" i="29" s="1"/>
  <c r="E97" i="29"/>
  <c r="J97" i="29" s="1"/>
  <c r="L97" i="29" s="1"/>
  <c r="N97" i="29" s="1"/>
  <c r="E266" i="29"/>
  <c r="J266" i="29" s="1"/>
  <c r="L266" i="29" s="1"/>
  <c r="N266" i="29" s="1"/>
  <c r="E135" i="29"/>
  <c r="J135" i="29" s="1"/>
  <c r="L135" i="29" s="1"/>
  <c r="N135" i="29" s="1"/>
  <c r="E209" i="29"/>
  <c r="J209" i="29" s="1"/>
  <c r="L209" i="29" s="1"/>
  <c r="N209" i="29" s="1"/>
  <c r="E183" i="29"/>
  <c r="J183" i="29" s="1"/>
  <c r="L183" i="29" s="1"/>
  <c r="N183" i="29" s="1"/>
  <c r="E105" i="29"/>
  <c r="J105" i="29" s="1"/>
  <c r="L105" i="29" s="1"/>
  <c r="N105" i="29" s="1"/>
  <c r="E258" i="29"/>
  <c r="J258" i="29" s="1"/>
  <c r="L258" i="29" s="1"/>
  <c r="N258" i="29" s="1"/>
  <c r="E143" i="29"/>
  <c r="J143" i="29" s="1"/>
  <c r="L143" i="29" s="1"/>
  <c r="N143" i="29" s="1"/>
  <c r="E232" i="29"/>
  <c r="J232" i="29" s="1"/>
  <c r="L232" i="29" s="1"/>
  <c r="N232" i="29" s="1"/>
  <c r="E158" i="29"/>
  <c r="J158" i="29" s="1"/>
  <c r="L158" i="29" s="1"/>
  <c r="N158" i="29" s="1"/>
  <c r="E257" i="29"/>
  <c r="J257" i="29" s="1"/>
  <c r="L257" i="29" s="1"/>
  <c r="N257" i="29" s="1"/>
  <c r="E260" i="29"/>
  <c r="J260" i="29" s="1"/>
  <c r="L260" i="29" s="1"/>
  <c r="N260" i="29" s="1"/>
  <c r="E130" i="29"/>
  <c r="J130" i="29" s="1"/>
  <c r="L130" i="29" s="1"/>
  <c r="N130" i="29" s="1"/>
  <c r="E259" i="29"/>
  <c r="J259" i="29" s="1"/>
  <c r="L259" i="29" s="1"/>
  <c r="N259" i="29" s="1"/>
  <c r="E155" i="29"/>
  <c r="J155" i="29" s="1"/>
  <c r="L155" i="29" s="1"/>
  <c r="N155" i="29" s="1"/>
  <c r="E223" i="29"/>
  <c r="J223" i="29" s="1"/>
  <c r="L223" i="29" s="1"/>
  <c r="N223" i="29" s="1"/>
  <c r="E218" i="29"/>
  <c r="J218" i="29" s="1"/>
  <c r="L218" i="29" s="1"/>
  <c r="N218" i="29" s="1"/>
  <c r="E99" i="29"/>
  <c r="J99" i="29" s="1"/>
  <c r="L99" i="29" s="1"/>
  <c r="N99" i="29" s="1"/>
  <c r="E250" i="29"/>
  <c r="J250" i="29" s="1"/>
  <c r="L250" i="29" s="1"/>
  <c r="N250" i="29" s="1"/>
  <c r="E129" i="29"/>
  <c r="J129" i="29" s="1"/>
  <c r="L129" i="29" s="1"/>
  <c r="N129" i="29" s="1"/>
  <c r="E234" i="29"/>
  <c r="J234" i="29" s="1"/>
  <c r="L234" i="29" s="1"/>
  <c r="N234" i="29" s="1"/>
  <c r="J95" i="29"/>
  <c r="L95" i="29" s="1"/>
  <c r="N95" i="29" s="1"/>
  <c r="E177" i="29"/>
  <c r="J177" i="29" s="1"/>
  <c r="L177" i="29" s="1"/>
  <c r="N177" i="29" s="1"/>
  <c r="E107" i="29"/>
  <c r="J107" i="29" s="1"/>
  <c r="L107" i="29" s="1"/>
  <c r="N107" i="29" s="1"/>
  <c r="E137" i="29"/>
  <c r="J137" i="29" s="1"/>
  <c r="L137" i="29" s="1"/>
  <c r="N137" i="29" s="1"/>
  <c r="E226" i="29"/>
  <c r="J226" i="29" s="1"/>
  <c r="L226" i="29" s="1"/>
  <c r="N226" i="29" s="1"/>
  <c r="E159" i="29"/>
  <c r="J159" i="29" s="1"/>
  <c r="L159" i="29" s="1"/>
  <c r="N159" i="29" s="1"/>
  <c r="E161" i="29"/>
  <c r="J161" i="29" s="1"/>
  <c r="L161" i="29" s="1"/>
  <c r="N161" i="29" s="1"/>
  <c r="E175" i="29"/>
  <c r="J175" i="29" s="1"/>
  <c r="L175" i="29" s="1"/>
  <c r="N175" i="29" s="1"/>
  <c r="E246" i="29"/>
  <c r="J246" i="29" s="1"/>
  <c r="L246" i="29" s="1"/>
  <c r="N246" i="29" s="1"/>
  <c r="E96" i="29"/>
  <c r="J96" i="29" s="1"/>
  <c r="L96" i="29" s="1"/>
  <c r="N96" i="29" s="1"/>
  <c r="E116" i="29"/>
  <c r="J116" i="29" s="1"/>
  <c r="L116" i="29" s="1"/>
  <c r="N116" i="29" s="1"/>
  <c r="E227" i="29"/>
  <c r="J227" i="29" s="1"/>
  <c r="L227" i="29" s="1"/>
  <c r="N227" i="29" s="1"/>
  <c r="E249" i="29"/>
  <c r="J249" i="29" s="1"/>
  <c r="L249" i="29" s="1"/>
  <c r="N249" i="29" s="1"/>
  <c r="E191" i="29"/>
  <c r="J191" i="29" s="1"/>
  <c r="L191" i="29" s="1"/>
  <c r="N191" i="29" s="1"/>
  <c r="E235" i="29"/>
  <c r="J235" i="29" s="1"/>
  <c r="L235" i="29" s="1"/>
  <c r="N235" i="29" s="1"/>
  <c r="E109" i="29"/>
  <c r="J109" i="29" s="1"/>
  <c r="L109" i="29" s="1"/>
  <c r="N109" i="29" s="1"/>
  <c r="E203" i="29"/>
  <c r="J203" i="29" s="1"/>
  <c r="L203" i="29" s="1"/>
  <c r="N203" i="29" s="1"/>
  <c r="E224" i="29"/>
  <c r="J224" i="29" s="1"/>
  <c r="L224" i="29" s="1"/>
  <c r="N224" i="29" s="1"/>
  <c r="E202" i="29"/>
  <c r="J202" i="29" s="1"/>
  <c r="L202" i="29" s="1"/>
  <c r="N202" i="29" s="1"/>
  <c r="E101" i="29"/>
  <c r="J101" i="29" s="1"/>
  <c r="L101" i="29" s="1"/>
  <c r="N101" i="29" s="1"/>
  <c r="E262" i="29"/>
  <c r="J262" i="29" s="1"/>
  <c r="L262" i="29" s="1"/>
  <c r="N262" i="29" s="1"/>
  <c r="E139" i="29"/>
  <c r="J139" i="29" s="1"/>
  <c r="L139" i="29" s="1"/>
  <c r="N139" i="29" s="1"/>
  <c r="E120" i="29"/>
  <c r="J120" i="29" s="1"/>
  <c r="L120" i="29" s="1"/>
  <c r="N120" i="29" s="1"/>
  <c r="E194" i="29"/>
  <c r="J194" i="29" s="1"/>
  <c r="L194" i="29" s="1"/>
  <c r="N194" i="29" s="1"/>
  <c r="E239" i="29"/>
  <c r="J239" i="29" s="1"/>
  <c r="L239" i="29" s="1"/>
  <c r="N239" i="29" s="1"/>
  <c r="E263" i="29"/>
  <c r="J263" i="29" s="1"/>
  <c r="L263" i="29" s="1"/>
  <c r="N263" i="29" s="1"/>
  <c r="E147" i="29"/>
  <c r="J147" i="29" s="1"/>
  <c r="L147" i="29" s="1"/>
  <c r="N147" i="29" s="1"/>
  <c r="E231" i="29"/>
  <c r="J231" i="29" s="1"/>
  <c r="L231" i="29" s="1"/>
  <c r="N231" i="29" s="1"/>
  <c r="E228" i="29"/>
  <c r="J228" i="29" s="1"/>
  <c r="L228" i="29" s="1"/>
  <c r="N228" i="29" s="1"/>
  <c r="E100" i="29"/>
  <c r="J100" i="29" s="1"/>
  <c r="L100" i="29" s="1"/>
  <c r="N100" i="29" s="1"/>
  <c r="E195" i="29"/>
  <c r="J195" i="29" s="1"/>
  <c r="L195" i="29" s="1"/>
  <c r="N195" i="29" s="1"/>
  <c r="E217" i="29"/>
  <c r="J217" i="29" s="1"/>
  <c r="L217" i="29" s="1"/>
  <c r="N217" i="29" s="1"/>
  <c r="E131" i="29"/>
  <c r="J131" i="29" s="1"/>
  <c r="L131" i="29" s="1"/>
  <c r="N131" i="29" s="1"/>
  <c r="E212" i="29"/>
  <c r="J212" i="29" s="1"/>
  <c r="L212" i="29" s="1"/>
  <c r="N212" i="29" s="1"/>
  <c r="E124" i="29"/>
  <c r="J124" i="29" s="1"/>
  <c r="L124" i="29" s="1"/>
  <c r="N124" i="29" s="1"/>
  <c r="E132" i="29"/>
  <c r="J132" i="29" s="1"/>
  <c r="L132" i="29" s="1"/>
  <c r="N132" i="29" s="1"/>
  <c r="E144" i="29"/>
  <c r="J144" i="29" s="1"/>
  <c r="L144" i="29" s="1"/>
  <c r="N144" i="29" s="1"/>
  <c r="E170" i="29"/>
  <c r="J170" i="29" s="1"/>
  <c r="L170" i="29" s="1"/>
  <c r="N170" i="29" s="1"/>
  <c r="E133" i="29"/>
  <c r="J133" i="29" s="1"/>
  <c r="L133" i="29" s="1"/>
  <c r="N133" i="29" s="1"/>
  <c r="E230" i="29"/>
  <c r="J230" i="29" s="1"/>
  <c r="L230" i="29" s="1"/>
  <c r="N230" i="29" s="1"/>
  <c r="E154" i="29"/>
  <c r="J154" i="29" s="1"/>
  <c r="L154" i="29" s="1"/>
  <c r="N154" i="29" s="1"/>
  <c r="E152" i="29"/>
  <c r="J152" i="29" s="1"/>
  <c r="L152" i="29" s="1"/>
  <c r="N152" i="29" s="1"/>
  <c r="E162" i="29"/>
  <c r="J162" i="29" s="1"/>
  <c r="L162" i="29" s="1"/>
  <c r="N162" i="29" s="1"/>
  <c r="E197" i="29"/>
  <c r="J197" i="29" s="1"/>
  <c r="L197" i="29" s="1"/>
  <c r="N197" i="29" s="1"/>
  <c r="E123" i="29"/>
  <c r="J123" i="29" s="1"/>
  <c r="L123" i="29" s="1"/>
  <c r="N123" i="29" s="1"/>
  <c r="E128" i="29"/>
  <c r="J128" i="29" s="1"/>
  <c r="L128" i="29" s="1"/>
  <c r="N128" i="29" s="1"/>
  <c r="E176" i="29"/>
  <c r="J176" i="29" s="1"/>
  <c r="L176" i="29" s="1"/>
  <c r="N176" i="29" s="1"/>
  <c r="E252" i="29"/>
  <c r="J252" i="29" s="1"/>
  <c r="L252" i="29" s="1"/>
  <c r="N252" i="29" s="1"/>
  <c r="E114" i="29"/>
  <c r="J114" i="29" s="1"/>
  <c r="L114" i="29" s="1"/>
  <c r="N114" i="29" s="1"/>
  <c r="E160" i="29"/>
  <c r="J160" i="29" s="1"/>
  <c r="L160" i="29" s="1"/>
  <c r="N160" i="29" s="1"/>
  <c r="E163" i="29"/>
  <c r="J163" i="29" s="1"/>
  <c r="L163" i="29" s="1"/>
  <c r="N163" i="29" s="1"/>
  <c r="E185" i="29"/>
  <c r="J185" i="29" s="1"/>
  <c r="L185" i="29" s="1"/>
  <c r="N185" i="29" s="1"/>
  <c r="E240" i="29"/>
  <c r="J240" i="29" s="1"/>
  <c r="L240" i="29" s="1"/>
  <c r="N240" i="29" s="1"/>
  <c r="E225" i="29"/>
  <c r="J225" i="29" s="1"/>
  <c r="L225" i="29" s="1"/>
  <c r="N225" i="29" s="1"/>
  <c r="E233" i="29"/>
  <c r="J233" i="29" s="1"/>
  <c r="L233" i="29" s="1"/>
  <c r="N233" i="29" s="1"/>
  <c r="E193" i="29"/>
  <c r="J193" i="29" s="1"/>
  <c r="L193" i="29" s="1"/>
  <c r="N193" i="29" s="1"/>
  <c r="E172" i="29"/>
  <c r="J172" i="29" s="1"/>
  <c r="L172" i="29" s="1"/>
  <c r="N172" i="29" s="1"/>
  <c r="E251" i="29"/>
  <c r="J251" i="29" s="1"/>
  <c r="L251" i="29" s="1"/>
  <c r="N251" i="29" s="1"/>
  <c r="E256" i="29"/>
  <c r="J256" i="29" s="1"/>
  <c r="L256" i="29" s="1"/>
  <c r="N256" i="29" s="1"/>
  <c r="E198" i="29"/>
  <c r="J198" i="29" s="1"/>
  <c r="L198" i="29" s="1"/>
  <c r="N198" i="29" s="1"/>
  <c r="E168" i="29"/>
  <c r="J168" i="29" s="1"/>
  <c r="L168" i="29" s="1"/>
  <c r="N168" i="29" s="1"/>
  <c r="E236" i="29"/>
  <c r="J236" i="29" s="1"/>
  <c r="L236" i="29" s="1"/>
  <c r="N236" i="29" s="1"/>
  <c r="E243" i="29"/>
  <c r="J243" i="29" s="1"/>
  <c r="L243" i="29" s="1"/>
  <c r="N243" i="29" s="1"/>
  <c r="E186" i="29"/>
  <c r="J186" i="29" s="1"/>
  <c r="L186" i="29" s="1"/>
  <c r="N186" i="29" s="1"/>
  <c r="E141" i="29"/>
  <c r="J141" i="29" s="1"/>
  <c r="L141" i="29" s="1"/>
  <c r="N141" i="29" s="1"/>
  <c r="E165" i="29"/>
  <c r="J165" i="29" s="1"/>
  <c r="L165" i="29" s="1"/>
  <c r="N165" i="29" s="1"/>
  <c r="E106" i="29"/>
  <c r="J106" i="29" s="1"/>
  <c r="L106" i="29" s="1"/>
  <c r="N106" i="29" s="1"/>
  <c r="E104" i="29"/>
  <c r="J104" i="29" s="1"/>
  <c r="L104" i="29" s="1"/>
  <c r="N104" i="29" s="1"/>
  <c r="E221" i="29"/>
  <c r="J221" i="29" s="1"/>
  <c r="L221" i="29" s="1"/>
  <c r="N221" i="29" s="1"/>
  <c r="E127" i="29"/>
  <c r="J127" i="29" s="1"/>
  <c r="L127" i="29" s="1"/>
  <c r="N127" i="29" s="1"/>
  <c r="E153" i="29"/>
  <c r="J153" i="29" s="1"/>
  <c r="L153" i="29" s="1"/>
  <c r="N153" i="29" s="1"/>
  <c r="E201" i="29"/>
  <c r="J201" i="29" s="1"/>
  <c r="L201" i="29" s="1"/>
  <c r="N201" i="29" s="1"/>
  <c r="E182" i="29"/>
  <c r="J182" i="29" s="1"/>
  <c r="L182" i="29" s="1"/>
  <c r="N182" i="29" s="1"/>
  <c r="E254" i="29"/>
  <c r="J254" i="29" s="1"/>
  <c r="L254" i="29" s="1"/>
  <c r="N254" i="29" s="1"/>
  <c r="E214" i="29"/>
  <c r="J214" i="29" s="1"/>
  <c r="L214" i="29" s="1"/>
  <c r="N214" i="29" s="1"/>
  <c r="E245" i="29"/>
  <c r="J245" i="29" s="1"/>
  <c r="L245" i="29" s="1"/>
  <c r="N245" i="29" s="1"/>
  <c r="E219" i="29"/>
  <c r="J219" i="29" s="1"/>
  <c r="L219" i="29" s="1"/>
  <c r="N219" i="29" s="1"/>
  <c r="E148" i="29"/>
  <c r="J148" i="29" s="1"/>
  <c r="L148" i="29" s="1"/>
  <c r="N148" i="29" s="1"/>
  <c r="E166" i="29"/>
  <c r="J166" i="29" s="1"/>
  <c r="L166" i="29" s="1"/>
  <c r="N166" i="29" s="1"/>
  <c r="E180" i="29"/>
  <c r="J180" i="29" s="1"/>
  <c r="L180" i="29" s="1"/>
  <c r="N180" i="29" s="1"/>
  <c r="E237" i="29"/>
  <c r="J237" i="29" s="1"/>
  <c r="L237" i="29" s="1"/>
  <c r="N237" i="29" s="1"/>
  <c r="E211" i="29"/>
  <c r="J211" i="29" s="1"/>
  <c r="L211" i="29" s="1"/>
  <c r="N211" i="29" s="1"/>
  <c r="E171" i="29"/>
  <c r="J171" i="29" s="1"/>
  <c r="L171" i="29" s="1"/>
  <c r="N171" i="29" s="1"/>
  <c r="E265" i="29"/>
  <c r="J265" i="29" s="1"/>
  <c r="L265" i="29" s="1"/>
  <c r="N265" i="29" s="1"/>
  <c r="E267" i="29"/>
  <c r="J267" i="29" s="1"/>
  <c r="L267" i="29" s="1"/>
  <c r="N267" i="29" s="1"/>
  <c r="E184" i="29"/>
  <c r="J184" i="29" s="1"/>
  <c r="L184" i="29" s="1"/>
  <c r="N184" i="29" s="1"/>
  <c r="E126" i="29"/>
  <c r="J126" i="29" s="1"/>
  <c r="L126" i="29" s="1"/>
  <c r="N126" i="29" s="1"/>
  <c r="E189" i="29"/>
  <c r="J189" i="29" s="1"/>
  <c r="L189" i="29" s="1"/>
  <c r="N189" i="29" s="1"/>
  <c r="E208" i="29"/>
  <c r="J208" i="29" s="1"/>
  <c r="L208" i="29" s="1"/>
  <c r="N208" i="29" s="1"/>
  <c r="E238" i="29"/>
  <c r="J238" i="29" s="1"/>
  <c r="L238" i="29" s="1"/>
  <c r="N238" i="29" s="1"/>
  <c r="E113" i="29"/>
  <c r="J113" i="29" s="1"/>
  <c r="L113" i="29" s="1"/>
  <c r="N113" i="29" s="1"/>
  <c r="E167" i="29"/>
  <c r="J167" i="29" s="1"/>
  <c r="L167" i="29" s="1"/>
  <c r="N167" i="29" s="1"/>
  <c r="E190" i="29"/>
  <c r="J190" i="29" s="1"/>
  <c r="L190" i="29" s="1"/>
  <c r="N190" i="29" s="1"/>
  <c r="E199" i="29"/>
  <c r="J199" i="29" s="1"/>
  <c r="L199" i="29" s="1"/>
  <c r="N199" i="29" s="1"/>
  <c r="E213" i="29"/>
  <c r="J213" i="29" s="1"/>
  <c r="L213" i="29" s="1"/>
  <c r="N213" i="29" s="1"/>
  <c r="E187" i="29"/>
  <c r="J187" i="29" s="1"/>
  <c r="L187" i="29" s="1"/>
  <c r="N187" i="29" s="1"/>
  <c r="E204" i="29"/>
  <c r="J204" i="29" s="1"/>
  <c r="L204" i="29" s="1"/>
  <c r="N204" i="29" s="1"/>
  <c r="E247" i="29"/>
  <c r="J247" i="29" s="1"/>
  <c r="L247" i="29" s="1"/>
  <c r="N247" i="29" s="1"/>
  <c r="E145" i="29"/>
  <c r="J145" i="29" s="1"/>
  <c r="L145" i="29" s="1"/>
  <c r="N145" i="29" s="1"/>
  <c r="E205" i="29"/>
  <c r="J205" i="29" s="1"/>
  <c r="L205" i="29" s="1"/>
  <c r="N205" i="29" s="1"/>
  <c r="E179" i="29"/>
  <c r="J179" i="29" s="1"/>
  <c r="L179" i="29" s="1"/>
  <c r="N179" i="29" s="1"/>
  <c r="E119" i="29"/>
  <c r="J119" i="29" s="1"/>
  <c r="L119" i="29" s="1"/>
  <c r="N119" i="29" s="1"/>
  <c r="E169" i="29"/>
  <c r="J169" i="29" s="1"/>
  <c r="L169" i="29" s="1"/>
  <c r="N169" i="29" s="1"/>
  <c r="E151" i="29"/>
  <c r="J151" i="29" s="1"/>
  <c r="L151" i="29" s="1"/>
  <c r="N151" i="29" s="1"/>
  <c r="E140" i="29"/>
  <c r="J140" i="29" s="1"/>
  <c r="L140" i="29" s="1"/>
  <c r="N140" i="29" s="1"/>
  <c r="E173" i="29"/>
  <c r="J173" i="29" s="1"/>
  <c r="L173" i="29" s="1"/>
  <c r="N173" i="29" s="1"/>
  <c r="E207" i="29"/>
  <c r="J207" i="29" s="1"/>
  <c r="L207" i="29" s="1"/>
  <c r="N207" i="29" s="1"/>
  <c r="E111" i="29"/>
  <c r="J111" i="29" s="1"/>
  <c r="L111" i="29" s="1"/>
  <c r="N111" i="29" s="1"/>
  <c r="E146" i="29"/>
  <c r="J146" i="29" s="1"/>
  <c r="L146" i="29" s="1"/>
  <c r="N146" i="29" s="1"/>
  <c r="E244" i="29"/>
  <c r="J244" i="29" s="1"/>
  <c r="L244" i="29" s="1"/>
  <c r="N244" i="29" s="1"/>
  <c r="E149" i="29"/>
  <c r="J149" i="29" s="1"/>
  <c r="L149" i="29" s="1"/>
  <c r="N149" i="29" s="1"/>
  <c r="E112" i="29"/>
  <c r="J112" i="29" s="1"/>
  <c r="L112" i="29" s="1"/>
  <c r="N112" i="29" s="1"/>
  <c r="E181" i="29"/>
  <c r="J181" i="29" s="1"/>
  <c r="L181" i="29" s="1"/>
  <c r="N181" i="29" s="1"/>
  <c r="E222" i="29"/>
  <c r="J222" i="29" s="1"/>
  <c r="L222" i="29" s="1"/>
  <c r="N222" i="29" s="1"/>
  <c r="E157" i="29"/>
  <c r="J157" i="29" s="1"/>
  <c r="L157" i="29" s="1"/>
  <c r="N157" i="29" s="1"/>
  <c r="E103" i="29"/>
  <c r="J103" i="29" s="1"/>
  <c r="L103" i="29" s="1"/>
  <c r="N103" i="29" s="1"/>
  <c r="E117" i="29"/>
  <c r="J117" i="29" s="1"/>
  <c r="L117" i="29" s="1"/>
  <c r="N117" i="29" s="1"/>
  <c r="E125" i="29"/>
  <c r="J125" i="29" s="1"/>
  <c r="L125" i="29" s="1"/>
  <c r="N125" i="29" s="1"/>
  <c r="E241" i="29"/>
  <c r="J241" i="29" s="1"/>
  <c r="L241" i="29" s="1"/>
  <c r="N241" i="29" s="1"/>
  <c r="E200" i="29"/>
  <c r="J200" i="29" s="1"/>
  <c r="L200" i="29" s="1"/>
  <c r="N200" i="29" s="1"/>
  <c r="E261" i="29"/>
  <c r="J261" i="29" s="1"/>
  <c r="L261" i="29" s="1"/>
  <c r="N261" i="29" s="1"/>
  <c r="E215" i="29"/>
  <c r="J215" i="29" s="1"/>
  <c r="L215" i="29" s="1"/>
  <c r="N215" i="29" s="1"/>
  <c r="E174" i="29"/>
  <c r="J174" i="29" s="1"/>
  <c r="L174" i="29" s="1"/>
  <c r="N174" i="29" s="1"/>
  <c r="E110" i="39"/>
  <c r="J110" i="39" s="1"/>
  <c r="L110" i="39" s="1"/>
  <c r="N110" i="39" s="1"/>
  <c r="E122" i="39"/>
  <c r="J122" i="39" s="1"/>
  <c r="L122" i="39" s="1"/>
  <c r="N122" i="39" s="1"/>
  <c r="E134" i="39"/>
  <c r="J134" i="39" s="1"/>
  <c r="L134" i="39" s="1"/>
  <c r="N134" i="39" s="1"/>
  <c r="E130" i="39"/>
  <c r="J130" i="39" s="1"/>
  <c r="L130" i="39" s="1"/>
  <c r="N130" i="39" s="1"/>
  <c r="E257" i="39"/>
  <c r="J257" i="39" s="1"/>
  <c r="L257" i="39" s="1"/>
  <c r="N257" i="39" s="1"/>
  <c r="E215" i="39"/>
  <c r="J215" i="39" s="1"/>
  <c r="L215" i="39" s="1"/>
  <c r="N215" i="39" s="1"/>
  <c r="E137" i="39"/>
  <c r="J137" i="39" s="1"/>
  <c r="L137" i="39" s="1"/>
  <c r="N137" i="39" s="1"/>
  <c r="E211" i="39"/>
  <c r="J211" i="39" s="1"/>
  <c r="L211" i="39" s="1"/>
  <c r="N211" i="39" s="1"/>
  <c r="E217" i="39"/>
  <c r="J217" i="39" s="1"/>
  <c r="L217" i="39" s="1"/>
  <c r="N217" i="39" s="1"/>
  <c r="E175" i="39"/>
  <c r="J175" i="39" s="1"/>
  <c r="L175" i="39" s="1"/>
  <c r="N175" i="39" s="1"/>
  <c r="E163" i="39"/>
  <c r="J163" i="39" s="1"/>
  <c r="L163" i="39" s="1"/>
  <c r="N163" i="39" s="1"/>
  <c r="E235" i="39"/>
  <c r="J235" i="39" s="1"/>
  <c r="L235" i="39" s="1"/>
  <c r="N235" i="39" s="1"/>
  <c r="E255" i="39"/>
  <c r="J255" i="39" s="1"/>
  <c r="L255" i="39" s="1"/>
  <c r="N255" i="39" s="1"/>
  <c r="E241" i="39"/>
  <c r="J241" i="39" s="1"/>
  <c r="L241" i="39" s="1"/>
  <c r="N241" i="39" s="1"/>
  <c r="E199" i="39"/>
  <c r="J199" i="39" s="1"/>
  <c r="L199" i="39" s="1"/>
  <c r="N199" i="39" s="1"/>
  <c r="E182" i="39"/>
  <c r="J182" i="39" s="1"/>
  <c r="L182" i="39" s="1"/>
  <c r="N182" i="39" s="1"/>
  <c r="E208" i="39"/>
  <c r="J208" i="39" s="1"/>
  <c r="L208" i="39" s="1"/>
  <c r="N208" i="39" s="1"/>
  <c r="E227" i="39"/>
  <c r="J227" i="39" s="1"/>
  <c r="L227" i="39" s="1"/>
  <c r="N227" i="39" s="1"/>
  <c r="E214" i="39"/>
  <c r="J214" i="39" s="1"/>
  <c r="L214" i="39" s="1"/>
  <c r="N214" i="39" s="1"/>
  <c r="E261" i="39"/>
  <c r="J261" i="39" s="1"/>
  <c r="L261" i="39" s="1"/>
  <c r="N261" i="39" s="1"/>
  <c r="E219" i="39"/>
  <c r="J219" i="39" s="1"/>
  <c r="L219" i="39" s="1"/>
  <c r="N219" i="39" s="1"/>
  <c r="E119" i="39"/>
  <c r="J119" i="39" s="1"/>
  <c r="L119" i="39" s="1"/>
  <c r="N119" i="39" s="1"/>
  <c r="E146" i="39"/>
  <c r="J146" i="39" s="1"/>
  <c r="L146" i="39" s="1"/>
  <c r="N146" i="39" s="1"/>
  <c r="E97" i="39"/>
  <c r="J97" i="39" s="1"/>
  <c r="L97" i="39" s="1"/>
  <c r="N97" i="39" s="1"/>
  <c r="E117" i="39"/>
  <c r="J117" i="39" s="1"/>
  <c r="L117" i="39" s="1"/>
  <c r="N117" i="39" s="1"/>
  <c r="E101" i="39"/>
  <c r="J101" i="39" s="1"/>
  <c r="L101" i="39" s="1"/>
  <c r="N101" i="39" s="1"/>
  <c r="E225" i="39"/>
  <c r="J225" i="39" s="1"/>
  <c r="L225" i="39" s="1"/>
  <c r="N225" i="39" s="1"/>
  <c r="E183" i="39"/>
  <c r="J183" i="39" s="1"/>
  <c r="L183" i="39" s="1"/>
  <c r="N183" i="39" s="1"/>
  <c r="E228" i="39"/>
  <c r="J228" i="39" s="1"/>
  <c r="L228" i="39" s="1"/>
  <c r="N228" i="39" s="1"/>
  <c r="E164" i="39"/>
  <c r="J164" i="39" s="1"/>
  <c r="L164" i="39" s="1"/>
  <c r="N164" i="39" s="1"/>
  <c r="E185" i="39"/>
  <c r="J185" i="39" s="1"/>
  <c r="L185" i="39" s="1"/>
  <c r="N185" i="39" s="1"/>
  <c r="E123" i="39"/>
  <c r="J123" i="39" s="1"/>
  <c r="L123" i="39" s="1"/>
  <c r="N123" i="39" s="1"/>
  <c r="E245" i="39"/>
  <c r="J245" i="39" s="1"/>
  <c r="L245" i="39" s="1"/>
  <c r="N245" i="39" s="1"/>
  <c r="E203" i="39"/>
  <c r="J203" i="39" s="1"/>
  <c r="L203" i="39" s="1"/>
  <c r="N203" i="39" s="1"/>
  <c r="E107" i="39"/>
  <c r="J107" i="39" s="1"/>
  <c r="L107" i="39" s="1"/>
  <c r="N107" i="39" s="1"/>
  <c r="E209" i="39"/>
  <c r="J209" i="39" s="1"/>
  <c r="L209" i="39" s="1"/>
  <c r="N209" i="39" s="1"/>
  <c r="E99" i="39"/>
  <c r="J99" i="39" s="1"/>
  <c r="L99" i="39" s="1"/>
  <c r="N99" i="39" s="1"/>
  <c r="E191" i="39"/>
  <c r="J191" i="39" s="1"/>
  <c r="L191" i="39" s="1"/>
  <c r="N191" i="39" s="1"/>
  <c r="E237" i="39"/>
  <c r="J237" i="39" s="1"/>
  <c r="L237" i="39" s="1"/>
  <c r="N237" i="39" s="1"/>
  <c r="E195" i="39"/>
  <c r="J195" i="39" s="1"/>
  <c r="L195" i="39" s="1"/>
  <c r="N195" i="39" s="1"/>
  <c r="E223" i="39"/>
  <c r="J223" i="39" s="1"/>
  <c r="L223" i="39" s="1"/>
  <c r="N223" i="39" s="1"/>
  <c r="E229" i="39"/>
  <c r="J229" i="39" s="1"/>
  <c r="L229" i="39" s="1"/>
  <c r="N229" i="39" s="1"/>
  <c r="E187" i="39"/>
  <c r="J187" i="39" s="1"/>
  <c r="L187" i="39" s="1"/>
  <c r="N187" i="39" s="1"/>
  <c r="E118" i="39"/>
  <c r="J118" i="39" s="1"/>
  <c r="L118" i="39" s="1"/>
  <c r="N118" i="39" s="1"/>
  <c r="E252" i="39"/>
  <c r="J252" i="39" s="1"/>
  <c r="L252" i="39" s="1"/>
  <c r="N252" i="39" s="1"/>
  <c r="E98" i="39"/>
  <c r="J98" i="39" s="1"/>
  <c r="L98" i="39" s="1"/>
  <c r="N98" i="39" s="1"/>
  <c r="E188" i="39"/>
  <c r="J188" i="39" s="1"/>
  <c r="L188" i="39" s="1"/>
  <c r="N188" i="39" s="1"/>
  <c r="E193" i="39"/>
  <c r="J193" i="39" s="1"/>
  <c r="L193" i="39" s="1"/>
  <c r="N193" i="39" s="1"/>
  <c r="E115" i="39"/>
  <c r="J115" i="39" s="1"/>
  <c r="L115" i="39" s="1"/>
  <c r="N115" i="39" s="1"/>
  <c r="E100" i="39"/>
  <c r="J100" i="39" s="1"/>
  <c r="L100" i="39" s="1"/>
  <c r="N100" i="39" s="1"/>
  <c r="E141" i="39"/>
  <c r="J141" i="39" s="1"/>
  <c r="L141" i="39" s="1"/>
  <c r="N141" i="39" s="1"/>
  <c r="E262" i="39"/>
  <c r="J262" i="39" s="1"/>
  <c r="L262" i="39" s="1"/>
  <c r="N262" i="39" s="1"/>
  <c r="E155" i="39"/>
  <c r="J155" i="39" s="1"/>
  <c r="L155" i="39" s="1"/>
  <c r="N155" i="39" s="1"/>
  <c r="E213" i="39"/>
  <c r="J213" i="39" s="1"/>
  <c r="L213" i="39" s="1"/>
  <c r="N213" i="39" s="1"/>
  <c r="E171" i="39"/>
  <c r="J171" i="39" s="1"/>
  <c r="L171" i="39" s="1"/>
  <c r="N171" i="39" s="1"/>
  <c r="E224" i="39"/>
  <c r="J224" i="39" s="1"/>
  <c r="L224" i="39" s="1"/>
  <c r="N224" i="39" s="1"/>
  <c r="E177" i="39"/>
  <c r="J177" i="39" s="1"/>
  <c r="L177" i="39" s="1"/>
  <c r="N177" i="39" s="1"/>
  <c r="E131" i="39"/>
  <c r="J131" i="39" s="1"/>
  <c r="L131" i="39" s="1"/>
  <c r="N131" i="39" s="1"/>
  <c r="E244" i="39"/>
  <c r="J244" i="39" s="1"/>
  <c r="L244" i="39" s="1"/>
  <c r="N244" i="39" s="1"/>
  <c r="E205" i="39"/>
  <c r="J205" i="39" s="1"/>
  <c r="L205" i="39" s="1"/>
  <c r="N205" i="39" s="1"/>
  <c r="E103" i="39"/>
  <c r="J103" i="39" s="1"/>
  <c r="L103" i="39" s="1"/>
  <c r="N103" i="39" s="1"/>
  <c r="E139" i="39"/>
  <c r="J139" i="39" s="1"/>
  <c r="L139" i="39" s="1"/>
  <c r="N139" i="39" s="1"/>
  <c r="E197" i="39"/>
  <c r="J197" i="39" s="1"/>
  <c r="L197" i="39" s="1"/>
  <c r="N197" i="39" s="1"/>
  <c r="E111" i="39"/>
  <c r="J111" i="39" s="1"/>
  <c r="L111" i="39" s="1"/>
  <c r="N111" i="39" s="1"/>
  <c r="E240" i="39"/>
  <c r="J240" i="39" s="1"/>
  <c r="L240" i="39" s="1"/>
  <c r="N240" i="39" s="1"/>
  <c r="E109" i="39"/>
  <c r="J109" i="39" s="1"/>
  <c r="L109" i="39" s="1"/>
  <c r="N109" i="39" s="1"/>
  <c r="E159" i="39"/>
  <c r="J159" i="39" s="1"/>
  <c r="L159" i="39" s="1"/>
  <c r="N159" i="39" s="1"/>
  <c r="J95" i="39"/>
  <c r="L95" i="39" s="1"/>
  <c r="N95" i="39" s="1"/>
  <c r="E133" i="39"/>
  <c r="J133" i="39" s="1"/>
  <c r="L133" i="39" s="1"/>
  <c r="N133" i="39" s="1"/>
  <c r="E161" i="39"/>
  <c r="J161" i="39" s="1"/>
  <c r="L161" i="39" s="1"/>
  <c r="N161" i="39" s="1"/>
  <c r="E147" i="39"/>
  <c r="J147" i="39" s="1"/>
  <c r="L147" i="39" s="1"/>
  <c r="N147" i="39" s="1"/>
  <c r="E132" i="39"/>
  <c r="J132" i="39" s="1"/>
  <c r="L132" i="39" s="1"/>
  <c r="N132" i="39" s="1"/>
  <c r="E260" i="39"/>
  <c r="J260" i="39" s="1"/>
  <c r="L260" i="39" s="1"/>
  <c r="N260" i="39" s="1"/>
  <c r="E230" i="39"/>
  <c r="J230" i="39" s="1"/>
  <c r="L230" i="39" s="1"/>
  <c r="N230" i="39" s="1"/>
  <c r="E192" i="39"/>
  <c r="J192" i="39" s="1"/>
  <c r="L192" i="39" s="1"/>
  <c r="N192" i="39" s="1"/>
  <c r="E181" i="39"/>
  <c r="J181" i="39" s="1"/>
  <c r="L181" i="39" s="1"/>
  <c r="N181" i="39" s="1"/>
  <c r="E127" i="39"/>
  <c r="J127" i="39" s="1"/>
  <c r="L127" i="39" s="1"/>
  <c r="N127" i="39" s="1"/>
  <c r="E149" i="39"/>
  <c r="J149" i="39" s="1"/>
  <c r="L149" i="39" s="1"/>
  <c r="N149" i="39" s="1"/>
  <c r="E254" i="39"/>
  <c r="J254" i="39" s="1"/>
  <c r="L254" i="39" s="1"/>
  <c r="N254" i="39" s="1"/>
  <c r="E180" i="39"/>
  <c r="J180" i="39" s="1"/>
  <c r="L180" i="39" s="1"/>
  <c r="N180" i="39" s="1"/>
  <c r="E256" i="39"/>
  <c r="J256" i="39" s="1"/>
  <c r="L256" i="39" s="1"/>
  <c r="N256" i="39" s="1"/>
  <c r="E173" i="39"/>
  <c r="J173" i="39" s="1"/>
  <c r="L173" i="39" s="1"/>
  <c r="N173" i="39" s="1"/>
  <c r="E135" i="39"/>
  <c r="J135" i="39" s="1"/>
  <c r="L135" i="39" s="1"/>
  <c r="N135" i="39" s="1"/>
  <c r="E129" i="39"/>
  <c r="J129" i="39" s="1"/>
  <c r="L129" i="39" s="1"/>
  <c r="N129" i="39" s="1"/>
  <c r="E165" i="39"/>
  <c r="J165" i="39" s="1"/>
  <c r="L165" i="39" s="1"/>
  <c r="N165" i="39" s="1"/>
  <c r="E143" i="39"/>
  <c r="J143" i="39" s="1"/>
  <c r="L143" i="39" s="1"/>
  <c r="N143" i="39" s="1"/>
  <c r="E184" i="39"/>
  <c r="J184" i="39" s="1"/>
  <c r="L184" i="39" s="1"/>
  <c r="N184" i="39" s="1"/>
  <c r="E142" i="39"/>
  <c r="J142" i="39" s="1"/>
  <c r="L142" i="39" s="1"/>
  <c r="N142" i="39" s="1"/>
  <c r="E138" i="39"/>
  <c r="J138" i="39" s="1"/>
  <c r="L138" i="39" s="1"/>
  <c r="N138" i="39" s="1"/>
  <c r="E216" i="39"/>
  <c r="J216" i="39" s="1"/>
  <c r="L216" i="39" s="1"/>
  <c r="N216" i="39" s="1"/>
  <c r="E196" i="39"/>
  <c r="J196" i="39" s="1"/>
  <c r="L196" i="39" s="1"/>
  <c r="N196" i="39" s="1"/>
  <c r="E238" i="39"/>
  <c r="J238" i="39" s="1"/>
  <c r="L238" i="39" s="1"/>
  <c r="N238" i="39" s="1"/>
  <c r="E236" i="39"/>
  <c r="J236" i="39" s="1"/>
  <c r="L236" i="39" s="1"/>
  <c r="N236" i="39" s="1"/>
  <c r="E253" i="39"/>
  <c r="J253" i="39" s="1"/>
  <c r="L253" i="39" s="1"/>
  <c r="N253" i="39" s="1"/>
  <c r="E104" i="39"/>
  <c r="J104" i="39" s="1"/>
  <c r="L104" i="39" s="1"/>
  <c r="N104" i="39" s="1"/>
  <c r="E198" i="39"/>
  <c r="J198" i="39" s="1"/>
  <c r="L198" i="39" s="1"/>
  <c r="N198" i="39" s="1"/>
  <c r="E145" i="39"/>
  <c r="J145" i="39" s="1"/>
  <c r="L145" i="39" s="1"/>
  <c r="N145" i="39" s="1"/>
  <c r="E258" i="39"/>
  <c r="J258" i="39" s="1"/>
  <c r="L258" i="39" s="1"/>
  <c r="N258" i="39" s="1"/>
  <c r="E168" i="39"/>
  <c r="J168" i="39" s="1"/>
  <c r="L168" i="39" s="1"/>
  <c r="N168" i="39" s="1"/>
  <c r="E160" i="39"/>
  <c r="J160" i="39" s="1"/>
  <c r="L160" i="39" s="1"/>
  <c r="N160" i="39" s="1"/>
  <c r="E222" i="39"/>
  <c r="J222" i="39" s="1"/>
  <c r="L222" i="39" s="1"/>
  <c r="N222" i="39" s="1"/>
  <c r="E125" i="39"/>
  <c r="J125" i="39" s="1"/>
  <c r="L125" i="39" s="1"/>
  <c r="N125" i="39" s="1"/>
  <c r="E153" i="39"/>
  <c r="J153" i="39" s="1"/>
  <c r="L153" i="39" s="1"/>
  <c r="N153" i="39" s="1"/>
  <c r="E250" i="39"/>
  <c r="J250" i="39" s="1"/>
  <c r="L250" i="39" s="1"/>
  <c r="N250" i="39" s="1"/>
  <c r="E212" i="39"/>
  <c r="J212" i="39" s="1"/>
  <c r="L212" i="39" s="1"/>
  <c r="N212" i="39" s="1"/>
  <c r="E172" i="39"/>
  <c r="J172" i="39" s="1"/>
  <c r="L172" i="39" s="1"/>
  <c r="N172" i="39" s="1"/>
  <c r="E242" i="39"/>
  <c r="J242" i="39" s="1"/>
  <c r="L242" i="39" s="1"/>
  <c r="N242" i="39" s="1"/>
  <c r="E221" i="39"/>
  <c r="J221" i="39" s="1"/>
  <c r="L221" i="39" s="1"/>
  <c r="N221" i="39" s="1"/>
  <c r="E157" i="39"/>
  <c r="J157" i="39" s="1"/>
  <c r="L157" i="39" s="1"/>
  <c r="N157" i="39" s="1"/>
  <c r="E121" i="39"/>
  <c r="J121" i="39" s="1"/>
  <c r="L121" i="39" s="1"/>
  <c r="N121" i="39" s="1"/>
  <c r="E114" i="39"/>
  <c r="J114" i="39" s="1"/>
  <c r="L114" i="39" s="1"/>
  <c r="N114" i="39" s="1"/>
  <c r="E126" i="39"/>
  <c r="J126" i="39" s="1"/>
  <c r="L126" i="39" s="1"/>
  <c r="N126" i="39" s="1"/>
  <c r="E96" i="39"/>
  <c r="J96" i="39" s="1"/>
  <c r="L96" i="39" s="1"/>
  <c r="N96" i="39" s="1"/>
  <c r="E206" i="39"/>
  <c r="J206" i="39" s="1"/>
  <c r="L206" i="39" s="1"/>
  <c r="N206" i="39" s="1"/>
  <c r="E243" i="39"/>
  <c r="J243" i="39" s="1"/>
  <c r="L243" i="39" s="1"/>
  <c r="N243" i="39" s="1"/>
  <c r="E189" i="39"/>
  <c r="J189" i="39" s="1"/>
  <c r="L189" i="39" s="1"/>
  <c r="N189" i="39" s="1"/>
  <c r="E136" i="39"/>
  <c r="J136" i="39" s="1"/>
  <c r="L136" i="39" s="1"/>
  <c r="N136" i="39" s="1"/>
  <c r="E166" i="39"/>
  <c r="J166" i="39" s="1"/>
  <c r="L166" i="39" s="1"/>
  <c r="N166" i="39" s="1"/>
  <c r="E158" i="39"/>
  <c r="J158" i="39" s="1"/>
  <c r="L158" i="39" s="1"/>
  <c r="N158" i="39" s="1"/>
  <c r="E226" i="39"/>
  <c r="J226" i="39" s="1"/>
  <c r="L226" i="39" s="1"/>
  <c r="N226" i="39" s="1"/>
  <c r="E232" i="39"/>
  <c r="J232" i="39" s="1"/>
  <c r="L232" i="39" s="1"/>
  <c r="N232" i="39" s="1"/>
  <c r="E112" i="39"/>
  <c r="J112" i="39" s="1"/>
  <c r="L112" i="39" s="1"/>
  <c r="N112" i="39" s="1"/>
  <c r="E190" i="39"/>
  <c r="J190" i="39" s="1"/>
  <c r="L190" i="39" s="1"/>
  <c r="N190" i="39" s="1"/>
  <c r="E120" i="39"/>
  <c r="J120" i="39" s="1"/>
  <c r="L120" i="39" s="1"/>
  <c r="N120" i="39" s="1"/>
  <c r="E200" i="39"/>
  <c r="J200" i="39" s="1"/>
  <c r="L200" i="39" s="1"/>
  <c r="N200" i="39" s="1"/>
  <c r="E218" i="39"/>
  <c r="J218" i="39" s="1"/>
  <c r="L218" i="39" s="1"/>
  <c r="N218" i="39" s="1"/>
  <c r="E167" i="39"/>
  <c r="J167" i="39" s="1"/>
  <c r="L167" i="39" s="1"/>
  <c r="N167" i="39" s="1"/>
  <c r="E264" i="39"/>
  <c r="J264" i="39" s="1"/>
  <c r="L264" i="39" s="1"/>
  <c r="N264" i="39" s="1"/>
  <c r="E210" i="39"/>
  <c r="J210" i="39" s="1"/>
  <c r="L210" i="39" s="1"/>
  <c r="N210" i="39" s="1"/>
  <c r="E234" i="39"/>
  <c r="J234" i="39" s="1"/>
  <c r="L234" i="39" s="1"/>
  <c r="N234" i="39" s="1"/>
  <c r="E150" i="39"/>
  <c r="J150" i="39" s="1"/>
  <c r="L150" i="39" s="1"/>
  <c r="N150" i="39" s="1"/>
  <c r="E102" i="39"/>
  <c r="J102" i="39" s="1"/>
  <c r="L102" i="39" s="1"/>
  <c r="N102" i="39" s="1"/>
  <c r="E105" i="39"/>
  <c r="J105" i="39" s="1"/>
  <c r="L105" i="39" s="1"/>
  <c r="N105" i="39" s="1"/>
  <c r="E113" i="39"/>
  <c r="J113" i="39" s="1"/>
  <c r="L113" i="39" s="1"/>
  <c r="N113" i="39" s="1"/>
  <c r="E128" i="39"/>
  <c r="J128" i="39" s="1"/>
  <c r="L128" i="39" s="1"/>
  <c r="N128" i="39" s="1"/>
  <c r="E174" i="39"/>
  <c r="J174" i="39" s="1"/>
  <c r="L174" i="39" s="1"/>
  <c r="N174" i="39" s="1"/>
  <c r="E151" i="39"/>
  <c r="J151" i="39" s="1"/>
  <c r="L151" i="39" s="1"/>
  <c r="N151" i="39" s="1"/>
  <c r="E266" i="39"/>
  <c r="J266" i="39" s="1"/>
  <c r="L266" i="39" s="1"/>
  <c r="N266" i="39" s="1"/>
  <c r="E268" i="39"/>
  <c r="J268" i="39" s="1"/>
  <c r="L268" i="39" s="1"/>
  <c r="N268" i="39" s="1"/>
  <c r="E239" i="39"/>
  <c r="J239" i="39" s="1"/>
  <c r="L239" i="39" s="1"/>
  <c r="N239" i="39" s="1"/>
  <c r="E108" i="39"/>
  <c r="J108" i="39" s="1"/>
  <c r="L108" i="39" s="1"/>
  <c r="N108" i="39" s="1"/>
  <c r="E194" i="39"/>
  <c r="J194" i="39" s="1"/>
  <c r="L194" i="39" s="1"/>
  <c r="N194" i="39" s="1"/>
  <c r="E233" i="39"/>
  <c r="J233" i="39" s="1"/>
  <c r="L233" i="39" s="1"/>
  <c r="N233" i="39" s="1"/>
  <c r="E144" i="39"/>
  <c r="J144" i="39" s="1"/>
  <c r="L144" i="39" s="1"/>
  <c r="N144" i="39" s="1"/>
  <c r="E263" i="39"/>
  <c r="J263" i="39" s="1"/>
  <c r="L263" i="39" s="1"/>
  <c r="N263" i="39" s="1"/>
  <c r="E265" i="39"/>
  <c r="J265" i="39" s="1"/>
  <c r="L265" i="39" s="1"/>
  <c r="N265" i="39" s="1"/>
  <c r="E116" i="39"/>
  <c r="J116" i="39" s="1"/>
  <c r="L116" i="39" s="1"/>
  <c r="N116" i="39" s="1"/>
  <c r="E186" i="39"/>
  <c r="J186" i="39" s="1"/>
  <c r="L186" i="39" s="1"/>
  <c r="N186" i="39" s="1"/>
  <c r="E152" i="39"/>
  <c r="J152" i="39" s="1"/>
  <c r="L152" i="39" s="1"/>
  <c r="N152" i="39" s="1"/>
  <c r="E124" i="39"/>
  <c r="J124" i="39" s="1"/>
  <c r="L124" i="39" s="1"/>
  <c r="N124" i="39" s="1"/>
  <c r="E178" i="39"/>
  <c r="J178" i="39" s="1"/>
  <c r="L178" i="39" s="1"/>
  <c r="N178" i="39" s="1"/>
  <c r="E170" i="39"/>
  <c r="J170" i="39" s="1"/>
  <c r="L170" i="39" s="1"/>
  <c r="N170" i="39" s="1"/>
  <c r="E154" i="39"/>
  <c r="J154" i="39" s="1"/>
  <c r="L154" i="39" s="1"/>
  <c r="N154" i="39" s="1"/>
  <c r="E207" i="39"/>
  <c r="J207" i="39" s="1"/>
  <c r="L207" i="39" s="1"/>
  <c r="N207" i="39" s="1"/>
  <c r="E259" i="39"/>
  <c r="J259" i="39" s="1"/>
  <c r="L259" i="39" s="1"/>
  <c r="N259" i="39" s="1"/>
  <c r="E248" i="39"/>
  <c r="J248" i="39" s="1"/>
  <c r="L248" i="39" s="1"/>
  <c r="N248" i="39" s="1"/>
  <c r="E140" i="39"/>
  <c r="J140" i="39" s="1"/>
  <c r="L140" i="39" s="1"/>
  <c r="N140" i="39" s="1"/>
  <c r="E201" i="39"/>
  <c r="J201" i="39" s="1"/>
  <c r="L201" i="39" s="1"/>
  <c r="N201" i="39" s="1"/>
  <c r="E220" i="39"/>
  <c r="J220" i="39" s="1"/>
  <c r="L220" i="39" s="1"/>
  <c r="N220" i="39" s="1"/>
  <c r="E267" i="39"/>
  <c r="J267" i="39" s="1"/>
  <c r="L267" i="39" s="1"/>
  <c r="N267" i="39" s="1"/>
  <c r="E156" i="39"/>
  <c r="J156" i="39" s="1"/>
  <c r="L156" i="39" s="1"/>
  <c r="N156" i="39" s="1"/>
  <c r="E204" i="39"/>
  <c r="J204" i="39" s="1"/>
  <c r="L204" i="39" s="1"/>
  <c r="N204" i="39" s="1"/>
  <c r="E246" i="39"/>
  <c r="J246" i="39" s="1"/>
  <c r="L246" i="39" s="1"/>
  <c r="N246" i="39" s="1"/>
  <c r="E251" i="39"/>
  <c r="J251" i="39" s="1"/>
  <c r="L251" i="39" s="1"/>
  <c r="N251" i="39" s="1"/>
  <c r="E247" i="39"/>
  <c r="J247" i="39" s="1"/>
  <c r="L247" i="39" s="1"/>
  <c r="N247" i="39" s="1"/>
  <c r="E176" i="39"/>
  <c r="J176" i="39" s="1"/>
  <c r="L176" i="39" s="1"/>
  <c r="N176" i="39" s="1"/>
  <c r="E179" i="39"/>
  <c r="J179" i="39" s="1"/>
  <c r="L179" i="39" s="1"/>
  <c r="N179" i="39" s="1"/>
  <c r="E162" i="39"/>
  <c r="J162" i="39" s="1"/>
  <c r="L162" i="39" s="1"/>
  <c r="N162" i="39" s="1"/>
  <c r="E231" i="39"/>
  <c r="J231" i="39" s="1"/>
  <c r="L231" i="39" s="1"/>
  <c r="N231" i="39" s="1"/>
  <c r="E106" i="39"/>
  <c r="J106" i="39" s="1"/>
  <c r="L106" i="39" s="1"/>
  <c r="N106" i="39" s="1"/>
  <c r="E249" i="39"/>
  <c r="J249" i="39" s="1"/>
  <c r="L249" i="39" s="1"/>
  <c r="N249" i="39" s="1"/>
  <c r="E148" i="39"/>
  <c r="J148" i="39" s="1"/>
  <c r="L148" i="39" s="1"/>
  <c r="N148" i="39" s="1"/>
  <c r="E169" i="39"/>
  <c r="J169" i="39" s="1"/>
  <c r="L169" i="39" s="1"/>
  <c r="N169" i="39" s="1"/>
  <c r="E202" i="39"/>
  <c r="J202" i="39" s="1"/>
  <c r="L202" i="39" s="1"/>
  <c r="N202" i="39" s="1"/>
  <c r="E132" i="32"/>
  <c r="J132" i="32" s="1"/>
  <c r="L132" i="32" s="1"/>
  <c r="N132" i="32" s="1"/>
  <c r="E107" i="32"/>
  <c r="J107" i="32" s="1"/>
  <c r="L107" i="32" s="1"/>
  <c r="N107" i="32" s="1"/>
  <c r="E192" i="32"/>
  <c r="J192" i="32" s="1"/>
  <c r="L192" i="32" s="1"/>
  <c r="N192" i="32" s="1"/>
  <c r="E108" i="32"/>
  <c r="J108" i="32" s="1"/>
  <c r="L108" i="32" s="1"/>
  <c r="N108" i="32" s="1"/>
  <c r="E161" i="32"/>
  <c r="J161" i="32" s="1"/>
  <c r="L161" i="32" s="1"/>
  <c r="N161" i="32" s="1"/>
  <c r="E97" i="32"/>
  <c r="J97" i="32" s="1"/>
  <c r="L97" i="32" s="1"/>
  <c r="N97" i="32" s="1"/>
  <c r="E253" i="32"/>
  <c r="J253" i="32" s="1"/>
  <c r="L253" i="32" s="1"/>
  <c r="N253" i="32" s="1"/>
  <c r="E100" i="32"/>
  <c r="J100" i="32" s="1"/>
  <c r="L100" i="32" s="1"/>
  <c r="N100" i="32" s="1"/>
  <c r="E140" i="32"/>
  <c r="J140" i="32" s="1"/>
  <c r="L140" i="32" s="1"/>
  <c r="N140" i="32" s="1"/>
  <c r="E109" i="32"/>
  <c r="J109" i="32" s="1"/>
  <c r="L109" i="32" s="1"/>
  <c r="N109" i="32" s="1"/>
  <c r="E238" i="32"/>
  <c r="J238" i="32" s="1"/>
  <c r="L238" i="32" s="1"/>
  <c r="N238" i="32" s="1"/>
  <c r="E149" i="32"/>
  <c r="J149" i="32" s="1"/>
  <c r="L149" i="32" s="1"/>
  <c r="N149" i="32" s="1"/>
  <c r="E119" i="32"/>
  <c r="J119" i="32" s="1"/>
  <c r="L119" i="32" s="1"/>
  <c r="N119" i="32" s="1"/>
  <c r="E170" i="32"/>
  <c r="J170" i="32" s="1"/>
  <c r="L170" i="32" s="1"/>
  <c r="N170" i="32" s="1"/>
  <c r="E236" i="32"/>
  <c r="J236" i="32" s="1"/>
  <c r="L236" i="32" s="1"/>
  <c r="N236" i="32" s="1"/>
  <c r="E251" i="32"/>
  <c r="J251" i="32" s="1"/>
  <c r="L251" i="32" s="1"/>
  <c r="N251" i="32" s="1"/>
  <c r="E205" i="32"/>
  <c r="J205" i="32" s="1"/>
  <c r="L205" i="32" s="1"/>
  <c r="N205" i="32" s="1"/>
  <c r="E159" i="32"/>
  <c r="J159" i="32" s="1"/>
  <c r="L159" i="32" s="1"/>
  <c r="N159" i="32" s="1"/>
  <c r="E120" i="32"/>
  <c r="J120" i="32" s="1"/>
  <c r="L120" i="32" s="1"/>
  <c r="N120" i="32" s="1"/>
  <c r="E137" i="32"/>
  <c r="J137" i="32" s="1"/>
  <c r="L137" i="32" s="1"/>
  <c r="N137" i="32" s="1"/>
  <c r="E265" i="32"/>
  <c r="J265" i="32" s="1"/>
  <c r="L265" i="32" s="1"/>
  <c r="N265" i="32" s="1"/>
  <c r="E158" i="32"/>
  <c r="J158" i="32" s="1"/>
  <c r="L158" i="32" s="1"/>
  <c r="N158" i="32" s="1"/>
  <c r="E150" i="32"/>
  <c r="J150" i="32" s="1"/>
  <c r="L150" i="32" s="1"/>
  <c r="N150" i="32" s="1"/>
  <c r="E203" i="32"/>
  <c r="J203" i="32" s="1"/>
  <c r="L203" i="32" s="1"/>
  <c r="N203" i="32" s="1"/>
  <c r="E222" i="32"/>
  <c r="J222" i="32" s="1"/>
  <c r="L222" i="32" s="1"/>
  <c r="N222" i="32" s="1"/>
  <c r="E104" i="32"/>
  <c r="J104" i="32" s="1"/>
  <c r="L104" i="32" s="1"/>
  <c r="N104" i="32" s="1"/>
  <c r="E174" i="32"/>
  <c r="J174" i="32" s="1"/>
  <c r="L174" i="32" s="1"/>
  <c r="N174" i="32" s="1"/>
  <c r="E244" i="32"/>
  <c r="J244" i="32" s="1"/>
  <c r="L244" i="32" s="1"/>
  <c r="N244" i="32" s="1"/>
  <c r="E153" i="32"/>
  <c r="J153" i="32" s="1"/>
  <c r="L153" i="32" s="1"/>
  <c r="N153" i="32" s="1"/>
  <c r="E227" i="32"/>
  <c r="J227" i="32" s="1"/>
  <c r="L227" i="32" s="1"/>
  <c r="N227" i="32" s="1"/>
  <c r="E99" i="32"/>
  <c r="J99" i="32" s="1"/>
  <c r="L99" i="32" s="1"/>
  <c r="N99" i="32" s="1"/>
  <c r="E116" i="32"/>
  <c r="J116" i="32" s="1"/>
  <c r="L116" i="32" s="1"/>
  <c r="N116" i="32" s="1"/>
  <c r="E230" i="32"/>
  <c r="J230" i="32" s="1"/>
  <c r="L230" i="32" s="1"/>
  <c r="N230" i="32" s="1"/>
  <c r="E138" i="32"/>
  <c r="J138" i="32" s="1"/>
  <c r="L138" i="32" s="1"/>
  <c r="N138" i="32" s="1"/>
  <c r="E240" i="32"/>
  <c r="J240" i="32" s="1"/>
  <c r="L240" i="32" s="1"/>
  <c r="N240" i="32" s="1"/>
  <c r="E177" i="32"/>
  <c r="J177" i="32" s="1"/>
  <c r="L177" i="32" s="1"/>
  <c r="N177" i="32" s="1"/>
  <c r="E127" i="32"/>
  <c r="J127" i="32" s="1"/>
  <c r="L127" i="32" s="1"/>
  <c r="N127" i="32" s="1"/>
  <c r="E200" i="32"/>
  <c r="J200" i="32" s="1"/>
  <c r="L200" i="32" s="1"/>
  <c r="N200" i="32" s="1"/>
  <c r="E232" i="32"/>
  <c r="J232" i="32" s="1"/>
  <c r="L232" i="32" s="1"/>
  <c r="N232" i="32" s="1"/>
  <c r="E245" i="32"/>
  <c r="J245" i="32" s="1"/>
  <c r="L245" i="32" s="1"/>
  <c r="N245" i="32" s="1"/>
  <c r="E199" i="32"/>
  <c r="J199" i="32" s="1"/>
  <c r="L199" i="32" s="1"/>
  <c r="N199" i="32" s="1"/>
  <c r="E124" i="32"/>
  <c r="J124" i="32" s="1"/>
  <c r="L124" i="32" s="1"/>
  <c r="N124" i="32" s="1"/>
  <c r="E266" i="32"/>
  <c r="J266" i="32" s="1"/>
  <c r="L266" i="32" s="1"/>
  <c r="N266" i="32" s="1"/>
  <c r="E148" i="32"/>
  <c r="J148" i="32" s="1"/>
  <c r="L148" i="32" s="1"/>
  <c r="N148" i="32" s="1"/>
  <c r="E156" i="32"/>
  <c r="J156" i="32" s="1"/>
  <c r="L156" i="32" s="1"/>
  <c r="N156" i="32" s="1"/>
  <c r="E121" i="32"/>
  <c r="J121" i="32" s="1"/>
  <c r="L121" i="32" s="1"/>
  <c r="N121" i="32" s="1"/>
  <c r="E255" i="32"/>
  <c r="J255" i="32" s="1"/>
  <c r="L255" i="32" s="1"/>
  <c r="N255" i="32" s="1"/>
  <c r="E168" i="32"/>
  <c r="J168" i="32" s="1"/>
  <c r="L168" i="32" s="1"/>
  <c r="N168" i="32" s="1"/>
  <c r="E194" i="32"/>
  <c r="J194" i="32" s="1"/>
  <c r="L194" i="32" s="1"/>
  <c r="N194" i="32" s="1"/>
  <c r="E183" i="32"/>
  <c r="J183" i="32" s="1"/>
  <c r="L183" i="32" s="1"/>
  <c r="N183" i="32" s="1"/>
  <c r="E181" i="32"/>
  <c r="J181" i="32" s="1"/>
  <c r="L181" i="32" s="1"/>
  <c r="N181" i="32" s="1"/>
  <c r="E248" i="32"/>
  <c r="J248" i="32" s="1"/>
  <c r="L248" i="32" s="1"/>
  <c r="N248" i="32" s="1"/>
  <c r="E259" i="32"/>
  <c r="J259" i="32" s="1"/>
  <c r="L259" i="32" s="1"/>
  <c r="N259" i="32" s="1"/>
  <c r="E224" i="32"/>
  <c r="J224" i="32" s="1"/>
  <c r="L224" i="32" s="1"/>
  <c r="N224" i="32" s="1"/>
  <c r="E198" i="32"/>
  <c r="J198" i="32" s="1"/>
  <c r="L198" i="32" s="1"/>
  <c r="N198" i="32" s="1"/>
  <c r="E184" i="32"/>
  <c r="J184" i="32" s="1"/>
  <c r="L184" i="32" s="1"/>
  <c r="N184" i="32" s="1"/>
  <c r="E135" i="32"/>
  <c r="J135" i="32" s="1"/>
  <c r="L135" i="32" s="1"/>
  <c r="N135" i="32" s="1"/>
  <c r="E155" i="32"/>
  <c r="J155" i="32" s="1"/>
  <c r="L155" i="32" s="1"/>
  <c r="N155" i="32" s="1"/>
  <c r="E157" i="32"/>
  <c r="J157" i="32" s="1"/>
  <c r="L157" i="32" s="1"/>
  <c r="N157" i="32" s="1"/>
  <c r="E243" i="32"/>
  <c r="J243" i="32" s="1"/>
  <c r="L243" i="32" s="1"/>
  <c r="N243" i="32" s="1"/>
  <c r="E112" i="32"/>
  <c r="J112" i="32" s="1"/>
  <c r="L112" i="32" s="1"/>
  <c r="N112" i="32" s="1"/>
  <c r="E182" i="32"/>
  <c r="J182" i="32" s="1"/>
  <c r="L182" i="32" s="1"/>
  <c r="N182" i="32" s="1"/>
  <c r="E249" i="32"/>
  <c r="J249" i="32" s="1"/>
  <c r="L249" i="32" s="1"/>
  <c r="N249" i="32" s="1"/>
  <c r="E188" i="32"/>
  <c r="J188" i="32" s="1"/>
  <c r="L188" i="32" s="1"/>
  <c r="N188" i="32" s="1"/>
  <c r="E246" i="32"/>
  <c r="J246" i="32" s="1"/>
  <c r="L246" i="32" s="1"/>
  <c r="N246" i="32" s="1"/>
  <c r="E130" i="32"/>
  <c r="J130" i="32" s="1"/>
  <c r="L130" i="32" s="1"/>
  <c r="N130" i="32" s="1"/>
  <c r="E206" i="32"/>
  <c r="J206" i="32" s="1"/>
  <c r="L206" i="32" s="1"/>
  <c r="N206" i="32" s="1"/>
  <c r="E208" i="32"/>
  <c r="J208" i="32" s="1"/>
  <c r="L208" i="32" s="1"/>
  <c r="N208" i="32" s="1"/>
  <c r="E195" i="32"/>
  <c r="J195" i="32" s="1"/>
  <c r="L195" i="32" s="1"/>
  <c r="N195" i="32" s="1"/>
  <c r="E136" i="32"/>
  <c r="J136" i="32" s="1"/>
  <c r="L136" i="32" s="1"/>
  <c r="N136" i="32" s="1"/>
  <c r="E166" i="32"/>
  <c r="J166" i="32" s="1"/>
  <c r="L166" i="32" s="1"/>
  <c r="N166" i="32" s="1"/>
  <c r="E96" i="32"/>
  <c r="J96" i="32" s="1"/>
  <c r="L96" i="32" s="1"/>
  <c r="N96" i="32" s="1"/>
  <c r="E111" i="32"/>
  <c r="J111" i="32" s="1"/>
  <c r="L111" i="32" s="1"/>
  <c r="N111" i="32" s="1"/>
  <c r="E102" i="32"/>
  <c r="J102" i="32" s="1"/>
  <c r="L102" i="32" s="1"/>
  <c r="N102" i="32" s="1"/>
  <c r="E257" i="32"/>
  <c r="J257" i="32" s="1"/>
  <c r="L257" i="32" s="1"/>
  <c r="N257" i="32" s="1"/>
  <c r="E211" i="32"/>
  <c r="J211" i="32" s="1"/>
  <c r="L211" i="32" s="1"/>
  <c r="N211" i="32" s="1"/>
  <c r="E133" i="32"/>
  <c r="J133" i="32" s="1"/>
  <c r="L133" i="32" s="1"/>
  <c r="N133" i="32" s="1"/>
  <c r="E239" i="32"/>
  <c r="J239" i="32" s="1"/>
  <c r="L239" i="32" s="1"/>
  <c r="N239" i="32" s="1"/>
  <c r="E217" i="32"/>
  <c r="J217" i="32" s="1"/>
  <c r="L217" i="32" s="1"/>
  <c r="N217" i="32" s="1"/>
  <c r="E103" i="32"/>
  <c r="J103" i="32" s="1"/>
  <c r="L103" i="32" s="1"/>
  <c r="N103" i="32" s="1"/>
  <c r="E175" i="32"/>
  <c r="J175" i="32" s="1"/>
  <c r="L175" i="32" s="1"/>
  <c r="N175" i="32" s="1"/>
  <c r="E242" i="32"/>
  <c r="J242" i="32" s="1"/>
  <c r="L242" i="32" s="1"/>
  <c r="N242" i="32" s="1"/>
  <c r="E263" i="32"/>
  <c r="J263" i="32" s="1"/>
  <c r="L263" i="32" s="1"/>
  <c r="N263" i="32" s="1"/>
  <c r="E98" i="32"/>
  <c r="J98" i="32" s="1"/>
  <c r="L98" i="32" s="1"/>
  <c r="N98" i="32" s="1"/>
  <c r="E163" i="32"/>
  <c r="J163" i="32" s="1"/>
  <c r="L163" i="32" s="1"/>
  <c r="N163" i="32" s="1"/>
  <c r="E134" i="32"/>
  <c r="J134" i="32" s="1"/>
  <c r="L134" i="32" s="1"/>
  <c r="N134" i="32" s="1"/>
  <c r="E223" i="32"/>
  <c r="J223" i="32" s="1"/>
  <c r="L223" i="32" s="1"/>
  <c r="N223" i="32" s="1"/>
  <c r="E201" i="32"/>
  <c r="J201" i="32" s="1"/>
  <c r="L201" i="32" s="1"/>
  <c r="N201" i="32" s="1"/>
  <c r="E254" i="32"/>
  <c r="J254" i="32" s="1"/>
  <c r="L254" i="32" s="1"/>
  <c r="N254" i="32" s="1"/>
  <c r="E216" i="32"/>
  <c r="J216" i="32" s="1"/>
  <c r="L216" i="32" s="1"/>
  <c r="N216" i="32" s="1"/>
  <c r="E225" i="32"/>
  <c r="J225" i="32" s="1"/>
  <c r="L225" i="32" s="1"/>
  <c r="N225" i="32" s="1"/>
  <c r="E179" i="32"/>
  <c r="J179" i="32" s="1"/>
  <c r="L179" i="32" s="1"/>
  <c r="N179" i="32" s="1"/>
  <c r="E264" i="32"/>
  <c r="J264" i="32" s="1"/>
  <c r="L264" i="32" s="1"/>
  <c r="N264" i="32" s="1"/>
  <c r="E207" i="32"/>
  <c r="J207" i="32" s="1"/>
  <c r="L207" i="32" s="1"/>
  <c r="N207" i="32" s="1"/>
  <c r="E185" i="32"/>
  <c r="J185" i="32" s="1"/>
  <c r="L185" i="32" s="1"/>
  <c r="N185" i="32" s="1"/>
  <c r="E197" i="32"/>
  <c r="J197" i="32" s="1"/>
  <c r="L197" i="32" s="1"/>
  <c r="N197" i="32" s="1"/>
  <c r="E122" i="32"/>
  <c r="J122" i="32" s="1"/>
  <c r="L122" i="32" s="1"/>
  <c r="N122" i="32" s="1"/>
  <c r="E152" i="32"/>
  <c r="J152" i="32" s="1"/>
  <c r="L152" i="32" s="1"/>
  <c r="N152" i="32" s="1"/>
  <c r="E231" i="32"/>
  <c r="J231" i="32" s="1"/>
  <c r="L231" i="32" s="1"/>
  <c r="N231" i="32" s="1"/>
  <c r="E144" i="32"/>
  <c r="J144" i="32" s="1"/>
  <c r="L144" i="32" s="1"/>
  <c r="N144" i="32" s="1"/>
  <c r="E142" i="32"/>
  <c r="J142" i="32" s="1"/>
  <c r="L142" i="32" s="1"/>
  <c r="N142" i="32" s="1"/>
  <c r="E256" i="32"/>
  <c r="J256" i="32" s="1"/>
  <c r="L256" i="32" s="1"/>
  <c r="N256" i="32" s="1"/>
  <c r="E191" i="32"/>
  <c r="J191" i="32" s="1"/>
  <c r="L191" i="32" s="1"/>
  <c r="N191" i="32" s="1"/>
  <c r="E226" i="32"/>
  <c r="J226" i="32" s="1"/>
  <c r="L226" i="32" s="1"/>
  <c r="N226" i="32" s="1"/>
  <c r="E215" i="32"/>
  <c r="J215" i="32" s="1"/>
  <c r="L215" i="32" s="1"/>
  <c r="N215" i="32" s="1"/>
  <c r="E229" i="32"/>
  <c r="J229" i="32" s="1"/>
  <c r="L229" i="32" s="1"/>
  <c r="N229" i="32" s="1"/>
  <c r="E193" i="32"/>
  <c r="J193" i="32" s="1"/>
  <c r="L193" i="32" s="1"/>
  <c r="N193" i="32" s="1"/>
  <c r="E147" i="32"/>
  <c r="J147" i="32" s="1"/>
  <c r="L147" i="32" s="1"/>
  <c r="N147" i="32" s="1"/>
  <c r="E128" i="32"/>
  <c r="J128" i="32" s="1"/>
  <c r="L128" i="32" s="1"/>
  <c r="N128" i="32" s="1"/>
  <c r="E143" i="32"/>
  <c r="J143" i="32" s="1"/>
  <c r="L143" i="32" s="1"/>
  <c r="N143" i="32" s="1"/>
  <c r="E210" i="32"/>
  <c r="J210" i="32" s="1"/>
  <c r="L210" i="32" s="1"/>
  <c r="N210" i="32" s="1"/>
  <c r="E247" i="32"/>
  <c r="J247" i="32" s="1"/>
  <c r="L247" i="32" s="1"/>
  <c r="N247" i="32" s="1"/>
  <c r="E178" i="32"/>
  <c r="J178" i="32" s="1"/>
  <c r="L178" i="32" s="1"/>
  <c r="N178" i="32" s="1"/>
  <c r="E131" i="32"/>
  <c r="J131" i="32" s="1"/>
  <c r="L131" i="32" s="1"/>
  <c r="N131" i="32" s="1"/>
  <c r="E167" i="32"/>
  <c r="J167" i="32" s="1"/>
  <c r="L167" i="32" s="1"/>
  <c r="N167" i="32" s="1"/>
  <c r="E241" i="32"/>
  <c r="J241" i="32" s="1"/>
  <c r="L241" i="32" s="1"/>
  <c r="N241" i="32" s="1"/>
  <c r="E110" i="32"/>
  <c r="J110" i="32" s="1"/>
  <c r="L110" i="32" s="1"/>
  <c r="N110" i="32" s="1"/>
  <c r="E190" i="32"/>
  <c r="J190" i="32" s="1"/>
  <c r="L190" i="32" s="1"/>
  <c r="N190" i="32" s="1"/>
  <c r="E141" i="32"/>
  <c r="J141" i="32" s="1"/>
  <c r="L141" i="32" s="1"/>
  <c r="N141" i="32" s="1"/>
  <c r="E219" i="32"/>
  <c r="J219" i="32" s="1"/>
  <c r="L219" i="32" s="1"/>
  <c r="N219" i="32" s="1"/>
  <c r="J95" i="32"/>
  <c r="L95" i="32" s="1"/>
  <c r="N95" i="32" s="1"/>
  <c r="E151" i="32"/>
  <c r="J151" i="32" s="1"/>
  <c r="L151" i="32" s="1"/>
  <c r="N151" i="32" s="1"/>
  <c r="E250" i="32"/>
  <c r="J250" i="32" s="1"/>
  <c r="L250" i="32" s="1"/>
  <c r="N250" i="32" s="1"/>
  <c r="E160" i="32"/>
  <c r="J160" i="32" s="1"/>
  <c r="L160" i="32" s="1"/>
  <c r="N160" i="32" s="1"/>
  <c r="E164" i="32"/>
  <c r="J164" i="32" s="1"/>
  <c r="L164" i="32" s="1"/>
  <c r="N164" i="32" s="1"/>
  <c r="E145" i="32"/>
  <c r="J145" i="32" s="1"/>
  <c r="L145" i="32" s="1"/>
  <c r="N145" i="32" s="1"/>
  <c r="E267" i="32"/>
  <c r="J267" i="32" s="1"/>
  <c r="L267" i="32" s="1"/>
  <c r="N267" i="32" s="1"/>
  <c r="E165" i="32"/>
  <c r="J165" i="32" s="1"/>
  <c r="L165" i="32" s="1"/>
  <c r="N165" i="32" s="1"/>
  <c r="E125" i="32"/>
  <c r="J125" i="32" s="1"/>
  <c r="L125" i="32" s="1"/>
  <c r="N125" i="32" s="1"/>
  <c r="E173" i="32"/>
  <c r="J173" i="32" s="1"/>
  <c r="L173" i="32" s="1"/>
  <c r="N173" i="32" s="1"/>
  <c r="E101" i="32"/>
  <c r="J101" i="32" s="1"/>
  <c r="L101" i="32" s="1"/>
  <c r="N101" i="32" s="1"/>
  <c r="E113" i="32"/>
  <c r="J113" i="32" s="1"/>
  <c r="L113" i="32" s="1"/>
  <c r="N113" i="32" s="1"/>
  <c r="E221" i="32"/>
  <c r="J221" i="32" s="1"/>
  <c r="L221" i="32" s="1"/>
  <c r="N221" i="32" s="1"/>
  <c r="E118" i="32"/>
  <c r="J118" i="32" s="1"/>
  <c r="L118" i="32" s="1"/>
  <c r="N118" i="32" s="1"/>
  <c r="E213" i="32"/>
  <c r="J213" i="32" s="1"/>
  <c r="L213" i="32" s="1"/>
  <c r="N213" i="32" s="1"/>
  <c r="E129" i="32"/>
  <c r="J129" i="32" s="1"/>
  <c r="L129" i="32" s="1"/>
  <c r="N129" i="32" s="1"/>
  <c r="E187" i="32"/>
  <c r="J187" i="32" s="1"/>
  <c r="L187" i="32" s="1"/>
  <c r="N187" i="32" s="1"/>
  <c r="E115" i="32"/>
  <c r="J115" i="32" s="1"/>
  <c r="L115" i="32" s="1"/>
  <c r="N115" i="32" s="1"/>
  <c r="E189" i="32"/>
  <c r="J189" i="32" s="1"/>
  <c r="L189" i="32" s="1"/>
  <c r="N189" i="32" s="1"/>
  <c r="E139" i="32"/>
  <c r="J139" i="32" s="1"/>
  <c r="L139" i="32" s="1"/>
  <c r="N139" i="32" s="1"/>
  <c r="E172" i="32"/>
  <c r="J172" i="32" s="1"/>
  <c r="L172" i="32" s="1"/>
  <c r="N172" i="32" s="1"/>
  <c r="E105" i="32"/>
  <c r="J105" i="32" s="1"/>
  <c r="L105" i="32" s="1"/>
  <c r="N105" i="32" s="1"/>
  <c r="E220" i="32"/>
  <c r="J220" i="32" s="1"/>
  <c r="L220" i="32" s="1"/>
  <c r="N220" i="32" s="1"/>
  <c r="E218" i="32"/>
  <c r="J218" i="32" s="1"/>
  <c r="L218" i="32" s="1"/>
  <c r="N218" i="32" s="1"/>
  <c r="E214" i="32"/>
  <c r="J214" i="32" s="1"/>
  <c r="L214" i="32" s="1"/>
  <c r="N214" i="32" s="1"/>
  <c r="E114" i="32"/>
  <c r="J114" i="32" s="1"/>
  <c r="L114" i="32" s="1"/>
  <c r="N114" i="32" s="1"/>
  <c r="E169" i="32"/>
  <c r="J169" i="32" s="1"/>
  <c r="L169" i="32" s="1"/>
  <c r="N169" i="32" s="1"/>
  <c r="E146" i="32"/>
  <c r="J146" i="32" s="1"/>
  <c r="L146" i="32" s="1"/>
  <c r="N146" i="32" s="1"/>
  <c r="E186" i="32"/>
  <c r="J186" i="32" s="1"/>
  <c r="L186" i="32" s="1"/>
  <c r="N186" i="32" s="1"/>
  <c r="E260" i="32"/>
  <c r="J260" i="32" s="1"/>
  <c r="L260" i="32" s="1"/>
  <c r="N260" i="32" s="1"/>
  <c r="E176" i="32"/>
  <c r="J176" i="32" s="1"/>
  <c r="L176" i="32" s="1"/>
  <c r="N176" i="32" s="1"/>
  <c r="E180" i="32"/>
  <c r="J180" i="32" s="1"/>
  <c r="L180" i="32" s="1"/>
  <c r="N180" i="32" s="1"/>
  <c r="E237" i="32"/>
  <c r="J237" i="32" s="1"/>
  <c r="L237" i="32" s="1"/>
  <c r="N237" i="32" s="1"/>
  <c r="E233" i="32"/>
  <c r="J233" i="32" s="1"/>
  <c r="L233" i="32" s="1"/>
  <c r="N233" i="32" s="1"/>
  <c r="E154" i="32"/>
  <c r="J154" i="32" s="1"/>
  <c r="L154" i="32" s="1"/>
  <c r="N154" i="32" s="1"/>
  <c r="E196" i="32"/>
  <c r="J196" i="32" s="1"/>
  <c r="L196" i="32" s="1"/>
  <c r="N196" i="32" s="1"/>
  <c r="E252" i="32"/>
  <c r="J252" i="32" s="1"/>
  <c r="L252" i="32" s="1"/>
  <c r="N252" i="32" s="1"/>
  <c r="E209" i="32"/>
  <c r="J209" i="32" s="1"/>
  <c r="L209" i="32" s="1"/>
  <c r="N209" i="32" s="1"/>
  <c r="E262" i="32"/>
  <c r="J262" i="32" s="1"/>
  <c r="L262" i="32" s="1"/>
  <c r="N262" i="32" s="1"/>
  <c r="E258" i="32"/>
  <c r="J258" i="32" s="1"/>
  <c r="L258" i="32" s="1"/>
  <c r="N258" i="32" s="1"/>
  <c r="E126" i="32"/>
  <c r="J126" i="32" s="1"/>
  <c r="L126" i="32" s="1"/>
  <c r="N126" i="32" s="1"/>
  <c r="E123" i="32"/>
  <c r="J123" i="32" s="1"/>
  <c r="L123" i="32" s="1"/>
  <c r="N123" i="32" s="1"/>
  <c r="E261" i="32"/>
  <c r="J261" i="32" s="1"/>
  <c r="L261" i="32" s="1"/>
  <c r="N261" i="32" s="1"/>
  <c r="E234" i="32"/>
  <c r="J234" i="32" s="1"/>
  <c r="L234" i="32" s="1"/>
  <c r="N234" i="32" s="1"/>
  <c r="E106" i="32"/>
  <c r="J106" i="32" s="1"/>
  <c r="L106" i="32" s="1"/>
  <c r="N106" i="32" s="1"/>
  <c r="E162" i="32"/>
  <c r="J162" i="32" s="1"/>
  <c r="L162" i="32" s="1"/>
  <c r="N162" i="32" s="1"/>
  <c r="E268" i="32"/>
  <c r="J268" i="32" s="1"/>
  <c r="L268" i="32" s="1"/>
  <c r="N268" i="32" s="1"/>
  <c r="E235" i="32"/>
  <c r="J235" i="32" s="1"/>
  <c r="L235" i="32" s="1"/>
  <c r="N235" i="32" s="1"/>
  <c r="E202" i="32"/>
  <c r="J202" i="32" s="1"/>
  <c r="L202" i="32" s="1"/>
  <c r="N202" i="32" s="1"/>
  <c r="E228" i="32"/>
  <c r="J228" i="32" s="1"/>
  <c r="L228" i="32" s="1"/>
  <c r="N228" i="32" s="1"/>
  <c r="E212" i="32"/>
  <c r="J212" i="32" s="1"/>
  <c r="L212" i="32" s="1"/>
  <c r="N212" i="32" s="1"/>
  <c r="E204" i="32"/>
  <c r="J204" i="32" s="1"/>
  <c r="L204" i="32" s="1"/>
  <c r="N204" i="32" s="1"/>
  <c r="E171" i="32"/>
  <c r="J171" i="32" s="1"/>
  <c r="L171" i="32" s="1"/>
  <c r="N171" i="32" s="1"/>
  <c r="E117" i="32"/>
  <c r="J117" i="32" s="1"/>
  <c r="L117" i="32" s="1"/>
  <c r="N117" i="32" s="1"/>
  <c r="E125" i="37"/>
  <c r="J125" i="37" s="1"/>
  <c r="L125" i="37" s="1"/>
  <c r="N125" i="37" s="1"/>
  <c r="E165" i="37"/>
  <c r="J165" i="37" s="1"/>
  <c r="L165" i="37" s="1"/>
  <c r="N165" i="37" s="1"/>
  <c r="E186" i="37"/>
  <c r="J186" i="37" s="1"/>
  <c r="L186" i="37" s="1"/>
  <c r="N186" i="37" s="1"/>
  <c r="E214" i="37"/>
  <c r="J214" i="37" s="1"/>
  <c r="L214" i="37" s="1"/>
  <c r="N214" i="37" s="1"/>
  <c r="E247" i="37"/>
  <c r="J247" i="37" s="1"/>
  <c r="L247" i="37" s="1"/>
  <c r="N247" i="37" s="1"/>
  <c r="E234" i="37"/>
  <c r="J234" i="37" s="1"/>
  <c r="L234" i="37" s="1"/>
  <c r="N234" i="37" s="1"/>
  <c r="E199" i="37"/>
  <c r="J199" i="37" s="1"/>
  <c r="L199" i="37" s="1"/>
  <c r="N199" i="37" s="1"/>
  <c r="E264" i="37"/>
  <c r="J264" i="37" s="1"/>
  <c r="L264" i="37" s="1"/>
  <c r="N264" i="37" s="1"/>
  <c r="E242" i="37"/>
  <c r="J242" i="37" s="1"/>
  <c r="L242" i="37" s="1"/>
  <c r="N242" i="37" s="1"/>
  <c r="E178" i="37"/>
  <c r="J178" i="37" s="1"/>
  <c r="L178" i="37" s="1"/>
  <c r="N178" i="37" s="1"/>
  <c r="E256" i="37"/>
  <c r="J256" i="37" s="1"/>
  <c r="L256" i="37" s="1"/>
  <c r="N256" i="37" s="1"/>
  <c r="E139" i="37"/>
  <c r="J139" i="37" s="1"/>
  <c r="L139" i="37" s="1"/>
  <c r="N139" i="37" s="1"/>
  <c r="E250" i="37"/>
  <c r="J250" i="37" s="1"/>
  <c r="L250" i="37" s="1"/>
  <c r="N250" i="37" s="1"/>
  <c r="E113" i="37"/>
  <c r="J113" i="37" s="1"/>
  <c r="L113" i="37" s="1"/>
  <c r="N113" i="37" s="1"/>
  <c r="E175" i="37"/>
  <c r="J175" i="37" s="1"/>
  <c r="L175" i="37" s="1"/>
  <c r="N175" i="37" s="1"/>
  <c r="E148" i="37"/>
  <c r="J148" i="37" s="1"/>
  <c r="L148" i="37" s="1"/>
  <c r="N148" i="37" s="1"/>
  <c r="E222" i="37"/>
  <c r="J222" i="37" s="1"/>
  <c r="L222" i="37" s="1"/>
  <c r="N222" i="37" s="1"/>
  <c r="E134" i="37"/>
  <c r="J134" i="37" s="1"/>
  <c r="L134" i="37" s="1"/>
  <c r="N134" i="37" s="1"/>
  <c r="E259" i="37"/>
  <c r="J259" i="37" s="1"/>
  <c r="L259" i="37" s="1"/>
  <c r="N259" i="37" s="1"/>
  <c r="E97" i="37"/>
  <c r="J97" i="37" s="1"/>
  <c r="L97" i="37" s="1"/>
  <c r="N97" i="37" s="1"/>
  <c r="E251" i="37"/>
  <c r="J251" i="37" s="1"/>
  <c r="L251" i="37" s="1"/>
  <c r="N251" i="37" s="1"/>
  <c r="E206" i="37"/>
  <c r="J206" i="37" s="1"/>
  <c r="L206" i="37" s="1"/>
  <c r="N206" i="37" s="1"/>
  <c r="E106" i="37"/>
  <c r="J106" i="37" s="1"/>
  <c r="L106" i="37" s="1"/>
  <c r="N106" i="37" s="1"/>
  <c r="E225" i="37"/>
  <c r="J225" i="37" s="1"/>
  <c r="L225" i="37" s="1"/>
  <c r="N225" i="37" s="1"/>
  <c r="E263" i="37"/>
  <c r="J263" i="37" s="1"/>
  <c r="L263" i="37" s="1"/>
  <c r="N263" i="37" s="1"/>
  <c r="E107" i="37"/>
  <c r="J107" i="37" s="1"/>
  <c r="L107" i="37" s="1"/>
  <c r="N107" i="37" s="1"/>
  <c r="E147" i="37"/>
  <c r="J147" i="37" s="1"/>
  <c r="L147" i="37" s="1"/>
  <c r="N147" i="37" s="1"/>
  <c r="E141" i="37"/>
  <c r="J141" i="37" s="1"/>
  <c r="L141" i="37" s="1"/>
  <c r="N141" i="37" s="1"/>
  <c r="E109" i="37"/>
  <c r="J109" i="37" s="1"/>
  <c r="L109" i="37" s="1"/>
  <c r="N109" i="37" s="1"/>
  <c r="E182" i="37"/>
  <c r="J182" i="37" s="1"/>
  <c r="L182" i="37" s="1"/>
  <c r="N182" i="37" s="1"/>
  <c r="E155" i="37"/>
  <c r="J155" i="37" s="1"/>
  <c r="L155" i="37" s="1"/>
  <c r="N155" i="37" s="1"/>
  <c r="E233" i="37"/>
  <c r="J233" i="37" s="1"/>
  <c r="L233" i="37" s="1"/>
  <c r="N233" i="37" s="1"/>
  <c r="E193" i="37"/>
  <c r="J193" i="37" s="1"/>
  <c r="L193" i="37" s="1"/>
  <c r="N193" i="37" s="1"/>
  <c r="E243" i="37"/>
  <c r="J243" i="37" s="1"/>
  <c r="L243" i="37" s="1"/>
  <c r="N243" i="37" s="1"/>
  <c r="E114" i="37"/>
  <c r="J114" i="37" s="1"/>
  <c r="L114" i="37" s="1"/>
  <c r="N114" i="37" s="1"/>
  <c r="E174" i="37"/>
  <c r="J174" i="37" s="1"/>
  <c r="L174" i="37" s="1"/>
  <c r="N174" i="37" s="1"/>
  <c r="E160" i="37"/>
  <c r="J160" i="37" s="1"/>
  <c r="L160" i="37" s="1"/>
  <c r="N160" i="37" s="1"/>
  <c r="E130" i="37"/>
  <c r="J130" i="37" s="1"/>
  <c r="L130" i="37" s="1"/>
  <c r="N130" i="37" s="1"/>
  <c r="E228" i="37"/>
  <c r="J228" i="37" s="1"/>
  <c r="L228" i="37" s="1"/>
  <c r="N228" i="37" s="1"/>
  <c r="E179" i="37"/>
  <c r="J179" i="37" s="1"/>
  <c r="L179" i="37" s="1"/>
  <c r="N179" i="37" s="1"/>
  <c r="E96" i="37"/>
  <c r="J96" i="37" s="1"/>
  <c r="L96" i="37" s="1"/>
  <c r="N96" i="37" s="1"/>
  <c r="E221" i="37"/>
  <c r="J221" i="37" s="1"/>
  <c r="L221" i="37" s="1"/>
  <c r="N221" i="37" s="1"/>
  <c r="E246" i="37"/>
  <c r="J246" i="37" s="1"/>
  <c r="L246" i="37" s="1"/>
  <c r="N246" i="37" s="1"/>
  <c r="E111" i="37"/>
  <c r="J111" i="37" s="1"/>
  <c r="L111" i="37" s="1"/>
  <c r="N111" i="37" s="1"/>
  <c r="E196" i="37"/>
  <c r="J196" i="37" s="1"/>
  <c r="L196" i="37" s="1"/>
  <c r="N196" i="37" s="1"/>
  <c r="E207" i="37"/>
  <c r="J207" i="37" s="1"/>
  <c r="L207" i="37" s="1"/>
  <c r="N207" i="37" s="1"/>
  <c r="E190" i="37"/>
  <c r="J190" i="37" s="1"/>
  <c r="L190" i="37" s="1"/>
  <c r="N190" i="37" s="1"/>
  <c r="E164" i="37"/>
  <c r="J164" i="37" s="1"/>
  <c r="L164" i="37" s="1"/>
  <c r="N164" i="37" s="1"/>
  <c r="E245" i="37"/>
  <c r="J245" i="37" s="1"/>
  <c r="L245" i="37" s="1"/>
  <c r="N245" i="37" s="1"/>
  <c r="E123" i="37"/>
  <c r="J123" i="37" s="1"/>
  <c r="L123" i="37" s="1"/>
  <c r="N123" i="37" s="1"/>
  <c r="E198" i="37"/>
  <c r="J198" i="37" s="1"/>
  <c r="L198" i="37" s="1"/>
  <c r="N198" i="37" s="1"/>
  <c r="E176" i="37"/>
  <c r="J176" i="37" s="1"/>
  <c r="L176" i="37" s="1"/>
  <c r="N176" i="37" s="1"/>
  <c r="E232" i="37"/>
  <c r="J232" i="37" s="1"/>
  <c r="L232" i="37" s="1"/>
  <c r="N232" i="37" s="1"/>
  <c r="E124" i="37"/>
  <c r="J124" i="37" s="1"/>
  <c r="L124" i="37" s="1"/>
  <c r="N124" i="37" s="1"/>
  <c r="E133" i="37"/>
  <c r="J133" i="37" s="1"/>
  <c r="L133" i="37" s="1"/>
  <c r="N133" i="37" s="1"/>
  <c r="E98" i="37"/>
  <c r="J98" i="37" s="1"/>
  <c r="L98" i="37" s="1"/>
  <c r="N98" i="37" s="1"/>
  <c r="E102" i="37"/>
  <c r="J102" i="37" s="1"/>
  <c r="L102" i="37" s="1"/>
  <c r="N102" i="37" s="1"/>
  <c r="E135" i="37"/>
  <c r="J135" i="37" s="1"/>
  <c r="L135" i="37" s="1"/>
  <c r="N135" i="37" s="1"/>
  <c r="E156" i="37"/>
  <c r="J156" i="37" s="1"/>
  <c r="L156" i="37" s="1"/>
  <c r="N156" i="37" s="1"/>
  <c r="E189" i="37"/>
  <c r="J189" i="37" s="1"/>
  <c r="L189" i="37" s="1"/>
  <c r="N189" i="37" s="1"/>
  <c r="E226" i="37"/>
  <c r="J226" i="37" s="1"/>
  <c r="L226" i="37" s="1"/>
  <c r="N226" i="37" s="1"/>
  <c r="E121" i="37"/>
  <c r="J121" i="37" s="1"/>
  <c r="L121" i="37" s="1"/>
  <c r="N121" i="37" s="1"/>
  <c r="E187" i="37"/>
  <c r="J187" i="37" s="1"/>
  <c r="L187" i="37" s="1"/>
  <c r="N187" i="37" s="1"/>
  <c r="E166" i="37"/>
  <c r="J166" i="37" s="1"/>
  <c r="L166" i="37" s="1"/>
  <c r="N166" i="37" s="1"/>
  <c r="E140" i="37"/>
  <c r="J140" i="37" s="1"/>
  <c r="L140" i="37" s="1"/>
  <c r="N140" i="37" s="1"/>
  <c r="E210" i="37"/>
  <c r="J210" i="37" s="1"/>
  <c r="L210" i="37" s="1"/>
  <c r="N210" i="37" s="1"/>
  <c r="E213" i="37"/>
  <c r="J213" i="37" s="1"/>
  <c r="L213" i="37" s="1"/>
  <c r="N213" i="37" s="1"/>
  <c r="E104" i="37"/>
  <c r="J104" i="37" s="1"/>
  <c r="L104" i="37" s="1"/>
  <c r="N104" i="37" s="1"/>
  <c r="E142" i="37"/>
  <c r="J142" i="37" s="1"/>
  <c r="L142" i="37" s="1"/>
  <c r="N142" i="37" s="1"/>
  <c r="E132" i="37"/>
  <c r="J132" i="37" s="1"/>
  <c r="L132" i="37" s="1"/>
  <c r="N132" i="37" s="1"/>
  <c r="E191" i="37"/>
  <c r="J191" i="37" s="1"/>
  <c r="L191" i="37" s="1"/>
  <c r="N191" i="37" s="1"/>
  <c r="E171" i="37"/>
  <c r="J171" i="37" s="1"/>
  <c r="L171" i="37" s="1"/>
  <c r="N171" i="37" s="1"/>
  <c r="E258" i="37"/>
  <c r="J258" i="37" s="1"/>
  <c r="L258" i="37" s="1"/>
  <c r="N258" i="37" s="1"/>
  <c r="E208" i="37"/>
  <c r="J208" i="37" s="1"/>
  <c r="L208" i="37" s="1"/>
  <c r="N208" i="37" s="1"/>
  <c r="E223" i="37"/>
  <c r="J223" i="37" s="1"/>
  <c r="L223" i="37" s="1"/>
  <c r="N223" i="37" s="1"/>
  <c r="E265" i="37"/>
  <c r="J265" i="37" s="1"/>
  <c r="L265" i="37" s="1"/>
  <c r="N265" i="37" s="1"/>
  <c r="E157" i="37"/>
  <c r="J157" i="37" s="1"/>
  <c r="L157" i="37" s="1"/>
  <c r="N157" i="37" s="1"/>
  <c r="E172" i="37"/>
  <c r="J172" i="37" s="1"/>
  <c r="L172" i="37" s="1"/>
  <c r="N172" i="37" s="1"/>
  <c r="E146" i="37"/>
  <c r="J146" i="37" s="1"/>
  <c r="L146" i="37" s="1"/>
  <c r="N146" i="37" s="1"/>
  <c r="E249" i="37"/>
  <c r="J249" i="37" s="1"/>
  <c r="L249" i="37" s="1"/>
  <c r="N249" i="37" s="1"/>
  <c r="E118" i="37"/>
  <c r="J118" i="37" s="1"/>
  <c r="L118" i="37" s="1"/>
  <c r="N118" i="37" s="1"/>
  <c r="E108" i="37"/>
  <c r="J108" i="37" s="1"/>
  <c r="L108" i="37" s="1"/>
  <c r="N108" i="37" s="1"/>
  <c r="E150" i="37"/>
  <c r="J150" i="37" s="1"/>
  <c r="L150" i="37" s="1"/>
  <c r="N150" i="37" s="1"/>
  <c r="E181" i="37"/>
  <c r="J181" i="37" s="1"/>
  <c r="L181" i="37" s="1"/>
  <c r="N181" i="37" s="1"/>
  <c r="E241" i="37"/>
  <c r="J241" i="37" s="1"/>
  <c r="L241" i="37" s="1"/>
  <c r="N241" i="37" s="1"/>
  <c r="E110" i="37"/>
  <c r="J110" i="37" s="1"/>
  <c r="L110" i="37" s="1"/>
  <c r="N110" i="37" s="1"/>
  <c r="E100" i="37"/>
  <c r="J100" i="37" s="1"/>
  <c r="L100" i="37" s="1"/>
  <c r="N100" i="37" s="1"/>
  <c r="E195" i="37"/>
  <c r="J195" i="37" s="1"/>
  <c r="L195" i="37" s="1"/>
  <c r="N195" i="37" s="1"/>
  <c r="E117" i="37"/>
  <c r="J117" i="37" s="1"/>
  <c r="L117" i="37" s="1"/>
  <c r="N117" i="37" s="1"/>
  <c r="E238" i="37"/>
  <c r="J238" i="37" s="1"/>
  <c r="L238" i="37" s="1"/>
  <c r="N238" i="37" s="1"/>
  <c r="E257" i="37"/>
  <c r="J257" i="37" s="1"/>
  <c r="L257" i="37" s="1"/>
  <c r="N257" i="37" s="1"/>
  <c r="E116" i="37"/>
  <c r="J116" i="37" s="1"/>
  <c r="L116" i="37" s="1"/>
  <c r="N116" i="37" s="1"/>
  <c r="E260" i="37"/>
  <c r="J260" i="37" s="1"/>
  <c r="L260" i="37" s="1"/>
  <c r="N260" i="37" s="1"/>
  <c r="E248" i="37"/>
  <c r="J248" i="37" s="1"/>
  <c r="L248" i="37" s="1"/>
  <c r="N248" i="37" s="1"/>
  <c r="E131" i="37"/>
  <c r="J131" i="37" s="1"/>
  <c r="L131" i="37" s="1"/>
  <c r="N131" i="37" s="1"/>
  <c r="E183" i="37"/>
  <c r="J183" i="37" s="1"/>
  <c r="L183" i="37" s="1"/>
  <c r="N183" i="37" s="1"/>
  <c r="E217" i="37"/>
  <c r="J217" i="37" s="1"/>
  <c r="L217" i="37" s="1"/>
  <c r="N217" i="37" s="1"/>
  <c r="E231" i="37"/>
  <c r="J231" i="37" s="1"/>
  <c r="L231" i="37" s="1"/>
  <c r="N231" i="37" s="1"/>
  <c r="E158" i="37"/>
  <c r="J158" i="37" s="1"/>
  <c r="L158" i="37" s="1"/>
  <c r="N158" i="37" s="1"/>
  <c r="E201" i="37"/>
  <c r="J201" i="37" s="1"/>
  <c r="L201" i="37" s="1"/>
  <c r="N201" i="37" s="1"/>
  <c r="E149" i="37"/>
  <c r="J149" i="37" s="1"/>
  <c r="L149" i="37" s="1"/>
  <c r="N149" i="37" s="1"/>
  <c r="E209" i="37"/>
  <c r="J209" i="37" s="1"/>
  <c r="L209" i="37" s="1"/>
  <c r="N209" i="37" s="1"/>
  <c r="E159" i="37"/>
  <c r="J159" i="37" s="1"/>
  <c r="L159" i="37" s="1"/>
  <c r="N159" i="37" s="1"/>
  <c r="E215" i="37"/>
  <c r="J215" i="37" s="1"/>
  <c r="L215" i="37" s="1"/>
  <c r="N215" i="37" s="1"/>
  <c r="E218" i="37"/>
  <c r="J218" i="37" s="1"/>
  <c r="L218" i="37" s="1"/>
  <c r="N218" i="37" s="1"/>
  <c r="E261" i="37"/>
  <c r="J261" i="37" s="1"/>
  <c r="L261" i="37" s="1"/>
  <c r="N261" i="37" s="1"/>
  <c r="E120" i="37"/>
  <c r="J120" i="37" s="1"/>
  <c r="L120" i="37" s="1"/>
  <c r="N120" i="37" s="1"/>
  <c r="E161" i="37"/>
  <c r="J161" i="37" s="1"/>
  <c r="L161" i="37" s="1"/>
  <c r="N161" i="37" s="1"/>
  <c r="E136" i="37"/>
  <c r="J136" i="37" s="1"/>
  <c r="L136" i="37" s="1"/>
  <c r="N136" i="37" s="1"/>
  <c r="E255" i="37"/>
  <c r="J255" i="37" s="1"/>
  <c r="L255" i="37" s="1"/>
  <c r="N255" i="37" s="1"/>
  <c r="E216" i="37"/>
  <c r="J216" i="37" s="1"/>
  <c r="L216" i="37" s="1"/>
  <c r="N216" i="37" s="1"/>
  <c r="E151" i="37"/>
  <c r="J151" i="37" s="1"/>
  <c r="L151" i="37" s="1"/>
  <c r="N151" i="37" s="1"/>
  <c r="E230" i="37"/>
  <c r="J230" i="37" s="1"/>
  <c r="L230" i="37" s="1"/>
  <c r="N230" i="37" s="1"/>
  <c r="E185" i="37"/>
  <c r="J185" i="37" s="1"/>
  <c r="L185" i="37" s="1"/>
  <c r="N185" i="37" s="1"/>
  <c r="E211" i="37"/>
  <c r="J211" i="37" s="1"/>
  <c r="L211" i="37" s="1"/>
  <c r="N211" i="37" s="1"/>
  <c r="E129" i="37"/>
  <c r="J129" i="37" s="1"/>
  <c r="L129" i="37" s="1"/>
  <c r="N129" i="37" s="1"/>
  <c r="E266" i="37"/>
  <c r="J266" i="37" s="1"/>
  <c r="L266" i="37" s="1"/>
  <c r="N266" i="37" s="1"/>
  <c r="E240" i="37"/>
  <c r="J240" i="37" s="1"/>
  <c r="L240" i="37" s="1"/>
  <c r="N240" i="37" s="1"/>
  <c r="E177" i="37"/>
  <c r="J177" i="37" s="1"/>
  <c r="L177" i="37" s="1"/>
  <c r="N177" i="37" s="1"/>
  <c r="E202" i="37"/>
  <c r="J202" i="37" s="1"/>
  <c r="L202" i="37" s="1"/>
  <c r="N202" i="37" s="1"/>
  <c r="E145" i="37"/>
  <c r="J145" i="37" s="1"/>
  <c r="L145" i="37" s="1"/>
  <c r="N145" i="37" s="1"/>
  <c r="E128" i="37"/>
  <c r="J128" i="37" s="1"/>
  <c r="L128" i="37" s="1"/>
  <c r="N128" i="37" s="1"/>
  <c r="E229" i="37"/>
  <c r="J229" i="37" s="1"/>
  <c r="L229" i="37" s="1"/>
  <c r="N229" i="37" s="1"/>
  <c r="E103" i="37"/>
  <c r="J103" i="37" s="1"/>
  <c r="L103" i="37" s="1"/>
  <c r="N103" i="37" s="1"/>
  <c r="E252" i="37"/>
  <c r="J252" i="37" s="1"/>
  <c r="L252" i="37" s="1"/>
  <c r="N252" i="37" s="1"/>
  <c r="E101" i="37"/>
  <c r="J101" i="37" s="1"/>
  <c r="L101" i="37" s="1"/>
  <c r="N101" i="37" s="1"/>
  <c r="E167" i="37"/>
  <c r="J167" i="37" s="1"/>
  <c r="L167" i="37" s="1"/>
  <c r="N167" i="37" s="1"/>
  <c r="E219" i="37"/>
  <c r="J219" i="37" s="1"/>
  <c r="L219" i="37" s="1"/>
  <c r="N219" i="37" s="1"/>
  <c r="E192" i="37"/>
  <c r="J192" i="37" s="1"/>
  <c r="L192" i="37" s="1"/>
  <c r="N192" i="37" s="1"/>
  <c r="E115" i="37"/>
  <c r="J115" i="37" s="1"/>
  <c r="L115" i="37" s="1"/>
  <c r="N115" i="37" s="1"/>
  <c r="E153" i="37"/>
  <c r="J153" i="37" s="1"/>
  <c r="L153" i="37" s="1"/>
  <c r="N153" i="37" s="1"/>
  <c r="E170" i="37"/>
  <c r="J170" i="37" s="1"/>
  <c r="L170" i="37" s="1"/>
  <c r="N170" i="37" s="1"/>
  <c r="E162" i="37"/>
  <c r="J162" i="37" s="1"/>
  <c r="L162" i="37" s="1"/>
  <c r="N162" i="37" s="1"/>
  <c r="J95" i="37"/>
  <c r="L95" i="37" s="1"/>
  <c r="N95" i="37" s="1"/>
  <c r="E254" i="37"/>
  <c r="J254" i="37" s="1"/>
  <c r="L254" i="37" s="1"/>
  <c r="N254" i="37" s="1"/>
  <c r="E268" i="37"/>
  <c r="J268" i="37" s="1"/>
  <c r="L268" i="37" s="1"/>
  <c r="N268" i="37" s="1"/>
  <c r="E154" i="37"/>
  <c r="J154" i="37" s="1"/>
  <c r="L154" i="37" s="1"/>
  <c r="N154" i="37" s="1"/>
  <c r="E262" i="37"/>
  <c r="J262" i="37" s="1"/>
  <c r="L262" i="37" s="1"/>
  <c r="N262" i="37" s="1"/>
  <c r="E169" i="37"/>
  <c r="J169" i="37" s="1"/>
  <c r="L169" i="37" s="1"/>
  <c r="N169" i="37" s="1"/>
  <c r="E180" i="37"/>
  <c r="J180" i="37" s="1"/>
  <c r="L180" i="37" s="1"/>
  <c r="N180" i="37" s="1"/>
  <c r="E224" i="37"/>
  <c r="J224" i="37" s="1"/>
  <c r="L224" i="37" s="1"/>
  <c r="N224" i="37" s="1"/>
  <c r="E137" i="37"/>
  <c r="J137" i="37" s="1"/>
  <c r="L137" i="37" s="1"/>
  <c r="N137" i="37" s="1"/>
  <c r="E126" i="37"/>
  <c r="J126" i="37" s="1"/>
  <c r="L126" i="37" s="1"/>
  <c r="N126" i="37" s="1"/>
  <c r="E138" i="37"/>
  <c r="J138" i="37" s="1"/>
  <c r="L138" i="37" s="1"/>
  <c r="N138" i="37" s="1"/>
  <c r="E253" i="37"/>
  <c r="J253" i="37" s="1"/>
  <c r="L253" i="37" s="1"/>
  <c r="N253" i="37" s="1"/>
  <c r="E122" i="37"/>
  <c r="J122" i="37" s="1"/>
  <c r="L122" i="37" s="1"/>
  <c r="N122" i="37" s="1"/>
  <c r="E112" i="37"/>
  <c r="J112" i="37" s="1"/>
  <c r="L112" i="37" s="1"/>
  <c r="N112" i="37" s="1"/>
  <c r="E188" i="37"/>
  <c r="J188" i="37" s="1"/>
  <c r="L188" i="37" s="1"/>
  <c r="N188" i="37" s="1"/>
  <c r="E212" i="37"/>
  <c r="J212" i="37" s="1"/>
  <c r="L212" i="37" s="1"/>
  <c r="N212" i="37" s="1"/>
  <c r="E267" i="37"/>
  <c r="J267" i="37" s="1"/>
  <c r="L267" i="37" s="1"/>
  <c r="N267" i="37" s="1"/>
  <c r="E200" i="37"/>
  <c r="J200" i="37" s="1"/>
  <c r="L200" i="37" s="1"/>
  <c r="N200" i="37" s="1"/>
  <c r="E194" i="37"/>
  <c r="J194" i="37" s="1"/>
  <c r="L194" i="37" s="1"/>
  <c r="N194" i="37" s="1"/>
  <c r="E163" i="37"/>
  <c r="J163" i="37" s="1"/>
  <c r="L163" i="37" s="1"/>
  <c r="N163" i="37" s="1"/>
  <c r="E239" i="37"/>
  <c r="J239" i="37" s="1"/>
  <c r="L239" i="37" s="1"/>
  <c r="N239" i="37" s="1"/>
  <c r="E235" i="37"/>
  <c r="J235" i="37" s="1"/>
  <c r="L235" i="37" s="1"/>
  <c r="N235" i="37" s="1"/>
  <c r="E173" i="37"/>
  <c r="J173" i="37" s="1"/>
  <c r="L173" i="37" s="1"/>
  <c r="N173" i="37" s="1"/>
  <c r="E143" i="37"/>
  <c r="J143" i="37" s="1"/>
  <c r="L143" i="37" s="1"/>
  <c r="N143" i="37" s="1"/>
  <c r="E105" i="37"/>
  <c r="J105" i="37" s="1"/>
  <c r="L105" i="37" s="1"/>
  <c r="N105" i="37" s="1"/>
  <c r="E237" i="37"/>
  <c r="J237" i="37" s="1"/>
  <c r="L237" i="37" s="1"/>
  <c r="N237" i="37" s="1"/>
  <c r="E197" i="37"/>
  <c r="J197" i="37" s="1"/>
  <c r="L197" i="37" s="1"/>
  <c r="N197" i="37" s="1"/>
  <c r="E244" i="37"/>
  <c r="J244" i="37" s="1"/>
  <c r="L244" i="37" s="1"/>
  <c r="N244" i="37" s="1"/>
  <c r="E184" i="37"/>
  <c r="J184" i="37" s="1"/>
  <c r="L184" i="37" s="1"/>
  <c r="N184" i="37" s="1"/>
  <c r="E227" i="37"/>
  <c r="J227" i="37" s="1"/>
  <c r="L227" i="37" s="1"/>
  <c r="N227" i="37" s="1"/>
  <c r="E127" i="37"/>
  <c r="J127" i="37" s="1"/>
  <c r="L127" i="37" s="1"/>
  <c r="N127" i="37" s="1"/>
  <c r="E220" i="37"/>
  <c r="J220" i="37" s="1"/>
  <c r="L220" i="37" s="1"/>
  <c r="N220" i="37" s="1"/>
  <c r="E203" i="37"/>
  <c r="J203" i="37" s="1"/>
  <c r="L203" i="37" s="1"/>
  <c r="N203" i="37" s="1"/>
  <c r="E205" i="37"/>
  <c r="J205" i="37" s="1"/>
  <c r="L205" i="37" s="1"/>
  <c r="N205" i="37" s="1"/>
  <c r="E99" i="37"/>
  <c r="J99" i="37" s="1"/>
  <c r="L99" i="37" s="1"/>
  <c r="N99" i="37" s="1"/>
  <c r="E152" i="37"/>
  <c r="J152" i="37" s="1"/>
  <c r="L152" i="37" s="1"/>
  <c r="N152" i="37" s="1"/>
  <c r="E204" i="37"/>
  <c r="J204" i="37" s="1"/>
  <c r="L204" i="37" s="1"/>
  <c r="N204" i="37" s="1"/>
  <c r="E144" i="37"/>
  <c r="J144" i="37" s="1"/>
  <c r="L144" i="37" s="1"/>
  <c r="N144" i="37" s="1"/>
  <c r="E119" i="37"/>
  <c r="J119" i="37" s="1"/>
  <c r="L119" i="37" s="1"/>
  <c r="N119" i="37" s="1"/>
  <c r="E168" i="37"/>
  <c r="J168" i="37" s="1"/>
  <c r="L168" i="37" s="1"/>
  <c r="N168" i="37" s="1"/>
  <c r="E236" i="37"/>
  <c r="J236" i="37" s="1"/>
  <c r="L236" i="37" s="1"/>
  <c r="N236" i="37" s="1"/>
  <c r="E111" i="23"/>
  <c r="J111" i="23" s="1"/>
  <c r="L111" i="23" s="1"/>
  <c r="N111" i="23" s="1"/>
  <c r="E253" i="23"/>
  <c r="J253" i="23" s="1"/>
  <c r="L253" i="23" s="1"/>
  <c r="N253" i="23" s="1"/>
  <c r="E235" i="23"/>
  <c r="J235" i="23" s="1"/>
  <c r="L235" i="23" s="1"/>
  <c r="N235" i="23" s="1"/>
  <c r="E101" i="23"/>
  <c r="J101" i="23" s="1"/>
  <c r="L101" i="23" s="1"/>
  <c r="N101" i="23" s="1"/>
  <c r="E223" i="23"/>
  <c r="J223" i="23" s="1"/>
  <c r="L223" i="23" s="1"/>
  <c r="N223" i="23" s="1"/>
  <c r="E224" i="23"/>
  <c r="J224" i="23" s="1"/>
  <c r="L224" i="23" s="1"/>
  <c r="N224" i="23" s="1"/>
  <c r="E206" i="23"/>
  <c r="J206" i="23" s="1"/>
  <c r="L206" i="23" s="1"/>
  <c r="N206" i="23" s="1"/>
  <c r="E96" i="23"/>
  <c r="J96" i="23" s="1"/>
  <c r="L96" i="23" s="1"/>
  <c r="N96" i="23" s="1"/>
  <c r="E184" i="23"/>
  <c r="J184" i="23" s="1"/>
  <c r="L184" i="23" s="1"/>
  <c r="N184" i="23" s="1"/>
  <c r="E107" i="23"/>
  <c r="J107" i="23" s="1"/>
  <c r="L107" i="23" s="1"/>
  <c r="N107" i="23" s="1"/>
  <c r="E259" i="23"/>
  <c r="J259" i="23" s="1"/>
  <c r="L259" i="23" s="1"/>
  <c r="N259" i="23" s="1"/>
  <c r="E125" i="23"/>
  <c r="J125" i="23" s="1"/>
  <c r="L125" i="23" s="1"/>
  <c r="N125" i="23" s="1"/>
  <c r="E225" i="23"/>
  <c r="J225" i="23" s="1"/>
  <c r="L225" i="23" s="1"/>
  <c r="N225" i="23" s="1"/>
  <c r="E205" i="23"/>
  <c r="J205" i="23" s="1"/>
  <c r="L205" i="23" s="1"/>
  <c r="N205" i="23" s="1"/>
  <c r="E187" i="23"/>
  <c r="J187" i="23" s="1"/>
  <c r="L187" i="23" s="1"/>
  <c r="N187" i="23" s="1"/>
  <c r="E118" i="23"/>
  <c r="J118" i="23" s="1"/>
  <c r="L118" i="23" s="1"/>
  <c r="N118" i="23" s="1"/>
  <c r="E218" i="23"/>
  <c r="J218" i="23" s="1"/>
  <c r="L218" i="23" s="1"/>
  <c r="N218" i="23" s="1"/>
  <c r="E108" i="23"/>
  <c r="J108" i="23" s="1"/>
  <c r="L108" i="23" s="1"/>
  <c r="N108" i="23" s="1"/>
  <c r="E207" i="23"/>
  <c r="J207" i="23" s="1"/>
  <c r="L207" i="23" s="1"/>
  <c r="N207" i="23" s="1"/>
  <c r="E169" i="23"/>
  <c r="J169" i="23" s="1"/>
  <c r="L169" i="23" s="1"/>
  <c r="N169" i="23" s="1"/>
  <c r="E151" i="23"/>
  <c r="J151" i="23" s="1"/>
  <c r="L151" i="23" s="1"/>
  <c r="N151" i="23" s="1"/>
  <c r="J95" i="23"/>
  <c r="L95" i="23" s="1"/>
  <c r="N95" i="23" s="1"/>
  <c r="E102" i="23"/>
  <c r="J102" i="23" s="1"/>
  <c r="L102" i="23" s="1"/>
  <c r="N102" i="23" s="1"/>
  <c r="E221" i="23"/>
  <c r="J221" i="23" s="1"/>
  <c r="L221" i="23" s="1"/>
  <c r="N221" i="23" s="1"/>
  <c r="E203" i="23"/>
  <c r="J203" i="23" s="1"/>
  <c r="L203" i="23" s="1"/>
  <c r="N203" i="23" s="1"/>
  <c r="E134" i="23"/>
  <c r="J134" i="23" s="1"/>
  <c r="L134" i="23" s="1"/>
  <c r="N134" i="23" s="1"/>
  <c r="E159" i="23"/>
  <c r="J159" i="23" s="1"/>
  <c r="L159" i="23" s="1"/>
  <c r="N159" i="23" s="1"/>
  <c r="E137" i="23"/>
  <c r="J137" i="23" s="1"/>
  <c r="L137" i="23" s="1"/>
  <c r="N137" i="23" s="1"/>
  <c r="E174" i="23"/>
  <c r="J174" i="23" s="1"/>
  <c r="L174" i="23" s="1"/>
  <c r="N174" i="23" s="1"/>
  <c r="E236" i="23"/>
  <c r="J236" i="23" s="1"/>
  <c r="L236" i="23" s="1"/>
  <c r="N236" i="23" s="1"/>
  <c r="E121" i="23"/>
  <c r="J121" i="23" s="1"/>
  <c r="L121" i="23" s="1"/>
  <c r="N121" i="23" s="1"/>
  <c r="E245" i="23"/>
  <c r="J245" i="23" s="1"/>
  <c r="L245" i="23" s="1"/>
  <c r="N245" i="23" s="1"/>
  <c r="E227" i="23"/>
  <c r="J227" i="23" s="1"/>
  <c r="L227" i="23" s="1"/>
  <c r="N227" i="23" s="1"/>
  <c r="E212" i="23"/>
  <c r="J212" i="23" s="1"/>
  <c r="L212" i="23" s="1"/>
  <c r="N212" i="23" s="1"/>
  <c r="E246" i="23"/>
  <c r="J246" i="23" s="1"/>
  <c r="L246" i="23" s="1"/>
  <c r="N246" i="23" s="1"/>
  <c r="E173" i="23"/>
  <c r="J173" i="23" s="1"/>
  <c r="L173" i="23" s="1"/>
  <c r="N173" i="23" s="1"/>
  <c r="E155" i="23"/>
  <c r="J155" i="23" s="1"/>
  <c r="L155" i="23" s="1"/>
  <c r="N155" i="23" s="1"/>
  <c r="E264" i="23"/>
  <c r="J264" i="23" s="1"/>
  <c r="L264" i="23" s="1"/>
  <c r="N264" i="23" s="1"/>
  <c r="E186" i="23"/>
  <c r="J186" i="23" s="1"/>
  <c r="L186" i="23" s="1"/>
  <c r="N186" i="23" s="1"/>
  <c r="E260" i="23"/>
  <c r="J260" i="23" s="1"/>
  <c r="L260" i="23" s="1"/>
  <c r="N260" i="23" s="1"/>
  <c r="E104" i="23"/>
  <c r="J104" i="23" s="1"/>
  <c r="L104" i="23" s="1"/>
  <c r="N104" i="23" s="1"/>
  <c r="E254" i="23"/>
  <c r="J254" i="23" s="1"/>
  <c r="L254" i="23" s="1"/>
  <c r="N254" i="23" s="1"/>
  <c r="E144" i="23"/>
  <c r="J144" i="23" s="1"/>
  <c r="L144" i="23" s="1"/>
  <c r="N144" i="23" s="1"/>
  <c r="E127" i="23"/>
  <c r="J127" i="23" s="1"/>
  <c r="L127" i="23" s="1"/>
  <c r="N127" i="23" s="1"/>
  <c r="E189" i="23"/>
  <c r="J189" i="23" s="1"/>
  <c r="L189" i="23" s="1"/>
  <c r="N189" i="23" s="1"/>
  <c r="E171" i="23"/>
  <c r="J171" i="23" s="1"/>
  <c r="L171" i="23" s="1"/>
  <c r="N171" i="23" s="1"/>
  <c r="E99" i="23"/>
  <c r="J99" i="23" s="1"/>
  <c r="L99" i="23" s="1"/>
  <c r="N99" i="23" s="1"/>
  <c r="E120" i="23"/>
  <c r="J120" i="23" s="1"/>
  <c r="L120" i="23" s="1"/>
  <c r="N120" i="23" s="1"/>
  <c r="E240" i="23"/>
  <c r="J240" i="23" s="1"/>
  <c r="L240" i="23" s="1"/>
  <c r="N240" i="23" s="1"/>
  <c r="E263" i="23"/>
  <c r="J263" i="23" s="1"/>
  <c r="L263" i="23" s="1"/>
  <c r="N263" i="23" s="1"/>
  <c r="E129" i="23"/>
  <c r="J129" i="23" s="1"/>
  <c r="L129" i="23" s="1"/>
  <c r="N129" i="23" s="1"/>
  <c r="E188" i="23"/>
  <c r="J188" i="23" s="1"/>
  <c r="L188" i="23" s="1"/>
  <c r="N188" i="23" s="1"/>
  <c r="E213" i="23"/>
  <c r="J213" i="23" s="1"/>
  <c r="L213" i="23" s="1"/>
  <c r="N213" i="23" s="1"/>
  <c r="E195" i="23"/>
  <c r="J195" i="23" s="1"/>
  <c r="L195" i="23" s="1"/>
  <c r="N195" i="23" s="1"/>
  <c r="E126" i="23"/>
  <c r="J126" i="23" s="1"/>
  <c r="L126" i="23" s="1"/>
  <c r="N126" i="23" s="1"/>
  <c r="E239" i="23"/>
  <c r="J239" i="23" s="1"/>
  <c r="L239" i="23" s="1"/>
  <c r="N239" i="23" s="1"/>
  <c r="E258" i="23"/>
  <c r="J258" i="23" s="1"/>
  <c r="L258" i="23" s="1"/>
  <c r="N258" i="23" s="1"/>
  <c r="E168" i="23"/>
  <c r="J168" i="23" s="1"/>
  <c r="L168" i="23" s="1"/>
  <c r="N168" i="23" s="1"/>
  <c r="E172" i="23"/>
  <c r="J172" i="23" s="1"/>
  <c r="L172" i="23" s="1"/>
  <c r="N172" i="23" s="1"/>
  <c r="E154" i="23"/>
  <c r="J154" i="23" s="1"/>
  <c r="L154" i="23" s="1"/>
  <c r="N154" i="23" s="1"/>
  <c r="E141" i="23"/>
  <c r="J141" i="23" s="1"/>
  <c r="L141" i="23" s="1"/>
  <c r="N141" i="23" s="1"/>
  <c r="E138" i="23"/>
  <c r="J138" i="23" s="1"/>
  <c r="L138" i="23" s="1"/>
  <c r="N138" i="23" s="1"/>
  <c r="E222" i="23"/>
  <c r="J222" i="23" s="1"/>
  <c r="L222" i="23" s="1"/>
  <c r="N222" i="23" s="1"/>
  <c r="E112" i="23"/>
  <c r="J112" i="23" s="1"/>
  <c r="L112" i="23" s="1"/>
  <c r="N112" i="23" s="1"/>
  <c r="E208" i="23"/>
  <c r="J208" i="23" s="1"/>
  <c r="L208" i="23" s="1"/>
  <c r="N208" i="23" s="1"/>
  <c r="E119" i="23"/>
  <c r="J119" i="23" s="1"/>
  <c r="L119" i="23" s="1"/>
  <c r="N119" i="23" s="1"/>
  <c r="E242" i="23"/>
  <c r="J242" i="23" s="1"/>
  <c r="L242" i="23" s="1"/>
  <c r="N242" i="23" s="1"/>
  <c r="E132" i="23"/>
  <c r="J132" i="23" s="1"/>
  <c r="L132" i="23" s="1"/>
  <c r="N132" i="23" s="1"/>
  <c r="E241" i="23"/>
  <c r="J241" i="23" s="1"/>
  <c r="L241" i="23" s="1"/>
  <c r="N241" i="23" s="1"/>
  <c r="E122" i="23"/>
  <c r="J122" i="23" s="1"/>
  <c r="L122" i="23" s="1"/>
  <c r="N122" i="23" s="1"/>
  <c r="E217" i="23"/>
  <c r="J217" i="23" s="1"/>
  <c r="L217" i="23" s="1"/>
  <c r="N217" i="23" s="1"/>
  <c r="E199" i="23"/>
  <c r="J199" i="23" s="1"/>
  <c r="L199" i="23" s="1"/>
  <c r="N199" i="23" s="1"/>
  <c r="E130" i="23"/>
  <c r="J130" i="23" s="1"/>
  <c r="L130" i="23" s="1"/>
  <c r="N130" i="23" s="1"/>
  <c r="E182" i="23"/>
  <c r="J182" i="23" s="1"/>
  <c r="L182" i="23" s="1"/>
  <c r="N182" i="23" s="1"/>
  <c r="E266" i="23"/>
  <c r="J266" i="23" s="1"/>
  <c r="L266" i="23" s="1"/>
  <c r="N266" i="23" s="1"/>
  <c r="E196" i="23"/>
  <c r="J196" i="23" s="1"/>
  <c r="L196" i="23" s="1"/>
  <c r="N196" i="23" s="1"/>
  <c r="E230" i="23"/>
  <c r="J230" i="23" s="1"/>
  <c r="L230" i="23" s="1"/>
  <c r="N230" i="23" s="1"/>
  <c r="E105" i="23"/>
  <c r="J105" i="23" s="1"/>
  <c r="L105" i="23" s="1"/>
  <c r="N105" i="23" s="1"/>
  <c r="E194" i="23"/>
  <c r="J194" i="23" s="1"/>
  <c r="L194" i="23" s="1"/>
  <c r="N194" i="23" s="1"/>
  <c r="E148" i="23"/>
  <c r="J148" i="23" s="1"/>
  <c r="L148" i="23" s="1"/>
  <c r="N148" i="23" s="1"/>
  <c r="E229" i="23"/>
  <c r="J229" i="23" s="1"/>
  <c r="L229" i="23" s="1"/>
  <c r="N229" i="23" s="1"/>
  <c r="E211" i="23"/>
  <c r="J211" i="23" s="1"/>
  <c r="L211" i="23" s="1"/>
  <c r="N211" i="23" s="1"/>
  <c r="E142" i="23"/>
  <c r="J142" i="23" s="1"/>
  <c r="L142" i="23" s="1"/>
  <c r="N142" i="23" s="1"/>
  <c r="E152" i="23"/>
  <c r="J152" i="23" s="1"/>
  <c r="L152" i="23" s="1"/>
  <c r="N152" i="23" s="1"/>
  <c r="E158" i="23"/>
  <c r="J158" i="23" s="1"/>
  <c r="L158" i="23" s="1"/>
  <c r="N158" i="23" s="1"/>
  <c r="E145" i="23"/>
  <c r="J145" i="23" s="1"/>
  <c r="L145" i="23" s="1"/>
  <c r="N145" i="23" s="1"/>
  <c r="E115" i="23"/>
  <c r="J115" i="23" s="1"/>
  <c r="L115" i="23" s="1"/>
  <c r="N115" i="23" s="1"/>
  <c r="E123" i="23"/>
  <c r="J123" i="23" s="1"/>
  <c r="L123" i="23" s="1"/>
  <c r="N123" i="23" s="1"/>
  <c r="E178" i="23"/>
  <c r="J178" i="23" s="1"/>
  <c r="L178" i="23" s="1"/>
  <c r="N178" i="23" s="1"/>
  <c r="E244" i="23"/>
  <c r="J244" i="23" s="1"/>
  <c r="L244" i="23" s="1"/>
  <c r="N244" i="23" s="1"/>
  <c r="E198" i="23"/>
  <c r="J198" i="23" s="1"/>
  <c r="L198" i="23" s="1"/>
  <c r="N198" i="23" s="1"/>
  <c r="E161" i="23"/>
  <c r="J161" i="23" s="1"/>
  <c r="L161" i="23" s="1"/>
  <c r="N161" i="23" s="1"/>
  <c r="E153" i="23"/>
  <c r="J153" i="23" s="1"/>
  <c r="L153" i="23" s="1"/>
  <c r="N153" i="23" s="1"/>
  <c r="E228" i="23"/>
  <c r="J228" i="23" s="1"/>
  <c r="L228" i="23" s="1"/>
  <c r="N228" i="23" s="1"/>
  <c r="E209" i="23"/>
  <c r="J209" i="23" s="1"/>
  <c r="L209" i="23" s="1"/>
  <c r="N209" i="23" s="1"/>
  <c r="E252" i="23"/>
  <c r="J252" i="23" s="1"/>
  <c r="L252" i="23" s="1"/>
  <c r="N252" i="23" s="1"/>
  <c r="E202" i="23"/>
  <c r="J202" i="23" s="1"/>
  <c r="L202" i="23" s="1"/>
  <c r="N202" i="23" s="1"/>
  <c r="E232" i="23"/>
  <c r="J232" i="23" s="1"/>
  <c r="L232" i="23" s="1"/>
  <c r="N232" i="23" s="1"/>
  <c r="E200" i="23"/>
  <c r="J200" i="23" s="1"/>
  <c r="L200" i="23" s="1"/>
  <c r="N200" i="23" s="1"/>
  <c r="E143" i="23"/>
  <c r="J143" i="23" s="1"/>
  <c r="L143" i="23" s="1"/>
  <c r="N143" i="23" s="1"/>
  <c r="E251" i="23"/>
  <c r="J251" i="23" s="1"/>
  <c r="L251" i="23" s="1"/>
  <c r="N251" i="23" s="1"/>
  <c r="E117" i="23"/>
  <c r="J117" i="23" s="1"/>
  <c r="L117" i="23" s="1"/>
  <c r="N117" i="23" s="1"/>
  <c r="E165" i="23"/>
  <c r="J165" i="23" s="1"/>
  <c r="L165" i="23" s="1"/>
  <c r="N165" i="23" s="1"/>
  <c r="E147" i="23"/>
  <c r="J147" i="23" s="1"/>
  <c r="L147" i="23" s="1"/>
  <c r="N147" i="23" s="1"/>
  <c r="E131" i="23"/>
  <c r="J131" i="23" s="1"/>
  <c r="L131" i="23" s="1"/>
  <c r="N131" i="23" s="1"/>
  <c r="E233" i="23"/>
  <c r="J233" i="23" s="1"/>
  <c r="L233" i="23" s="1"/>
  <c r="N233" i="23" s="1"/>
  <c r="E215" i="23"/>
  <c r="J215" i="23" s="1"/>
  <c r="L215" i="23" s="1"/>
  <c r="N215" i="23" s="1"/>
  <c r="E146" i="23"/>
  <c r="J146" i="23" s="1"/>
  <c r="L146" i="23" s="1"/>
  <c r="N146" i="23" s="1"/>
  <c r="E139" i="23"/>
  <c r="J139" i="23" s="1"/>
  <c r="L139" i="23" s="1"/>
  <c r="N139" i="23" s="1"/>
  <c r="E267" i="23"/>
  <c r="J267" i="23" s="1"/>
  <c r="L267" i="23" s="1"/>
  <c r="N267" i="23" s="1"/>
  <c r="E257" i="23"/>
  <c r="J257" i="23" s="1"/>
  <c r="L257" i="23" s="1"/>
  <c r="N257" i="23" s="1"/>
  <c r="E97" i="23"/>
  <c r="J97" i="23" s="1"/>
  <c r="L97" i="23" s="1"/>
  <c r="N97" i="23" s="1"/>
  <c r="E170" i="23"/>
  <c r="J170" i="23" s="1"/>
  <c r="L170" i="23" s="1"/>
  <c r="N170" i="23" s="1"/>
  <c r="E177" i="23"/>
  <c r="J177" i="23" s="1"/>
  <c r="L177" i="23" s="1"/>
  <c r="N177" i="23" s="1"/>
  <c r="E261" i="23"/>
  <c r="J261" i="23" s="1"/>
  <c r="L261" i="23" s="1"/>
  <c r="N261" i="23" s="1"/>
  <c r="E214" i="23"/>
  <c r="J214" i="23" s="1"/>
  <c r="L214" i="23" s="1"/>
  <c r="N214" i="23" s="1"/>
  <c r="E113" i="23"/>
  <c r="J113" i="23" s="1"/>
  <c r="L113" i="23" s="1"/>
  <c r="N113" i="23" s="1"/>
  <c r="E149" i="23"/>
  <c r="J149" i="23" s="1"/>
  <c r="L149" i="23" s="1"/>
  <c r="N149" i="23" s="1"/>
  <c r="E192" i="23"/>
  <c r="J192" i="23" s="1"/>
  <c r="L192" i="23" s="1"/>
  <c r="N192" i="23" s="1"/>
  <c r="E150" i="23"/>
  <c r="J150" i="23" s="1"/>
  <c r="L150" i="23" s="1"/>
  <c r="N150" i="23" s="1"/>
  <c r="E103" i="23"/>
  <c r="J103" i="23" s="1"/>
  <c r="L103" i="23" s="1"/>
  <c r="N103" i="23" s="1"/>
  <c r="E163" i="23"/>
  <c r="J163" i="23" s="1"/>
  <c r="L163" i="23" s="1"/>
  <c r="N163" i="23" s="1"/>
  <c r="E237" i="23"/>
  <c r="J237" i="23" s="1"/>
  <c r="L237" i="23" s="1"/>
  <c r="N237" i="23" s="1"/>
  <c r="E197" i="23"/>
  <c r="J197" i="23" s="1"/>
  <c r="L197" i="23" s="1"/>
  <c r="N197" i="23" s="1"/>
  <c r="E248" i="23"/>
  <c r="J248" i="23" s="1"/>
  <c r="L248" i="23" s="1"/>
  <c r="N248" i="23" s="1"/>
  <c r="E114" i="23"/>
  <c r="J114" i="23" s="1"/>
  <c r="L114" i="23" s="1"/>
  <c r="N114" i="23" s="1"/>
  <c r="E156" i="23"/>
  <c r="J156" i="23" s="1"/>
  <c r="L156" i="23" s="1"/>
  <c r="N156" i="23" s="1"/>
  <c r="E100" i="23"/>
  <c r="J100" i="23" s="1"/>
  <c r="L100" i="23" s="1"/>
  <c r="N100" i="23" s="1"/>
  <c r="E249" i="23"/>
  <c r="J249" i="23" s="1"/>
  <c r="L249" i="23" s="1"/>
  <c r="N249" i="23" s="1"/>
  <c r="E255" i="23"/>
  <c r="J255" i="23" s="1"/>
  <c r="L255" i="23" s="1"/>
  <c r="N255" i="23" s="1"/>
  <c r="E124" i="23"/>
  <c r="J124" i="23" s="1"/>
  <c r="L124" i="23" s="1"/>
  <c r="N124" i="23" s="1"/>
  <c r="E226" i="23"/>
  <c r="J226" i="23" s="1"/>
  <c r="L226" i="23" s="1"/>
  <c r="N226" i="23" s="1"/>
  <c r="E250" i="23"/>
  <c r="J250" i="23" s="1"/>
  <c r="L250" i="23" s="1"/>
  <c r="N250" i="23" s="1"/>
  <c r="E265" i="23"/>
  <c r="J265" i="23" s="1"/>
  <c r="L265" i="23" s="1"/>
  <c r="N265" i="23" s="1"/>
  <c r="E98" i="23"/>
  <c r="J98" i="23" s="1"/>
  <c r="L98" i="23" s="1"/>
  <c r="N98" i="23" s="1"/>
  <c r="E133" i="23"/>
  <c r="J133" i="23" s="1"/>
  <c r="L133" i="23" s="1"/>
  <c r="N133" i="23" s="1"/>
  <c r="E185" i="23"/>
  <c r="J185" i="23" s="1"/>
  <c r="L185" i="23" s="1"/>
  <c r="N185" i="23" s="1"/>
  <c r="E193" i="23"/>
  <c r="J193" i="23" s="1"/>
  <c r="L193" i="23" s="1"/>
  <c r="N193" i="23" s="1"/>
  <c r="E204" i="23"/>
  <c r="J204" i="23" s="1"/>
  <c r="L204" i="23" s="1"/>
  <c r="N204" i="23" s="1"/>
  <c r="E162" i="23"/>
  <c r="J162" i="23" s="1"/>
  <c r="L162" i="23" s="1"/>
  <c r="N162" i="23" s="1"/>
  <c r="E243" i="23"/>
  <c r="J243" i="23" s="1"/>
  <c r="L243" i="23" s="1"/>
  <c r="N243" i="23" s="1"/>
  <c r="E201" i="23"/>
  <c r="J201" i="23" s="1"/>
  <c r="L201" i="23" s="1"/>
  <c r="N201" i="23" s="1"/>
  <c r="E216" i="23"/>
  <c r="J216" i="23" s="1"/>
  <c r="L216" i="23" s="1"/>
  <c r="N216" i="23" s="1"/>
  <c r="E262" i="23"/>
  <c r="J262" i="23" s="1"/>
  <c r="L262" i="23" s="1"/>
  <c r="N262" i="23" s="1"/>
  <c r="E231" i="23"/>
  <c r="J231" i="23" s="1"/>
  <c r="L231" i="23" s="1"/>
  <c r="N231" i="23" s="1"/>
  <c r="E106" i="23"/>
  <c r="J106" i="23" s="1"/>
  <c r="L106" i="23" s="1"/>
  <c r="N106" i="23" s="1"/>
  <c r="E191" i="23"/>
  <c r="J191" i="23" s="1"/>
  <c r="L191" i="23" s="1"/>
  <c r="N191" i="23" s="1"/>
  <c r="E116" i="23"/>
  <c r="J116" i="23" s="1"/>
  <c r="L116" i="23" s="1"/>
  <c r="N116" i="23" s="1"/>
  <c r="E140" i="23"/>
  <c r="J140" i="23" s="1"/>
  <c r="L140" i="23" s="1"/>
  <c r="N140" i="23" s="1"/>
  <c r="E247" i="23"/>
  <c r="J247" i="23" s="1"/>
  <c r="L247" i="23" s="1"/>
  <c r="N247" i="23" s="1"/>
  <c r="E157" i="23"/>
  <c r="J157" i="23" s="1"/>
  <c r="L157" i="23" s="1"/>
  <c r="N157" i="23" s="1"/>
  <c r="E166" i="23"/>
  <c r="J166" i="23" s="1"/>
  <c r="L166" i="23" s="1"/>
  <c r="N166" i="23" s="1"/>
  <c r="E167" i="23"/>
  <c r="J167" i="23" s="1"/>
  <c r="L167" i="23" s="1"/>
  <c r="N167" i="23" s="1"/>
  <c r="E181" i="23"/>
  <c r="J181" i="23" s="1"/>
  <c r="L181" i="23" s="1"/>
  <c r="N181" i="23" s="1"/>
  <c r="E176" i="23"/>
  <c r="J176" i="23" s="1"/>
  <c r="L176" i="23" s="1"/>
  <c r="N176" i="23" s="1"/>
  <c r="E164" i="23"/>
  <c r="J164" i="23" s="1"/>
  <c r="L164" i="23" s="1"/>
  <c r="N164" i="23" s="1"/>
  <c r="E109" i="23"/>
  <c r="J109" i="23" s="1"/>
  <c r="L109" i="23" s="1"/>
  <c r="N109" i="23" s="1"/>
  <c r="E183" i="23"/>
  <c r="J183" i="23" s="1"/>
  <c r="L183" i="23" s="1"/>
  <c r="N183" i="23" s="1"/>
  <c r="E210" i="23"/>
  <c r="J210" i="23" s="1"/>
  <c r="L210" i="23" s="1"/>
  <c r="N210" i="23" s="1"/>
  <c r="E136" i="23"/>
  <c r="J136" i="23" s="1"/>
  <c r="L136" i="23" s="1"/>
  <c r="N136" i="23" s="1"/>
  <c r="E256" i="23"/>
  <c r="J256" i="23" s="1"/>
  <c r="L256" i="23" s="1"/>
  <c r="N256" i="23" s="1"/>
  <c r="E219" i="23"/>
  <c r="J219" i="23" s="1"/>
  <c r="L219" i="23" s="1"/>
  <c r="N219" i="23" s="1"/>
  <c r="E180" i="23"/>
  <c r="J180" i="23" s="1"/>
  <c r="L180" i="23" s="1"/>
  <c r="N180" i="23" s="1"/>
  <c r="E160" i="23"/>
  <c r="J160" i="23" s="1"/>
  <c r="L160" i="23" s="1"/>
  <c r="N160" i="23" s="1"/>
  <c r="E238" i="23"/>
  <c r="J238" i="23" s="1"/>
  <c r="L238" i="23" s="1"/>
  <c r="N238" i="23" s="1"/>
  <c r="E179" i="23"/>
  <c r="J179" i="23" s="1"/>
  <c r="L179" i="23" s="1"/>
  <c r="N179" i="23" s="1"/>
  <c r="E128" i="23"/>
  <c r="J128" i="23" s="1"/>
  <c r="L128" i="23" s="1"/>
  <c r="N128" i="23" s="1"/>
  <c r="E110" i="23"/>
  <c r="J110" i="23" s="1"/>
  <c r="L110" i="23" s="1"/>
  <c r="N110" i="23" s="1"/>
  <c r="E175" i="23"/>
  <c r="J175" i="23" s="1"/>
  <c r="L175" i="23" s="1"/>
  <c r="N175" i="23" s="1"/>
  <c r="E190" i="23"/>
  <c r="J190" i="23" s="1"/>
  <c r="L190" i="23" s="1"/>
  <c r="N190" i="23" s="1"/>
  <c r="E234" i="23"/>
  <c r="J234" i="23" s="1"/>
  <c r="L234" i="23" s="1"/>
  <c r="N234" i="23" s="1"/>
  <c r="E268" i="23"/>
  <c r="J268" i="23" s="1"/>
  <c r="L268" i="23" s="1"/>
  <c r="N268" i="23" s="1"/>
  <c r="E135" i="23"/>
  <c r="J135" i="23" s="1"/>
  <c r="L135" i="23" s="1"/>
  <c r="N135" i="23" s="1"/>
  <c r="E220" i="23"/>
  <c r="J220" i="23" s="1"/>
  <c r="L220" i="23" s="1"/>
  <c r="N220" i="23" s="1"/>
  <c r="J89" i="30"/>
  <c r="I35" i="41" s="1"/>
  <c r="J89" i="36"/>
  <c r="I41" i="41" s="1"/>
  <c r="J89" i="37"/>
  <c r="I42" i="41" s="1"/>
  <c r="J89" i="34"/>
  <c r="I39" i="41" s="1"/>
  <c r="E180" i="22"/>
  <c r="J180" i="22" s="1"/>
  <c r="L180" i="22" s="1"/>
  <c r="N180" i="22" s="1"/>
  <c r="E152" i="22"/>
  <c r="J152" i="22" s="1"/>
  <c r="L152" i="22" s="1"/>
  <c r="N152" i="22" s="1"/>
  <c r="E129" i="22"/>
  <c r="J129" i="22" s="1"/>
  <c r="L129" i="22" s="1"/>
  <c r="N129" i="22" s="1"/>
  <c r="E193" i="22"/>
  <c r="J193" i="22" s="1"/>
  <c r="L193" i="22" s="1"/>
  <c r="N193" i="22" s="1"/>
  <c r="E179" i="22"/>
  <c r="J179" i="22" s="1"/>
  <c r="L179" i="22" s="1"/>
  <c r="N179" i="22" s="1"/>
  <c r="E128" i="22"/>
  <c r="J128" i="22" s="1"/>
  <c r="L128" i="22" s="1"/>
  <c r="N128" i="22" s="1"/>
  <c r="E227" i="22"/>
  <c r="J227" i="22" s="1"/>
  <c r="L227" i="22" s="1"/>
  <c r="N227" i="22" s="1"/>
  <c r="E100" i="22"/>
  <c r="J100" i="22" s="1"/>
  <c r="L100" i="22" s="1"/>
  <c r="N100" i="22" s="1"/>
  <c r="E234" i="22"/>
  <c r="J234" i="22" s="1"/>
  <c r="L234" i="22" s="1"/>
  <c r="N234" i="22" s="1"/>
  <c r="E244" i="22"/>
  <c r="J244" i="22" s="1"/>
  <c r="L244" i="22" s="1"/>
  <c r="N244" i="22" s="1"/>
  <c r="E170" i="22"/>
  <c r="J170" i="22" s="1"/>
  <c r="L170" i="22" s="1"/>
  <c r="N170" i="22" s="1"/>
  <c r="E237" i="22"/>
  <c r="J237" i="22" s="1"/>
  <c r="L237" i="22" s="1"/>
  <c r="N237" i="22" s="1"/>
  <c r="E226" i="22"/>
  <c r="J226" i="22" s="1"/>
  <c r="L226" i="22" s="1"/>
  <c r="N226" i="22" s="1"/>
  <c r="E252" i="22"/>
  <c r="J252" i="22" s="1"/>
  <c r="L252" i="22" s="1"/>
  <c r="N252" i="22" s="1"/>
  <c r="E189" i="22"/>
  <c r="J189" i="22" s="1"/>
  <c r="L189" i="22" s="1"/>
  <c r="N189" i="22" s="1"/>
  <c r="E213" i="22"/>
  <c r="J213" i="22" s="1"/>
  <c r="L213" i="22" s="1"/>
  <c r="N213" i="22" s="1"/>
  <c r="E146" i="22"/>
  <c r="J146" i="22" s="1"/>
  <c r="L146" i="22" s="1"/>
  <c r="N146" i="22" s="1"/>
  <c r="E209" i="22"/>
  <c r="J209" i="22" s="1"/>
  <c r="L209" i="22" s="1"/>
  <c r="N209" i="22" s="1"/>
  <c r="E150" i="22"/>
  <c r="J150" i="22" s="1"/>
  <c r="L150" i="22" s="1"/>
  <c r="N150" i="22" s="1"/>
  <c r="E236" i="22"/>
  <c r="J236" i="22" s="1"/>
  <c r="L236" i="22" s="1"/>
  <c r="N236" i="22" s="1"/>
  <c r="E164" i="22"/>
  <c r="J164" i="22" s="1"/>
  <c r="L164" i="22" s="1"/>
  <c r="N164" i="22" s="1"/>
  <c r="E184" i="22"/>
  <c r="J184" i="22" s="1"/>
  <c r="L184" i="22" s="1"/>
  <c r="N184" i="22" s="1"/>
  <c r="E177" i="22"/>
  <c r="J177" i="22" s="1"/>
  <c r="L177" i="22" s="1"/>
  <c r="N177" i="22" s="1"/>
  <c r="E267" i="22"/>
  <c r="J267" i="22" s="1"/>
  <c r="L267" i="22" s="1"/>
  <c r="N267" i="22" s="1"/>
  <c r="E120" i="22"/>
  <c r="J120" i="22" s="1"/>
  <c r="L120" i="22" s="1"/>
  <c r="N120" i="22" s="1"/>
  <c r="E159" i="22"/>
  <c r="J159" i="22" s="1"/>
  <c r="L159" i="22" s="1"/>
  <c r="N159" i="22" s="1"/>
  <c r="E156" i="22"/>
  <c r="J156" i="22" s="1"/>
  <c r="L156" i="22" s="1"/>
  <c r="N156" i="22" s="1"/>
  <c r="E97" i="22"/>
  <c r="J97" i="22" s="1"/>
  <c r="L97" i="22" s="1"/>
  <c r="N97" i="22" s="1"/>
  <c r="E195" i="22"/>
  <c r="J195" i="22" s="1"/>
  <c r="L195" i="22" s="1"/>
  <c r="N195" i="22" s="1"/>
  <c r="E243" i="22"/>
  <c r="J243" i="22" s="1"/>
  <c r="L243" i="22" s="1"/>
  <c r="N243" i="22" s="1"/>
  <c r="E202" i="22"/>
  <c r="J202" i="22" s="1"/>
  <c r="L202" i="22" s="1"/>
  <c r="N202" i="22" s="1"/>
  <c r="E257" i="22"/>
  <c r="J257" i="22" s="1"/>
  <c r="L257" i="22" s="1"/>
  <c r="N257" i="22" s="1"/>
  <c r="E102" i="22"/>
  <c r="J102" i="22" s="1"/>
  <c r="L102" i="22" s="1"/>
  <c r="N102" i="22" s="1"/>
  <c r="E210" i="22"/>
  <c r="J210" i="22" s="1"/>
  <c r="L210" i="22" s="1"/>
  <c r="N210" i="22" s="1"/>
  <c r="E194" i="22"/>
  <c r="J194" i="22" s="1"/>
  <c r="L194" i="22" s="1"/>
  <c r="N194" i="22" s="1"/>
  <c r="E249" i="22"/>
  <c r="J249" i="22" s="1"/>
  <c r="L249" i="22" s="1"/>
  <c r="N249" i="22" s="1"/>
  <c r="E110" i="22"/>
  <c r="J110" i="22" s="1"/>
  <c r="L110" i="22" s="1"/>
  <c r="N110" i="22" s="1"/>
  <c r="E250" i="22"/>
  <c r="J250" i="22" s="1"/>
  <c r="L250" i="22" s="1"/>
  <c r="N250" i="22" s="1"/>
  <c r="E199" i="22"/>
  <c r="J199" i="22" s="1"/>
  <c r="L199" i="22" s="1"/>
  <c r="N199" i="22" s="1"/>
  <c r="E246" i="22"/>
  <c r="J246" i="22" s="1"/>
  <c r="L246" i="22" s="1"/>
  <c r="N246" i="22" s="1"/>
  <c r="E204" i="22"/>
  <c r="J204" i="22" s="1"/>
  <c r="L204" i="22" s="1"/>
  <c r="N204" i="22" s="1"/>
  <c r="E265" i="22"/>
  <c r="J265" i="22" s="1"/>
  <c r="L265" i="22" s="1"/>
  <c r="N265" i="22" s="1"/>
  <c r="E158" i="22"/>
  <c r="J158" i="22" s="1"/>
  <c r="L158" i="22" s="1"/>
  <c r="N158" i="22" s="1"/>
  <c r="E242" i="22"/>
  <c r="J242" i="22" s="1"/>
  <c r="L242" i="22" s="1"/>
  <c r="N242" i="22" s="1"/>
  <c r="E157" i="22"/>
  <c r="J157" i="22" s="1"/>
  <c r="L157" i="22" s="1"/>
  <c r="N157" i="22" s="1"/>
  <c r="E166" i="22"/>
  <c r="J166" i="22" s="1"/>
  <c r="L166" i="22" s="1"/>
  <c r="N166" i="22" s="1"/>
  <c r="E101" i="22"/>
  <c r="J101" i="22" s="1"/>
  <c r="L101" i="22" s="1"/>
  <c r="N101" i="22" s="1"/>
  <c r="E153" i="22"/>
  <c r="J153" i="22" s="1"/>
  <c r="L153" i="22" s="1"/>
  <c r="N153" i="22" s="1"/>
  <c r="E144" i="22"/>
  <c r="J144" i="22" s="1"/>
  <c r="L144" i="22" s="1"/>
  <c r="N144" i="22" s="1"/>
  <c r="E247" i="22"/>
  <c r="J247" i="22" s="1"/>
  <c r="L247" i="22" s="1"/>
  <c r="N247" i="22" s="1"/>
  <c r="E188" i="22"/>
  <c r="J188" i="22" s="1"/>
  <c r="L188" i="22" s="1"/>
  <c r="N188" i="22" s="1"/>
  <c r="E145" i="22"/>
  <c r="J145" i="22" s="1"/>
  <c r="L145" i="22" s="1"/>
  <c r="N145" i="22" s="1"/>
  <c r="E103" i="22"/>
  <c r="J103" i="22" s="1"/>
  <c r="L103" i="22" s="1"/>
  <c r="N103" i="22" s="1"/>
  <c r="E225" i="22"/>
  <c r="J225" i="22" s="1"/>
  <c r="L225" i="22" s="1"/>
  <c r="N225" i="22" s="1"/>
  <c r="E134" i="22"/>
  <c r="J134" i="22" s="1"/>
  <c r="L134" i="22" s="1"/>
  <c r="N134" i="22" s="1"/>
  <c r="E161" i="22"/>
  <c r="J161" i="22" s="1"/>
  <c r="L161" i="22" s="1"/>
  <c r="N161" i="22" s="1"/>
  <c r="E111" i="22"/>
  <c r="J111" i="22" s="1"/>
  <c r="L111" i="22" s="1"/>
  <c r="N111" i="22" s="1"/>
  <c r="E217" i="22"/>
  <c r="J217" i="22" s="1"/>
  <c r="L217" i="22" s="1"/>
  <c r="N217" i="22" s="1"/>
  <c r="E142" i="22"/>
  <c r="J142" i="22" s="1"/>
  <c r="L142" i="22" s="1"/>
  <c r="N142" i="22" s="1"/>
  <c r="E218" i="22"/>
  <c r="J218" i="22" s="1"/>
  <c r="L218" i="22" s="1"/>
  <c r="N218" i="22" s="1"/>
  <c r="E232" i="22"/>
  <c r="J232" i="22" s="1"/>
  <c r="L232" i="22" s="1"/>
  <c r="N232" i="22" s="1"/>
  <c r="E214" i="22"/>
  <c r="J214" i="22" s="1"/>
  <c r="L214" i="22" s="1"/>
  <c r="N214" i="22" s="1"/>
  <c r="E264" i="22"/>
  <c r="J264" i="22" s="1"/>
  <c r="L264" i="22" s="1"/>
  <c r="N264" i="22" s="1"/>
  <c r="E233" i="22"/>
  <c r="J233" i="22" s="1"/>
  <c r="L233" i="22" s="1"/>
  <c r="N233" i="22" s="1"/>
  <c r="E126" i="22"/>
  <c r="J126" i="22" s="1"/>
  <c r="L126" i="22" s="1"/>
  <c r="N126" i="22" s="1"/>
  <c r="J95" i="22"/>
  <c r="L95" i="22" s="1"/>
  <c r="N95" i="22" s="1"/>
  <c r="E117" i="22"/>
  <c r="J117" i="22" s="1"/>
  <c r="L117" i="22" s="1"/>
  <c r="N117" i="22" s="1"/>
  <c r="E263" i="22"/>
  <c r="J263" i="22" s="1"/>
  <c r="L263" i="22" s="1"/>
  <c r="N263" i="22" s="1"/>
  <c r="E259" i="22"/>
  <c r="J259" i="22" s="1"/>
  <c r="L259" i="22" s="1"/>
  <c r="N259" i="22" s="1"/>
  <c r="E132" i="22"/>
  <c r="J132" i="22" s="1"/>
  <c r="L132" i="22" s="1"/>
  <c r="N132" i="22" s="1"/>
  <c r="E116" i="22"/>
  <c r="J116" i="22" s="1"/>
  <c r="L116" i="22" s="1"/>
  <c r="N116" i="22" s="1"/>
  <c r="E112" i="22"/>
  <c r="J112" i="22" s="1"/>
  <c r="L112" i="22" s="1"/>
  <c r="N112" i="22" s="1"/>
  <c r="E149" i="22"/>
  <c r="J149" i="22" s="1"/>
  <c r="L149" i="22" s="1"/>
  <c r="N149" i="22" s="1"/>
  <c r="E200" i="22"/>
  <c r="J200" i="22" s="1"/>
  <c r="L200" i="22" s="1"/>
  <c r="N200" i="22" s="1"/>
  <c r="E130" i="22"/>
  <c r="J130" i="22" s="1"/>
  <c r="L130" i="22" s="1"/>
  <c r="N130" i="22" s="1"/>
  <c r="E230" i="22"/>
  <c r="J230" i="22" s="1"/>
  <c r="L230" i="22" s="1"/>
  <c r="N230" i="22" s="1"/>
  <c r="E221" i="22"/>
  <c r="J221" i="22" s="1"/>
  <c r="L221" i="22" s="1"/>
  <c r="N221" i="22" s="1"/>
  <c r="E216" i="22"/>
  <c r="J216" i="22" s="1"/>
  <c r="L216" i="22" s="1"/>
  <c r="N216" i="22" s="1"/>
  <c r="E106" i="22"/>
  <c r="J106" i="22" s="1"/>
  <c r="L106" i="22" s="1"/>
  <c r="N106" i="22" s="1"/>
  <c r="E222" i="22"/>
  <c r="J222" i="22" s="1"/>
  <c r="L222" i="22" s="1"/>
  <c r="N222" i="22" s="1"/>
  <c r="E173" i="22"/>
  <c r="J173" i="22" s="1"/>
  <c r="L173" i="22" s="1"/>
  <c r="N173" i="22" s="1"/>
  <c r="E119" i="22"/>
  <c r="J119" i="22" s="1"/>
  <c r="L119" i="22" s="1"/>
  <c r="N119" i="22" s="1"/>
  <c r="E176" i="22"/>
  <c r="J176" i="22" s="1"/>
  <c r="L176" i="22" s="1"/>
  <c r="N176" i="22" s="1"/>
  <c r="E123" i="22"/>
  <c r="J123" i="22" s="1"/>
  <c r="L123" i="22" s="1"/>
  <c r="N123" i="22" s="1"/>
  <c r="E127" i="22"/>
  <c r="J127" i="22" s="1"/>
  <c r="L127" i="22" s="1"/>
  <c r="N127" i="22" s="1"/>
  <c r="E238" i="22"/>
  <c r="J238" i="22" s="1"/>
  <c r="L238" i="22" s="1"/>
  <c r="N238" i="22" s="1"/>
  <c r="E266" i="22"/>
  <c r="J266" i="22" s="1"/>
  <c r="L266" i="22" s="1"/>
  <c r="N266" i="22" s="1"/>
  <c r="E219" i="22"/>
  <c r="J219" i="22" s="1"/>
  <c r="L219" i="22" s="1"/>
  <c r="N219" i="22" s="1"/>
  <c r="E96" i="22"/>
  <c r="J96" i="22" s="1"/>
  <c r="L96" i="22" s="1"/>
  <c r="N96" i="22" s="1"/>
  <c r="E215" i="22"/>
  <c r="J215" i="22" s="1"/>
  <c r="L215" i="22" s="1"/>
  <c r="N215" i="22" s="1"/>
  <c r="E211" i="22"/>
  <c r="J211" i="22" s="1"/>
  <c r="L211" i="22" s="1"/>
  <c r="N211" i="22" s="1"/>
  <c r="E104" i="22"/>
  <c r="J104" i="22" s="1"/>
  <c r="L104" i="22" s="1"/>
  <c r="N104" i="22" s="1"/>
  <c r="E231" i="22"/>
  <c r="J231" i="22" s="1"/>
  <c r="L231" i="22" s="1"/>
  <c r="N231" i="22" s="1"/>
  <c r="E105" i="22"/>
  <c r="J105" i="22" s="1"/>
  <c r="L105" i="22" s="1"/>
  <c r="N105" i="22" s="1"/>
  <c r="E121" i="22"/>
  <c r="J121" i="22" s="1"/>
  <c r="L121" i="22" s="1"/>
  <c r="N121" i="22" s="1"/>
  <c r="E261" i="22"/>
  <c r="J261" i="22" s="1"/>
  <c r="L261" i="22" s="1"/>
  <c r="N261" i="22" s="1"/>
  <c r="E174" i="22"/>
  <c r="J174" i="22" s="1"/>
  <c r="L174" i="22" s="1"/>
  <c r="N174" i="22" s="1"/>
  <c r="E107" i="22"/>
  <c r="J107" i="22" s="1"/>
  <c r="L107" i="22" s="1"/>
  <c r="N107" i="22" s="1"/>
  <c r="E183" i="22"/>
  <c r="J183" i="22" s="1"/>
  <c r="L183" i="22" s="1"/>
  <c r="N183" i="22" s="1"/>
  <c r="E253" i="22"/>
  <c r="J253" i="22" s="1"/>
  <c r="L253" i="22" s="1"/>
  <c r="N253" i="22" s="1"/>
  <c r="E208" i="22"/>
  <c r="J208" i="22" s="1"/>
  <c r="L208" i="22" s="1"/>
  <c r="N208" i="22" s="1"/>
  <c r="E115" i="22"/>
  <c r="J115" i="22" s="1"/>
  <c r="L115" i="22" s="1"/>
  <c r="N115" i="22" s="1"/>
  <c r="E256" i="22"/>
  <c r="J256" i="22" s="1"/>
  <c r="L256" i="22" s="1"/>
  <c r="N256" i="22" s="1"/>
  <c r="E197" i="22"/>
  <c r="J197" i="22" s="1"/>
  <c r="L197" i="22" s="1"/>
  <c r="N197" i="22" s="1"/>
  <c r="E260" i="22"/>
  <c r="J260" i="22" s="1"/>
  <c r="L260" i="22" s="1"/>
  <c r="N260" i="22" s="1"/>
  <c r="E207" i="22"/>
  <c r="J207" i="22" s="1"/>
  <c r="L207" i="22" s="1"/>
  <c r="N207" i="22" s="1"/>
  <c r="E168" i="22"/>
  <c r="J168" i="22" s="1"/>
  <c r="L168" i="22" s="1"/>
  <c r="N168" i="22" s="1"/>
  <c r="E99" i="22"/>
  <c r="J99" i="22" s="1"/>
  <c r="L99" i="22" s="1"/>
  <c r="N99" i="22" s="1"/>
  <c r="E98" i="22"/>
  <c r="J98" i="22" s="1"/>
  <c r="L98" i="22" s="1"/>
  <c r="N98" i="22" s="1"/>
  <c r="E223" i="22"/>
  <c r="J223" i="22" s="1"/>
  <c r="L223" i="22" s="1"/>
  <c r="N223" i="22" s="1"/>
  <c r="E113" i="22"/>
  <c r="J113" i="22" s="1"/>
  <c r="L113" i="22" s="1"/>
  <c r="N113" i="22" s="1"/>
  <c r="E185" i="22"/>
  <c r="J185" i="22" s="1"/>
  <c r="L185" i="22" s="1"/>
  <c r="N185" i="22" s="1"/>
  <c r="E212" i="22"/>
  <c r="J212" i="22" s="1"/>
  <c r="L212" i="22" s="1"/>
  <c r="N212" i="22" s="1"/>
  <c r="E248" i="22"/>
  <c r="J248" i="22" s="1"/>
  <c r="L248" i="22" s="1"/>
  <c r="N248" i="22" s="1"/>
  <c r="E191" i="22"/>
  <c r="J191" i="22" s="1"/>
  <c r="L191" i="22" s="1"/>
  <c r="N191" i="22" s="1"/>
  <c r="E241" i="22"/>
  <c r="J241" i="22" s="1"/>
  <c r="L241" i="22" s="1"/>
  <c r="N241" i="22" s="1"/>
  <c r="E206" i="22"/>
  <c r="J206" i="22" s="1"/>
  <c r="L206" i="22" s="1"/>
  <c r="N206" i="22" s="1"/>
  <c r="E136" i="22"/>
  <c r="J136" i="22" s="1"/>
  <c r="L136" i="22" s="1"/>
  <c r="N136" i="22" s="1"/>
  <c r="E255" i="22"/>
  <c r="J255" i="22" s="1"/>
  <c r="L255" i="22" s="1"/>
  <c r="N255" i="22" s="1"/>
  <c r="E140" i="22"/>
  <c r="J140" i="22" s="1"/>
  <c r="L140" i="22" s="1"/>
  <c r="N140" i="22" s="1"/>
  <c r="E262" i="22"/>
  <c r="J262" i="22" s="1"/>
  <c r="L262" i="22" s="1"/>
  <c r="N262" i="22" s="1"/>
  <c r="E258" i="22"/>
  <c r="J258" i="22" s="1"/>
  <c r="L258" i="22" s="1"/>
  <c r="N258" i="22" s="1"/>
  <c r="E224" i="22"/>
  <c r="J224" i="22" s="1"/>
  <c r="L224" i="22" s="1"/>
  <c r="N224" i="22" s="1"/>
  <c r="E182" i="22"/>
  <c r="J182" i="22" s="1"/>
  <c r="L182" i="22" s="1"/>
  <c r="N182" i="22" s="1"/>
  <c r="E131" i="22"/>
  <c r="J131" i="22" s="1"/>
  <c r="L131" i="22" s="1"/>
  <c r="N131" i="22" s="1"/>
  <c r="E239" i="22"/>
  <c r="J239" i="22" s="1"/>
  <c r="L239" i="22" s="1"/>
  <c r="N239" i="22" s="1"/>
  <c r="E125" i="22"/>
  <c r="J125" i="22" s="1"/>
  <c r="L125" i="22" s="1"/>
  <c r="N125" i="22" s="1"/>
  <c r="E109" i="22"/>
  <c r="J109" i="22" s="1"/>
  <c r="L109" i="22" s="1"/>
  <c r="N109" i="22" s="1"/>
  <c r="E198" i="22"/>
  <c r="J198" i="22" s="1"/>
  <c r="L198" i="22" s="1"/>
  <c r="N198" i="22" s="1"/>
  <c r="E143" i="22"/>
  <c r="J143" i="22" s="1"/>
  <c r="L143" i="22" s="1"/>
  <c r="N143" i="22" s="1"/>
  <c r="E245" i="22"/>
  <c r="J245" i="22" s="1"/>
  <c r="L245" i="22" s="1"/>
  <c r="N245" i="22" s="1"/>
  <c r="E155" i="22"/>
  <c r="J155" i="22" s="1"/>
  <c r="L155" i="22" s="1"/>
  <c r="N155" i="22" s="1"/>
  <c r="E169" i="22"/>
  <c r="J169" i="22" s="1"/>
  <c r="L169" i="22" s="1"/>
  <c r="N169" i="22" s="1"/>
  <c r="E162" i="22"/>
  <c r="J162" i="22" s="1"/>
  <c r="L162" i="22" s="1"/>
  <c r="N162" i="22" s="1"/>
  <c r="E133" i="22"/>
  <c r="J133" i="22" s="1"/>
  <c r="L133" i="22" s="1"/>
  <c r="N133" i="22" s="1"/>
  <c r="E171" i="22"/>
  <c r="J171" i="22" s="1"/>
  <c r="L171" i="22" s="1"/>
  <c r="N171" i="22" s="1"/>
  <c r="E139" i="22"/>
  <c r="J139" i="22" s="1"/>
  <c r="L139" i="22" s="1"/>
  <c r="N139" i="22" s="1"/>
  <c r="E138" i="22"/>
  <c r="J138" i="22" s="1"/>
  <c r="L138" i="22" s="1"/>
  <c r="N138" i="22" s="1"/>
  <c r="E186" i="22"/>
  <c r="J186" i="22" s="1"/>
  <c r="L186" i="22" s="1"/>
  <c r="N186" i="22" s="1"/>
  <c r="E118" i="22"/>
  <c r="J118" i="22" s="1"/>
  <c r="L118" i="22" s="1"/>
  <c r="N118" i="22" s="1"/>
  <c r="E135" i="22"/>
  <c r="J135" i="22" s="1"/>
  <c r="L135" i="22" s="1"/>
  <c r="N135" i="22" s="1"/>
  <c r="E187" i="22"/>
  <c r="J187" i="22" s="1"/>
  <c r="L187" i="22" s="1"/>
  <c r="N187" i="22" s="1"/>
  <c r="E235" i="22"/>
  <c r="J235" i="22" s="1"/>
  <c r="L235" i="22" s="1"/>
  <c r="N235" i="22" s="1"/>
  <c r="E124" i="22"/>
  <c r="J124" i="22" s="1"/>
  <c r="L124" i="22" s="1"/>
  <c r="N124" i="22" s="1"/>
  <c r="E229" i="22"/>
  <c r="J229" i="22" s="1"/>
  <c r="L229" i="22" s="1"/>
  <c r="N229" i="22" s="1"/>
  <c r="E181" i="22"/>
  <c r="J181" i="22" s="1"/>
  <c r="L181" i="22" s="1"/>
  <c r="N181" i="22" s="1"/>
  <c r="E254" i="22"/>
  <c r="J254" i="22" s="1"/>
  <c r="L254" i="22" s="1"/>
  <c r="N254" i="22" s="1"/>
  <c r="E114" i="22"/>
  <c r="J114" i="22" s="1"/>
  <c r="L114" i="22" s="1"/>
  <c r="N114" i="22" s="1"/>
  <c r="E122" i="22"/>
  <c r="J122" i="22" s="1"/>
  <c r="L122" i="22" s="1"/>
  <c r="N122" i="22" s="1"/>
  <c r="E148" i="22"/>
  <c r="J148" i="22" s="1"/>
  <c r="L148" i="22" s="1"/>
  <c r="N148" i="22" s="1"/>
  <c r="E196" i="22"/>
  <c r="J196" i="22" s="1"/>
  <c r="L196" i="22" s="1"/>
  <c r="N196" i="22" s="1"/>
  <c r="E160" i="22"/>
  <c r="J160" i="22" s="1"/>
  <c r="L160" i="22" s="1"/>
  <c r="N160" i="22" s="1"/>
  <c r="E167" i="22"/>
  <c r="J167" i="22" s="1"/>
  <c r="L167" i="22" s="1"/>
  <c r="N167" i="22" s="1"/>
  <c r="E165" i="22"/>
  <c r="J165" i="22" s="1"/>
  <c r="L165" i="22" s="1"/>
  <c r="N165" i="22" s="1"/>
  <c r="E190" i="22"/>
  <c r="J190" i="22" s="1"/>
  <c r="L190" i="22" s="1"/>
  <c r="N190" i="22" s="1"/>
  <c r="E178" i="22"/>
  <c r="J178" i="22" s="1"/>
  <c r="L178" i="22" s="1"/>
  <c r="N178" i="22" s="1"/>
  <c r="E192" i="22"/>
  <c r="J192" i="22" s="1"/>
  <c r="L192" i="22" s="1"/>
  <c r="N192" i="22" s="1"/>
  <c r="E154" i="22"/>
  <c r="J154" i="22" s="1"/>
  <c r="L154" i="22" s="1"/>
  <c r="N154" i="22" s="1"/>
  <c r="E201" i="22"/>
  <c r="J201" i="22" s="1"/>
  <c r="L201" i="22" s="1"/>
  <c r="N201" i="22" s="1"/>
  <c r="E268" i="22"/>
  <c r="J268" i="22" s="1"/>
  <c r="L268" i="22" s="1"/>
  <c r="N268" i="22" s="1"/>
  <c r="E175" i="22"/>
  <c r="J175" i="22" s="1"/>
  <c r="L175" i="22" s="1"/>
  <c r="N175" i="22" s="1"/>
  <c r="E172" i="22"/>
  <c r="J172" i="22" s="1"/>
  <c r="L172" i="22" s="1"/>
  <c r="N172" i="22" s="1"/>
  <c r="E108" i="22"/>
  <c r="J108" i="22" s="1"/>
  <c r="L108" i="22" s="1"/>
  <c r="N108" i="22" s="1"/>
  <c r="E203" i="22"/>
  <c r="J203" i="22" s="1"/>
  <c r="L203" i="22" s="1"/>
  <c r="N203" i="22" s="1"/>
  <c r="E163" i="22"/>
  <c r="J163" i="22" s="1"/>
  <c r="L163" i="22" s="1"/>
  <c r="N163" i="22" s="1"/>
  <c r="E220" i="22"/>
  <c r="J220" i="22" s="1"/>
  <c r="L220" i="22" s="1"/>
  <c r="N220" i="22" s="1"/>
  <c r="E141" i="22"/>
  <c r="J141" i="22" s="1"/>
  <c r="L141" i="22" s="1"/>
  <c r="N141" i="22" s="1"/>
  <c r="E147" i="22"/>
  <c r="J147" i="22" s="1"/>
  <c r="L147" i="22" s="1"/>
  <c r="N147" i="22" s="1"/>
  <c r="E137" i="22"/>
  <c r="J137" i="22" s="1"/>
  <c r="L137" i="22" s="1"/>
  <c r="N137" i="22" s="1"/>
  <c r="E151" i="22"/>
  <c r="J151" i="22" s="1"/>
  <c r="L151" i="22" s="1"/>
  <c r="N151" i="22" s="1"/>
  <c r="E251" i="22"/>
  <c r="J251" i="22" s="1"/>
  <c r="L251" i="22" s="1"/>
  <c r="N251" i="22" s="1"/>
  <c r="E228" i="22"/>
  <c r="J228" i="22" s="1"/>
  <c r="L228" i="22" s="1"/>
  <c r="N228" i="22" s="1"/>
  <c r="E240" i="22"/>
  <c r="J240" i="22" s="1"/>
  <c r="L240" i="22" s="1"/>
  <c r="N240" i="22" s="1"/>
  <c r="E205" i="22"/>
  <c r="J205" i="22" s="1"/>
  <c r="L205" i="22" s="1"/>
  <c r="N205" i="22" s="1"/>
  <c r="J89" i="15"/>
  <c r="I19" i="41" s="1"/>
  <c r="E168" i="16"/>
  <c r="J168" i="16" s="1"/>
  <c r="L168" i="16" s="1"/>
  <c r="N168" i="16" s="1"/>
  <c r="E240" i="16"/>
  <c r="J240" i="16" s="1"/>
  <c r="L240" i="16" s="1"/>
  <c r="N240" i="16" s="1"/>
  <c r="E136" i="16"/>
  <c r="J136" i="16" s="1"/>
  <c r="L136" i="16" s="1"/>
  <c r="N136" i="16" s="1"/>
  <c r="J95" i="16"/>
  <c r="L95" i="16" s="1"/>
  <c r="N95" i="16" s="1"/>
  <c r="E225" i="16"/>
  <c r="J225" i="16" s="1"/>
  <c r="L225" i="16" s="1"/>
  <c r="N225" i="16" s="1"/>
  <c r="E142" i="16"/>
  <c r="J142" i="16" s="1"/>
  <c r="L142" i="16" s="1"/>
  <c r="N142" i="16" s="1"/>
  <c r="E135" i="16"/>
  <c r="J135" i="16" s="1"/>
  <c r="L135" i="16" s="1"/>
  <c r="N135" i="16" s="1"/>
  <c r="E125" i="16"/>
  <c r="J125" i="16" s="1"/>
  <c r="L125" i="16" s="1"/>
  <c r="N125" i="16" s="1"/>
  <c r="E215" i="16"/>
  <c r="J215" i="16" s="1"/>
  <c r="L215" i="16" s="1"/>
  <c r="N215" i="16" s="1"/>
  <c r="E217" i="16"/>
  <c r="J217" i="16" s="1"/>
  <c r="L217" i="16" s="1"/>
  <c r="N217" i="16" s="1"/>
  <c r="E134" i="16"/>
  <c r="J134" i="16" s="1"/>
  <c r="L134" i="16" s="1"/>
  <c r="N134" i="16" s="1"/>
  <c r="E245" i="16"/>
  <c r="J245" i="16" s="1"/>
  <c r="L245" i="16" s="1"/>
  <c r="N245" i="16" s="1"/>
  <c r="E98" i="16"/>
  <c r="J98" i="16" s="1"/>
  <c r="L98" i="16" s="1"/>
  <c r="N98" i="16" s="1"/>
  <c r="E241" i="16"/>
  <c r="J241" i="16" s="1"/>
  <c r="L241" i="16" s="1"/>
  <c r="N241" i="16" s="1"/>
  <c r="E158" i="16"/>
  <c r="J158" i="16" s="1"/>
  <c r="L158" i="16" s="1"/>
  <c r="N158" i="16" s="1"/>
  <c r="E163" i="16"/>
  <c r="J163" i="16" s="1"/>
  <c r="L163" i="16" s="1"/>
  <c r="N163" i="16" s="1"/>
  <c r="E218" i="16"/>
  <c r="J218" i="16" s="1"/>
  <c r="L218" i="16" s="1"/>
  <c r="N218" i="16" s="1"/>
  <c r="E119" i="16"/>
  <c r="J119" i="16" s="1"/>
  <c r="L119" i="16" s="1"/>
  <c r="N119" i="16" s="1"/>
  <c r="E114" i="16"/>
  <c r="J114" i="16" s="1"/>
  <c r="L114" i="16" s="1"/>
  <c r="N114" i="16" s="1"/>
  <c r="E233" i="16"/>
  <c r="J233" i="16" s="1"/>
  <c r="L233" i="16" s="1"/>
  <c r="N233" i="16" s="1"/>
  <c r="E150" i="16"/>
  <c r="J150" i="16" s="1"/>
  <c r="L150" i="16" s="1"/>
  <c r="N150" i="16" s="1"/>
  <c r="E197" i="16"/>
  <c r="J197" i="16" s="1"/>
  <c r="L197" i="16" s="1"/>
  <c r="N197" i="16" s="1"/>
  <c r="E256" i="16"/>
  <c r="J256" i="16" s="1"/>
  <c r="L256" i="16" s="1"/>
  <c r="N256" i="16" s="1"/>
  <c r="E155" i="16"/>
  <c r="J155" i="16" s="1"/>
  <c r="L155" i="16" s="1"/>
  <c r="N155" i="16" s="1"/>
  <c r="E208" i="16"/>
  <c r="J208" i="16" s="1"/>
  <c r="L208" i="16" s="1"/>
  <c r="N208" i="16" s="1"/>
  <c r="E167" i="16"/>
  <c r="J167" i="16" s="1"/>
  <c r="L167" i="16" s="1"/>
  <c r="N167" i="16" s="1"/>
  <c r="E193" i="16"/>
  <c r="J193" i="16" s="1"/>
  <c r="L193" i="16" s="1"/>
  <c r="N193" i="16" s="1"/>
  <c r="E110" i="16"/>
  <c r="J110" i="16" s="1"/>
  <c r="L110" i="16" s="1"/>
  <c r="N110" i="16" s="1"/>
  <c r="E128" i="16"/>
  <c r="J128" i="16" s="1"/>
  <c r="L128" i="16" s="1"/>
  <c r="N128" i="16" s="1"/>
  <c r="E266" i="16"/>
  <c r="J266" i="16" s="1"/>
  <c r="L266" i="16" s="1"/>
  <c r="N266" i="16" s="1"/>
  <c r="E183" i="16"/>
  <c r="J183" i="16" s="1"/>
  <c r="L183" i="16" s="1"/>
  <c r="N183" i="16" s="1"/>
  <c r="E185" i="16"/>
  <c r="J185" i="16" s="1"/>
  <c r="L185" i="16" s="1"/>
  <c r="N185" i="16" s="1"/>
  <c r="E102" i="16"/>
  <c r="J102" i="16" s="1"/>
  <c r="L102" i="16" s="1"/>
  <c r="N102" i="16" s="1"/>
  <c r="E181" i="16"/>
  <c r="J181" i="16" s="1"/>
  <c r="L181" i="16" s="1"/>
  <c r="N181" i="16" s="1"/>
  <c r="E239" i="16"/>
  <c r="J239" i="16" s="1"/>
  <c r="L239" i="16" s="1"/>
  <c r="N239" i="16" s="1"/>
  <c r="E209" i="16"/>
  <c r="J209" i="16" s="1"/>
  <c r="L209" i="16" s="1"/>
  <c r="N209" i="16" s="1"/>
  <c r="E126" i="16"/>
  <c r="J126" i="16" s="1"/>
  <c r="L126" i="16" s="1"/>
  <c r="N126" i="16" s="1"/>
  <c r="E236" i="16"/>
  <c r="J236" i="16" s="1"/>
  <c r="L236" i="16" s="1"/>
  <c r="N236" i="16" s="1"/>
  <c r="E186" i="16"/>
  <c r="J186" i="16" s="1"/>
  <c r="L186" i="16" s="1"/>
  <c r="N186" i="16" s="1"/>
  <c r="E188" i="16"/>
  <c r="J188" i="16" s="1"/>
  <c r="L188" i="16" s="1"/>
  <c r="N188" i="16" s="1"/>
  <c r="E223" i="16"/>
  <c r="J223" i="16" s="1"/>
  <c r="L223" i="16" s="1"/>
  <c r="N223" i="16" s="1"/>
  <c r="E201" i="16"/>
  <c r="J201" i="16" s="1"/>
  <c r="L201" i="16" s="1"/>
  <c r="N201" i="16" s="1"/>
  <c r="E118" i="16"/>
  <c r="J118" i="16" s="1"/>
  <c r="L118" i="16" s="1"/>
  <c r="N118" i="16" s="1"/>
  <c r="E101" i="16"/>
  <c r="J101" i="16" s="1"/>
  <c r="L101" i="16" s="1"/>
  <c r="N101" i="16" s="1"/>
  <c r="E123" i="16"/>
  <c r="J123" i="16" s="1"/>
  <c r="L123" i="16" s="1"/>
  <c r="N123" i="16" s="1"/>
  <c r="E232" i="16"/>
  <c r="J232" i="16" s="1"/>
  <c r="L232" i="16" s="1"/>
  <c r="N232" i="16" s="1"/>
  <c r="E175" i="16"/>
  <c r="J175" i="16" s="1"/>
  <c r="L175" i="16" s="1"/>
  <c r="N175" i="16" s="1"/>
  <c r="E132" i="16"/>
  <c r="J132" i="16" s="1"/>
  <c r="L132" i="16" s="1"/>
  <c r="N132" i="16" s="1"/>
  <c r="E129" i="16"/>
  <c r="J129" i="16" s="1"/>
  <c r="L129" i="16" s="1"/>
  <c r="N129" i="16" s="1"/>
  <c r="E219" i="16"/>
  <c r="J219" i="16" s="1"/>
  <c r="L219" i="16" s="1"/>
  <c r="N219" i="16" s="1"/>
  <c r="E268" i="16"/>
  <c r="J268" i="16" s="1"/>
  <c r="L268" i="16" s="1"/>
  <c r="N268" i="16" s="1"/>
  <c r="E202" i="16"/>
  <c r="J202" i="16" s="1"/>
  <c r="L202" i="16" s="1"/>
  <c r="N202" i="16" s="1"/>
  <c r="E162" i="16"/>
  <c r="J162" i="16" s="1"/>
  <c r="L162" i="16" s="1"/>
  <c r="N162" i="16" s="1"/>
  <c r="E121" i="16"/>
  <c r="J121" i="16" s="1"/>
  <c r="L121" i="16" s="1"/>
  <c r="N121" i="16" s="1"/>
  <c r="E211" i="16"/>
  <c r="J211" i="16" s="1"/>
  <c r="L211" i="16" s="1"/>
  <c r="N211" i="16" s="1"/>
  <c r="E117" i="16"/>
  <c r="J117" i="16" s="1"/>
  <c r="L117" i="16" s="1"/>
  <c r="N117" i="16" s="1"/>
  <c r="E111" i="16"/>
  <c r="J111" i="16" s="1"/>
  <c r="L111" i="16" s="1"/>
  <c r="N111" i="16" s="1"/>
  <c r="E145" i="16"/>
  <c r="J145" i="16" s="1"/>
  <c r="L145" i="16" s="1"/>
  <c r="N145" i="16" s="1"/>
  <c r="E235" i="16"/>
  <c r="J235" i="16" s="1"/>
  <c r="L235" i="16" s="1"/>
  <c r="N235" i="16" s="1"/>
  <c r="E205" i="16"/>
  <c r="J205" i="16" s="1"/>
  <c r="L205" i="16" s="1"/>
  <c r="N205" i="16" s="1"/>
  <c r="E122" i="16"/>
  <c r="J122" i="16" s="1"/>
  <c r="L122" i="16" s="1"/>
  <c r="N122" i="16" s="1"/>
  <c r="E229" i="16"/>
  <c r="J229" i="16" s="1"/>
  <c r="L229" i="16" s="1"/>
  <c r="N229" i="16" s="1"/>
  <c r="E116" i="16"/>
  <c r="J116" i="16" s="1"/>
  <c r="L116" i="16" s="1"/>
  <c r="N116" i="16" s="1"/>
  <c r="E137" i="16"/>
  <c r="J137" i="16" s="1"/>
  <c r="L137" i="16" s="1"/>
  <c r="N137" i="16" s="1"/>
  <c r="E227" i="16"/>
  <c r="J227" i="16" s="1"/>
  <c r="L227" i="16" s="1"/>
  <c r="N227" i="16" s="1"/>
  <c r="E146" i="16"/>
  <c r="J146" i="16" s="1"/>
  <c r="L146" i="16" s="1"/>
  <c r="N146" i="16" s="1"/>
  <c r="E184" i="16"/>
  <c r="J184" i="16" s="1"/>
  <c r="L184" i="16" s="1"/>
  <c r="N184" i="16" s="1"/>
  <c r="E224" i="16"/>
  <c r="J224" i="16" s="1"/>
  <c r="L224" i="16" s="1"/>
  <c r="N224" i="16" s="1"/>
  <c r="E264" i="16"/>
  <c r="J264" i="16" s="1"/>
  <c r="L264" i="16" s="1"/>
  <c r="N264" i="16" s="1"/>
  <c r="E196" i="16"/>
  <c r="J196" i="16" s="1"/>
  <c r="L196" i="16" s="1"/>
  <c r="N196" i="16" s="1"/>
  <c r="E238" i="16"/>
  <c r="J238" i="16" s="1"/>
  <c r="L238" i="16" s="1"/>
  <c r="N238" i="16" s="1"/>
  <c r="E156" i="16"/>
  <c r="J156" i="16" s="1"/>
  <c r="L156" i="16" s="1"/>
  <c r="N156" i="16" s="1"/>
  <c r="E221" i="16"/>
  <c r="J221" i="16" s="1"/>
  <c r="L221" i="16" s="1"/>
  <c r="N221" i="16" s="1"/>
  <c r="E138" i="16"/>
  <c r="J138" i="16" s="1"/>
  <c r="L138" i="16" s="1"/>
  <c r="N138" i="16" s="1"/>
  <c r="E131" i="16"/>
  <c r="J131" i="16" s="1"/>
  <c r="L131" i="16" s="1"/>
  <c r="N131" i="16" s="1"/>
  <c r="E230" i="16"/>
  <c r="J230" i="16" s="1"/>
  <c r="L230" i="16" s="1"/>
  <c r="N230" i="16" s="1"/>
  <c r="E144" i="16"/>
  <c r="J144" i="16" s="1"/>
  <c r="L144" i="16" s="1"/>
  <c r="N144" i="16" s="1"/>
  <c r="E226" i="16"/>
  <c r="J226" i="16" s="1"/>
  <c r="L226" i="16" s="1"/>
  <c r="N226" i="16" s="1"/>
  <c r="E172" i="16"/>
  <c r="J172" i="16" s="1"/>
  <c r="L172" i="16" s="1"/>
  <c r="N172" i="16" s="1"/>
  <c r="E254" i="16"/>
  <c r="J254" i="16" s="1"/>
  <c r="L254" i="16" s="1"/>
  <c r="N254" i="16" s="1"/>
  <c r="E124" i="16"/>
  <c r="J124" i="16" s="1"/>
  <c r="L124" i="16" s="1"/>
  <c r="N124" i="16" s="1"/>
  <c r="E141" i="16"/>
  <c r="J141" i="16" s="1"/>
  <c r="L141" i="16" s="1"/>
  <c r="N141" i="16" s="1"/>
  <c r="E231" i="16"/>
  <c r="J231" i="16" s="1"/>
  <c r="L231" i="16" s="1"/>
  <c r="N231" i="16" s="1"/>
  <c r="E133" i="16"/>
  <c r="J133" i="16" s="1"/>
  <c r="L133" i="16" s="1"/>
  <c r="N133" i="16" s="1"/>
  <c r="E180" i="16"/>
  <c r="J180" i="16" s="1"/>
  <c r="L180" i="16" s="1"/>
  <c r="N180" i="16" s="1"/>
  <c r="E246" i="16"/>
  <c r="J246" i="16" s="1"/>
  <c r="L246" i="16" s="1"/>
  <c r="N246" i="16" s="1"/>
  <c r="E140" i="16"/>
  <c r="J140" i="16" s="1"/>
  <c r="L140" i="16" s="1"/>
  <c r="N140" i="16" s="1"/>
  <c r="E191" i="16"/>
  <c r="J191" i="16" s="1"/>
  <c r="L191" i="16" s="1"/>
  <c r="N191" i="16" s="1"/>
  <c r="E152" i="16"/>
  <c r="J152" i="16" s="1"/>
  <c r="L152" i="16" s="1"/>
  <c r="N152" i="16" s="1"/>
  <c r="E179" i="16"/>
  <c r="J179" i="16" s="1"/>
  <c r="L179" i="16" s="1"/>
  <c r="N179" i="16" s="1"/>
  <c r="E200" i="16"/>
  <c r="J200" i="16" s="1"/>
  <c r="L200" i="16" s="1"/>
  <c r="N200" i="16" s="1"/>
  <c r="E260" i="16"/>
  <c r="J260" i="16" s="1"/>
  <c r="L260" i="16" s="1"/>
  <c r="N260" i="16" s="1"/>
  <c r="E206" i="16"/>
  <c r="J206" i="16" s="1"/>
  <c r="L206" i="16" s="1"/>
  <c r="N206" i="16" s="1"/>
  <c r="E213" i="16"/>
  <c r="J213" i="16" s="1"/>
  <c r="L213" i="16" s="1"/>
  <c r="N213" i="16" s="1"/>
  <c r="E189" i="16"/>
  <c r="J189" i="16" s="1"/>
  <c r="L189" i="16" s="1"/>
  <c r="N189" i="16" s="1"/>
  <c r="E106" i="16"/>
  <c r="J106" i="16" s="1"/>
  <c r="L106" i="16" s="1"/>
  <c r="N106" i="16" s="1"/>
  <c r="E212" i="16"/>
  <c r="J212" i="16" s="1"/>
  <c r="L212" i="16" s="1"/>
  <c r="N212" i="16" s="1"/>
  <c r="E198" i="16"/>
  <c r="J198" i="16" s="1"/>
  <c r="L198" i="16" s="1"/>
  <c r="N198" i="16" s="1"/>
  <c r="E151" i="16"/>
  <c r="J151" i="16" s="1"/>
  <c r="L151" i="16" s="1"/>
  <c r="N151" i="16" s="1"/>
  <c r="E194" i="16"/>
  <c r="J194" i="16" s="1"/>
  <c r="L194" i="16" s="1"/>
  <c r="N194" i="16" s="1"/>
  <c r="E147" i="16"/>
  <c r="J147" i="16" s="1"/>
  <c r="L147" i="16" s="1"/>
  <c r="N147" i="16" s="1"/>
  <c r="E222" i="16"/>
  <c r="J222" i="16" s="1"/>
  <c r="L222" i="16" s="1"/>
  <c r="N222" i="16" s="1"/>
  <c r="E103" i="16"/>
  <c r="J103" i="16" s="1"/>
  <c r="L103" i="16" s="1"/>
  <c r="N103" i="16" s="1"/>
  <c r="E109" i="16"/>
  <c r="J109" i="16" s="1"/>
  <c r="L109" i="16" s="1"/>
  <c r="N109" i="16" s="1"/>
  <c r="E199" i="16"/>
  <c r="J199" i="16" s="1"/>
  <c r="L199" i="16" s="1"/>
  <c r="N199" i="16" s="1"/>
  <c r="E242" i="16"/>
  <c r="J242" i="16" s="1"/>
  <c r="L242" i="16" s="1"/>
  <c r="N242" i="16" s="1"/>
  <c r="E244" i="16"/>
  <c r="J244" i="16" s="1"/>
  <c r="L244" i="16" s="1"/>
  <c r="N244" i="16" s="1"/>
  <c r="E214" i="16"/>
  <c r="J214" i="16" s="1"/>
  <c r="L214" i="16" s="1"/>
  <c r="N214" i="16" s="1"/>
  <c r="E112" i="16"/>
  <c r="J112" i="16" s="1"/>
  <c r="L112" i="16" s="1"/>
  <c r="N112" i="16" s="1"/>
  <c r="E216" i="16"/>
  <c r="J216" i="16" s="1"/>
  <c r="L216" i="16" s="1"/>
  <c r="N216" i="16" s="1"/>
  <c r="E174" i="16"/>
  <c r="J174" i="16" s="1"/>
  <c r="L174" i="16" s="1"/>
  <c r="N174" i="16" s="1"/>
  <c r="E170" i="16"/>
  <c r="J170" i="16" s="1"/>
  <c r="L170" i="16" s="1"/>
  <c r="N170" i="16" s="1"/>
  <c r="E243" i="16"/>
  <c r="J243" i="16" s="1"/>
  <c r="L243" i="16" s="1"/>
  <c r="N243" i="16" s="1"/>
  <c r="E228" i="16"/>
  <c r="J228" i="16" s="1"/>
  <c r="L228" i="16" s="1"/>
  <c r="N228" i="16" s="1"/>
  <c r="E173" i="16"/>
  <c r="J173" i="16" s="1"/>
  <c r="L173" i="16" s="1"/>
  <c r="N173" i="16" s="1"/>
  <c r="E143" i="16"/>
  <c r="J143" i="16" s="1"/>
  <c r="L143" i="16" s="1"/>
  <c r="N143" i="16" s="1"/>
  <c r="E261" i="16"/>
  <c r="J261" i="16" s="1"/>
  <c r="L261" i="16" s="1"/>
  <c r="N261" i="16" s="1"/>
  <c r="E164" i="16"/>
  <c r="J164" i="16" s="1"/>
  <c r="L164" i="16" s="1"/>
  <c r="N164" i="16" s="1"/>
  <c r="E251" i="16"/>
  <c r="J251" i="16" s="1"/>
  <c r="L251" i="16" s="1"/>
  <c r="N251" i="16" s="1"/>
  <c r="E247" i="16"/>
  <c r="J247" i="16" s="1"/>
  <c r="L247" i="16" s="1"/>
  <c r="N247" i="16" s="1"/>
  <c r="E108" i="16"/>
  <c r="J108" i="16" s="1"/>
  <c r="L108" i="16" s="1"/>
  <c r="N108" i="16" s="1"/>
  <c r="E177" i="16"/>
  <c r="J177" i="16" s="1"/>
  <c r="L177" i="16" s="1"/>
  <c r="N177" i="16" s="1"/>
  <c r="E250" i="16"/>
  <c r="J250" i="16" s="1"/>
  <c r="L250" i="16" s="1"/>
  <c r="N250" i="16" s="1"/>
  <c r="E99" i="16"/>
  <c r="J99" i="16" s="1"/>
  <c r="L99" i="16" s="1"/>
  <c r="N99" i="16" s="1"/>
  <c r="E210" i="16"/>
  <c r="J210" i="16" s="1"/>
  <c r="L210" i="16" s="1"/>
  <c r="N210" i="16" s="1"/>
  <c r="E192" i="16"/>
  <c r="J192" i="16" s="1"/>
  <c r="L192" i="16" s="1"/>
  <c r="N192" i="16" s="1"/>
  <c r="E120" i="16"/>
  <c r="J120" i="16" s="1"/>
  <c r="L120" i="16" s="1"/>
  <c r="N120" i="16" s="1"/>
  <c r="E187" i="16"/>
  <c r="J187" i="16" s="1"/>
  <c r="L187" i="16" s="1"/>
  <c r="N187" i="16" s="1"/>
  <c r="E171" i="16"/>
  <c r="J171" i="16" s="1"/>
  <c r="L171" i="16" s="1"/>
  <c r="N171" i="16" s="1"/>
  <c r="E220" i="16"/>
  <c r="J220" i="16" s="1"/>
  <c r="L220" i="16" s="1"/>
  <c r="N220" i="16" s="1"/>
  <c r="E113" i="16"/>
  <c r="J113" i="16" s="1"/>
  <c r="L113" i="16" s="1"/>
  <c r="N113" i="16" s="1"/>
  <c r="E154" i="16"/>
  <c r="J154" i="16" s="1"/>
  <c r="L154" i="16" s="1"/>
  <c r="N154" i="16" s="1"/>
  <c r="E265" i="16"/>
  <c r="J265" i="16" s="1"/>
  <c r="L265" i="16" s="1"/>
  <c r="N265" i="16" s="1"/>
  <c r="E255" i="16"/>
  <c r="J255" i="16" s="1"/>
  <c r="L255" i="16" s="1"/>
  <c r="N255" i="16" s="1"/>
  <c r="E248" i="16"/>
  <c r="J248" i="16" s="1"/>
  <c r="L248" i="16" s="1"/>
  <c r="N248" i="16" s="1"/>
  <c r="E159" i="16"/>
  <c r="J159" i="16" s="1"/>
  <c r="L159" i="16" s="1"/>
  <c r="N159" i="16" s="1"/>
  <c r="E176" i="16"/>
  <c r="J176" i="16" s="1"/>
  <c r="L176" i="16" s="1"/>
  <c r="N176" i="16" s="1"/>
  <c r="E148" i="16"/>
  <c r="J148" i="16" s="1"/>
  <c r="L148" i="16" s="1"/>
  <c r="N148" i="16" s="1"/>
  <c r="E149" i="16"/>
  <c r="J149" i="16" s="1"/>
  <c r="L149" i="16" s="1"/>
  <c r="N149" i="16" s="1"/>
  <c r="E190" i="16"/>
  <c r="J190" i="16" s="1"/>
  <c r="L190" i="16" s="1"/>
  <c r="N190" i="16" s="1"/>
  <c r="E263" i="16"/>
  <c r="J263" i="16" s="1"/>
  <c r="L263" i="16" s="1"/>
  <c r="N263" i="16" s="1"/>
  <c r="E169" i="16"/>
  <c r="J169" i="16" s="1"/>
  <c r="L169" i="16" s="1"/>
  <c r="N169" i="16" s="1"/>
  <c r="E160" i="16"/>
  <c r="J160" i="16" s="1"/>
  <c r="L160" i="16" s="1"/>
  <c r="N160" i="16" s="1"/>
  <c r="E115" i="16"/>
  <c r="J115" i="16" s="1"/>
  <c r="L115" i="16" s="1"/>
  <c r="N115" i="16" s="1"/>
  <c r="E204" i="16"/>
  <c r="J204" i="16" s="1"/>
  <c r="L204" i="16" s="1"/>
  <c r="N204" i="16" s="1"/>
  <c r="E249" i="16"/>
  <c r="J249" i="16" s="1"/>
  <c r="L249" i="16" s="1"/>
  <c r="N249" i="16" s="1"/>
  <c r="E258" i="16"/>
  <c r="J258" i="16" s="1"/>
  <c r="L258" i="16" s="1"/>
  <c r="N258" i="16" s="1"/>
  <c r="E267" i="16"/>
  <c r="J267" i="16" s="1"/>
  <c r="L267" i="16" s="1"/>
  <c r="N267" i="16" s="1"/>
  <c r="E127" i="16"/>
  <c r="J127" i="16" s="1"/>
  <c r="L127" i="16" s="1"/>
  <c r="N127" i="16" s="1"/>
  <c r="E105" i="16"/>
  <c r="J105" i="16" s="1"/>
  <c r="L105" i="16" s="1"/>
  <c r="N105" i="16" s="1"/>
  <c r="E107" i="16"/>
  <c r="J107" i="16" s="1"/>
  <c r="L107" i="16" s="1"/>
  <c r="N107" i="16" s="1"/>
  <c r="E257" i="16"/>
  <c r="J257" i="16" s="1"/>
  <c r="L257" i="16" s="1"/>
  <c r="N257" i="16" s="1"/>
  <c r="E253" i="16"/>
  <c r="J253" i="16" s="1"/>
  <c r="L253" i="16" s="1"/>
  <c r="N253" i="16" s="1"/>
  <c r="E153" i="16"/>
  <c r="J153" i="16" s="1"/>
  <c r="L153" i="16" s="1"/>
  <c r="N153" i="16" s="1"/>
  <c r="E130" i="16"/>
  <c r="J130" i="16" s="1"/>
  <c r="L130" i="16" s="1"/>
  <c r="N130" i="16" s="1"/>
  <c r="E203" i="16"/>
  <c r="J203" i="16" s="1"/>
  <c r="L203" i="16" s="1"/>
  <c r="N203" i="16" s="1"/>
  <c r="E252" i="16"/>
  <c r="J252" i="16" s="1"/>
  <c r="L252" i="16" s="1"/>
  <c r="N252" i="16" s="1"/>
  <c r="E182" i="16"/>
  <c r="J182" i="16" s="1"/>
  <c r="L182" i="16" s="1"/>
  <c r="N182" i="16" s="1"/>
  <c r="E104" i="16"/>
  <c r="J104" i="16" s="1"/>
  <c r="L104" i="16" s="1"/>
  <c r="N104" i="16" s="1"/>
  <c r="E161" i="16"/>
  <c r="J161" i="16" s="1"/>
  <c r="L161" i="16" s="1"/>
  <c r="N161" i="16" s="1"/>
  <c r="E157" i="16"/>
  <c r="J157" i="16" s="1"/>
  <c r="L157" i="16" s="1"/>
  <c r="N157" i="16" s="1"/>
  <c r="E262" i="16"/>
  <c r="J262" i="16" s="1"/>
  <c r="L262" i="16" s="1"/>
  <c r="N262" i="16" s="1"/>
  <c r="E207" i="16"/>
  <c r="J207" i="16" s="1"/>
  <c r="L207" i="16" s="1"/>
  <c r="N207" i="16" s="1"/>
  <c r="E96" i="16"/>
  <c r="J96" i="16" s="1"/>
  <c r="L96" i="16" s="1"/>
  <c r="N96" i="16" s="1"/>
  <c r="E165" i="16"/>
  <c r="J165" i="16" s="1"/>
  <c r="L165" i="16" s="1"/>
  <c r="N165" i="16" s="1"/>
  <c r="E259" i="16"/>
  <c r="J259" i="16" s="1"/>
  <c r="L259" i="16" s="1"/>
  <c r="N259" i="16" s="1"/>
  <c r="E100" i="16"/>
  <c r="J100" i="16" s="1"/>
  <c r="L100" i="16" s="1"/>
  <c r="N100" i="16" s="1"/>
  <c r="E237" i="16"/>
  <c r="J237" i="16" s="1"/>
  <c r="L237" i="16" s="1"/>
  <c r="N237" i="16" s="1"/>
  <c r="E178" i="16"/>
  <c r="J178" i="16" s="1"/>
  <c r="L178" i="16" s="1"/>
  <c r="N178" i="16" s="1"/>
  <c r="E195" i="16"/>
  <c r="J195" i="16" s="1"/>
  <c r="L195" i="16" s="1"/>
  <c r="N195" i="16" s="1"/>
  <c r="E139" i="16"/>
  <c r="J139" i="16" s="1"/>
  <c r="L139" i="16" s="1"/>
  <c r="N139" i="16" s="1"/>
  <c r="E97" i="16"/>
  <c r="J97" i="16" s="1"/>
  <c r="L97" i="16" s="1"/>
  <c r="N97" i="16" s="1"/>
  <c r="E166" i="16"/>
  <c r="J166" i="16" s="1"/>
  <c r="L166" i="16" s="1"/>
  <c r="N166" i="16" s="1"/>
  <c r="E234" i="16"/>
  <c r="J234" i="16" s="1"/>
  <c r="L234" i="16" s="1"/>
  <c r="N234" i="16" s="1"/>
  <c r="E252" i="7"/>
  <c r="J252" i="7" s="1"/>
  <c r="L252" i="7" s="1"/>
  <c r="N252" i="7" s="1"/>
  <c r="E192" i="7"/>
  <c r="J192" i="7" s="1"/>
  <c r="L192" i="7" s="1"/>
  <c r="N192" i="7" s="1"/>
  <c r="E143" i="7"/>
  <c r="J143" i="7" s="1"/>
  <c r="L143" i="7" s="1"/>
  <c r="N143" i="7" s="1"/>
  <c r="E114" i="7"/>
  <c r="J114" i="7" s="1"/>
  <c r="L114" i="7" s="1"/>
  <c r="N114" i="7" s="1"/>
  <c r="E254" i="7"/>
  <c r="J254" i="7" s="1"/>
  <c r="L254" i="7" s="1"/>
  <c r="N254" i="7" s="1"/>
  <c r="E172" i="7"/>
  <c r="J172" i="7" s="1"/>
  <c r="L172" i="7" s="1"/>
  <c r="N172" i="7" s="1"/>
  <c r="E240" i="7"/>
  <c r="J240" i="7" s="1"/>
  <c r="L240" i="7" s="1"/>
  <c r="N240" i="7" s="1"/>
  <c r="E250" i="7"/>
  <c r="J250" i="7" s="1"/>
  <c r="L250" i="7" s="1"/>
  <c r="N250" i="7" s="1"/>
  <c r="E184" i="7"/>
  <c r="J184" i="7" s="1"/>
  <c r="L184" i="7" s="1"/>
  <c r="N184" i="7" s="1"/>
  <c r="E246" i="7"/>
  <c r="J246" i="7" s="1"/>
  <c r="L246" i="7" s="1"/>
  <c r="N246" i="7" s="1"/>
  <c r="E236" i="7"/>
  <c r="J236" i="7" s="1"/>
  <c r="L236" i="7" s="1"/>
  <c r="N236" i="7" s="1"/>
  <c r="E265" i="7"/>
  <c r="J265" i="7" s="1"/>
  <c r="L265" i="7" s="1"/>
  <c r="N265" i="7" s="1"/>
  <c r="E255" i="7"/>
  <c r="J255" i="7" s="1"/>
  <c r="L255" i="7" s="1"/>
  <c r="N255" i="7" s="1"/>
  <c r="E248" i="7"/>
  <c r="J248" i="7" s="1"/>
  <c r="L248" i="7" s="1"/>
  <c r="N248" i="7" s="1"/>
  <c r="E251" i="7"/>
  <c r="J251" i="7" s="1"/>
  <c r="L251" i="7" s="1"/>
  <c r="N251" i="7" s="1"/>
  <c r="E257" i="7"/>
  <c r="J257" i="7" s="1"/>
  <c r="L257" i="7" s="1"/>
  <c r="N257" i="7" s="1"/>
  <c r="E96" i="7"/>
  <c r="J96" i="7" s="1"/>
  <c r="L96" i="7" s="1"/>
  <c r="N96" i="7" s="1"/>
  <c r="E230" i="7"/>
  <c r="J230" i="7" s="1"/>
  <c r="L230" i="7" s="1"/>
  <c r="N230" i="7" s="1"/>
  <c r="E152" i="7"/>
  <c r="J152" i="7" s="1"/>
  <c r="L152" i="7" s="1"/>
  <c r="N152" i="7" s="1"/>
  <c r="E226" i="7"/>
  <c r="J226" i="7" s="1"/>
  <c r="L226" i="7" s="1"/>
  <c r="N226" i="7" s="1"/>
  <c r="E197" i="7"/>
  <c r="J197" i="7" s="1"/>
  <c r="L197" i="7" s="1"/>
  <c r="N197" i="7" s="1"/>
  <c r="E103" i="7"/>
  <c r="J103" i="7" s="1"/>
  <c r="L103" i="7" s="1"/>
  <c r="N103" i="7" s="1"/>
  <c r="E109" i="7"/>
  <c r="J109" i="7" s="1"/>
  <c r="L109" i="7" s="1"/>
  <c r="N109" i="7" s="1"/>
  <c r="E150" i="7"/>
  <c r="J150" i="7" s="1"/>
  <c r="L150" i="7" s="1"/>
  <c r="N150" i="7" s="1"/>
  <c r="E136" i="7"/>
  <c r="J136" i="7" s="1"/>
  <c r="L136" i="7" s="1"/>
  <c r="N136" i="7" s="1"/>
  <c r="E144" i="7"/>
  <c r="J144" i="7" s="1"/>
  <c r="L144" i="7" s="1"/>
  <c r="N144" i="7" s="1"/>
  <c r="E222" i="7"/>
  <c r="J222" i="7" s="1"/>
  <c r="L222" i="7" s="1"/>
  <c r="N222" i="7" s="1"/>
  <c r="E208" i="7"/>
  <c r="J208" i="7" s="1"/>
  <c r="L208" i="7" s="1"/>
  <c r="N208" i="7" s="1"/>
  <c r="E238" i="7"/>
  <c r="J238" i="7" s="1"/>
  <c r="L238" i="7" s="1"/>
  <c r="N238" i="7" s="1"/>
  <c r="E218" i="7"/>
  <c r="J218" i="7" s="1"/>
  <c r="L218" i="7" s="1"/>
  <c r="N218" i="7" s="1"/>
  <c r="E112" i="7"/>
  <c r="J112" i="7" s="1"/>
  <c r="L112" i="7" s="1"/>
  <c r="N112" i="7" s="1"/>
  <c r="E214" i="7"/>
  <c r="J214" i="7" s="1"/>
  <c r="L214" i="7" s="1"/>
  <c r="N214" i="7" s="1"/>
  <c r="E126" i="7"/>
  <c r="J126" i="7" s="1"/>
  <c r="L126" i="7" s="1"/>
  <c r="N126" i="7" s="1"/>
  <c r="E233" i="7"/>
  <c r="J233" i="7" s="1"/>
  <c r="L233" i="7" s="1"/>
  <c r="N233" i="7" s="1"/>
  <c r="E223" i="7"/>
  <c r="J223" i="7" s="1"/>
  <c r="L223" i="7" s="1"/>
  <c r="N223" i="7" s="1"/>
  <c r="E120" i="7"/>
  <c r="J120" i="7" s="1"/>
  <c r="L120" i="7" s="1"/>
  <c r="N120" i="7" s="1"/>
  <c r="E219" i="7"/>
  <c r="J219" i="7" s="1"/>
  <c r="L219" i="7" s="1"/>
  <c r="N219" i="7" s="1"/>
  <c r="E193" i="7"/>
  <c r="J193" i="7" s="1"/>
  <c r="L193" i="7" s="1"/>
  <c r="N193" i="7" s="1"/>
  <c r="E128" i="7"/>
  <c r="J128" i="7" s="1"/>
  <c r="L128" i="7" s="1"/>
  <c r="N128" i="7" s="1"/>
  <c r="E198" i="7"/>
  <c r="J198" i="7" s="1"/>
  <c r="L198" i="7" s="1"/>
  <c r="N198" i="7" s="1"/>
  <c r="E110" i="7"/>
  <c r="J110" i="7" s="1"/>
  <c r="L110" i="7" s="1"/>
  <c r="N110" i="7" s="1"/>
  <c r="E162" i="7"/>
  <c r="J162" i="7" s="1"/>
  <c r="L162" i="7" s="1"/>
  <c r="N162" i="7" s="1"/>
  <c r="E124" i="7"/>
  <c r="J124" i="7" s="1"/>
  <c r="L124" i="7" s="1"/>
  <c r="N124" i="7" s="1"/>
  <c r="E134" i="7"/>
  <c r="J134" i="7" s="1"/>
  <c r="L134" i="7" s="1"/>
  <c r="N134" i="7" s="1"/>
  <c r="E224" i="7"/>
  <c r="J224" i="7" s="1"/>
  <c r="L224" i="7" s="1"/>
  <c r="N224" i="7" s="1"/>
  <c r="E147" i="7"/>
  <c r="J147" i="7" s="1"/>
  <c r="L147" i="7" s="1"/>
  <c r="N147" i="7" s="1"/>
  <c r="E125" i="7"/>
  <c r="J125" i="7" s="1"/>
  <c r="L125" i="7" s="1"/>
  <c r="N125" i="7" s="1"/>
  <c r="E104" i="7"/>
  <c r="J104" i="7" s="1"/>
  <c r="L104" i="7" s="1"/>
  <c r="N104" i="7" s="1"/>
  <c r="E190" i="7"/>
  <c r="J190" i="7" s="1"/>
  <c r="L190" i="7" s="1"/>
  <c r="N190" i="7" s="1"/>
  <c r="E118" i="7"/>
  <c r="J118" i="7" s="1"/>
  <c r="L118" i="7" s="1"/>
  <c r="N118" i="7" s="1"/>
  <c r="E151" i="7"/>
  <c r="J151" i="7" s="1"/>
  <c r="L151" i="7" s="1"/>
  <c r="N151" i="7" s="1"/>
  <c r="E263" i="7"/>
  <c r="J263" i="7" s="1"/>
  <c r="L263" i="7" s="1"/>
  <c r="N263" i="7" s="1"/>
  <c r="E164" i="7"/>
  <c r="J164" i="7" s="1"/>
  <c r="L164" i="7" s="1"/>
  <c r="N164" i="7" s="1"/>
  <c r="E182" i="7"/>
  <c r="J182" i="7" s="1"/>
  <c r="L182" i="7" s="1"/>
  <c r="N182" i="7" s="1"/>
  <c r="E228" i="7"/>
  <c r="J228" i="7" s="1"/>
  <c r="L228" i="7" s="1"/>
  <c r="N228" i="7" s="1"/>
  <c r="E201" i="7"/>
  <c r="J201" i="7" s="1"/>
  <c r="L201" i="7" s="1"/>
  <c r="N201" i="7" s="1"/>
  <c r="E191" i="7"/>
  <c r="J191" i="7" s="1"/>
  <c r="L191" i="7" s="1"/>
  <c r="N191" i="7" s="1"/>
  <c r="E168" i="7"/>
  <c r="J168" i="7" s="1"/>
  <c r="L168" i="7" s="1"/>
  <c r="N168" i="7" s="1"/>
  <c r="E187" i="7"/>
  <c r="J187" i="7" s="1"/>
  <c r="L187" i="7" s="1"/>
  <c r="N187" i="7" s="1"/>
  <c r="E266" i="7"/>
  <c r="J266" i="7" s="1"/>
  <c r="L266" i="7" s="1"/>
  <c r="N266" i="7" s="1"/>
  <c r="E232" i="7"/>
  <c r="J232" i="7" s="1"/>
  <c r="L232" i="7" s="1"/>
  <c r="N232" i="7" s="1"/>
  <c r="E166" i="7"/>
  <c r="J166" i="7" s="1"/>
  <c r="L166" i="7" s="1"/>
  <c r="N166" i="7" s="1"/>
  <c r="E180" i="7"/>
  <c r="J180" i="7" s="1"/>
  <c r="L180" i="7" s="1"/>
  <c r="N180" i="7" s="1"/>
  <c r="E239" i="7"/>
  <c r="J239" i="7" s="1"/>
  <c r="L239" i="7" s="1"/>
  <c r="N239" i="7" s="1"/>
  <c r="E200" i="7"/>
  <c r="J200" i="7" s="1"/>
  <c r="L200" i="7" s="1"/>
  <c r="N200" i="7" s="1"/>
  <c r="E155" i="7"/>
  <c r="J155" i="7" s="1"/>
  <c r="L155" i="7" s="1"/>
  <c r="N155" i="7" s="1"/>
  <c r="E117" i="7"/>
  <c r="J117" i="7" s="1"/>
  <c r="L117" i="7" s="1"/>
  <c r="N117" i="7" s="1"/>
  <c r="E129" i="7"/>
  <c r="J129" i="7" s="1"/>
  <c r="L129" i="7" s="1"/>
  <c r="N129" i="7" s="1"/>
  <c r="E100" i="7"/>
  <c r="J100" i="7" s="1"/>
  <c r="L100" i="7" s="1"/>
  <c r="N100" i="7" s="1"/>
  <c r="E245" i="7"/>
  <c r="J245" i="7" s="1"/>
  <c r="L245" i="7" s="1"/>
  <c r="N245" i="7" s="1"/>
  <c r="E235" i="7"/>
  <c r="J235" i="7" s="1"/>
  <c r="L235" i="7" s="1"/>
  <c r="N235" i="7" s="1"/>
  <c r="E177" i="7"/>
  <c r="J177" i="7" s="1"/>
  <c r="L177" i="7" s="1"/>
  <c r="N177" i="7" s="1"/>
  <c r="E146" i="7"/>
  <c r="J146" i="7" s="1"/>
  <c r="L146" i="7" s="1"/>
  <c r="N146" i="7" s="1"/>
  <c r="E119" i="7"/>
  <c r="J119" i="7" s="1"/>
  <c r="L119" i="7" s="1"/>
  <c r="N119" i="7" s="1"/>
  <c r="E237" i="7"/>
  <c r="J237" i="7" s="1"/>
  <c r="L237" i="7" s="1"/>
  <c r="N237" i="7" s="1"/>
  <c r="E227" i="7"/>
  <c r="J227" i="7" s="1"/>
  <c r="L227" i="7" s="1"/>
  <c r="N227" i="7" s="1"/>
  <c r="E216" i="7"/>
  <c r="J216" i="7" s="1"/>
  <c r="L216" i="7" s="1"/>
  <c r="N216" i="7" s="1"/>
  <c r="E137" i="7"/>
  <c r="J137" i="7" s="1"/>
  <c r="L137" i="7" s="1"/>
  <c r="N137" i="7" s="1"/>
  <c r="E127" i="7"/>
  <c r="J127" i="7" s="1"/>
  <c r="L127" i="7" s="1"/>
  <c r="N127" i="7" s="1"/>
  <c r="E229" i="7"/>
  <c r="J229" i="7" s="1"/>
  <c r="L229" i="7" s="1"/>
  <c r="N229" i="7" s="1"/>
  <c r="E131" i="7"/>
  <c r="J131" i="7" s="1"/>
  <c r="L131" i="7" s="1"/>
  <c r="N131" i="7" s="1"/>
  <c r="E247" i="7"/>
  <c r="J247" i="7" s="1"/>
  <c r="L247" i="7" s="1"/>
  <c r="N247" i="7" s="1"/>
  <c r="E221" i="7"/>
  <c r="J221" i="7" s="1"/>
  <c r="L221" i="7" s="1"/>
  <c r="N221" i="7" s="1"/>
  <c r="E211" i="7"/>
  <c r="J211" i="7" s="1"/>
  <c r="L211" i="7" s="1"/>
  <c r="N211" i="7" s="1"/>
  <c r="E249" i="7"/>
  <c r="J249" i="7" s="1"/>
  <c r="L249" i="7" s="1"/>
  <c r="N249" i="7" s="1"/>
  <c r="E111" i="7"/>
  <c r="J111" i="7" s="1"/>
  <c r="L111" i="7" s="1"/>
  <c r="N111" i="7" s="1"/>
  <c r="E161" i="7"/>
  <c r="J161" i="7" s="1"/>
  <c r="L161" i="7" s="1"/>
  <c r="N161" i="7" s="1"/>
  <c r="E264" i="7"/>
  <c r="J264" i="7" s="1"/>
  <c r="L264" i="7" s="1"/>
  <c r="N264" i="7" s="1"/>
  <c r="E220" i="7"/>
  <c r="J220" i="7" s="1"/>
  <c r="L220" i="7" s="1"/>
  <c r="N220" i="7" s="1"/>
  <c r="E97" i="7"/>
  <c r="J97" i="7" s="1"/>
  <c r="L97" i="7" s="1"/>
  <c r="N97" i="7" s="1"/>
  <c r="E185" i="7"/>
  <c r="J185" i="7" s="1"/>
  <c r="L185" i="7" s="1"/>
  <c r="N185" i="7" s="1"/>
  <c r="E213" i="7"/>
  <c r="J213" i="7" s="1"/>
  <c r="L213" i="7" s="1"/>
  <c r="N213" i="7" s="1"/>
  <c r="E203" i="7"/>
  <c r="J203" i="7" s="1"/>
  <c r="L203" i="7" s="1"/>
  <c r="N203" i="7" s="1"/>
  <c r="E186" i="7"/>
  <c r="J186" i="7" s="1"/>
  <c r="L186" i="7" s="1"/>
  <c r="N186" i="7" s="1"/>
  <c r="E241" i="7"/>
  <c r="J241" i="7" s="1"/>
  <c r="L241" i="7" s="1"/>
  <c r="N241" i="7" s="1"/>
  <c r="E204" i="7"/>
  <c r="J204" i="7" s="1"/>
  <c r="L204" i="7" s="1"/>
  <c r="N204" i="7" s="1"/>
  <c r="E205" i="7"/>
  <c r="J205" i="7" s="1"/>
  <c r="L205" i="7" s="1"/>
  <c r="N205" i="7" s="1"/>
  <c r="E195" i="7"/>
  <c r="J195" i="7" s="1"/>
  <c r="L195" i="7" s="1"/>
  <c r="N195" i="7" s="1"/>
  <c r="E116" i="7"/>
  <c r="J116" i="7" s="1"/>
  <c r="L116" i="7" s="1"/>
  <c r="N116" i="7" s="1"/>
  <c r="E242" i="7"/>
  <c r="J242" i="7" s="1"/>
  <c r="L242" i="7" s="1"/>
  <c r="N242" i="7" s="1"/>
  <c r="E268" i="7"/>
  <c r="J268" i="7" s="1"/>
  <c r="L268" i="7" s="1"/>
  <c r="N268" i="7" s="1"/>
  <c r="E165" i="7"/>
  <c r="J165" i="7" s="1"/>
  <c r="L165" i="7" s="1"/>
  <c r="N165" i="7" s="1"/>
  <c r="J95" i="7"/>
  <c r="L95" i="7" s="1"/>
  <c r="N95" i="7" s="1"/>
  <c r="E183" i="7"/>
  <c r="J183" i="7" s="1"/>
  <c r="L183" i="7" s="1"/>
  <c r="N183" i="7" s="1"/>
  <c r="E189" i="7"/>
  <c r="J189" i="7" s="1"/>
  <c r="L189" i="7" s="1"/>
  <c r="N189" i="7" s="1"/>
  <c r="E179" i="7"/>
  <c r="J179" i="7" s="1"/>
  <c r="L179" i="7" s="1"/>
  <c r="N179" i="7" s="1"/>
  <c r="E217" i="7"/>
  <c r="J217" i="7" s="1"/>
  <c r="L217" i="7" s="1"/>
  <c r="N217" i="7" s="1"/>
  <c r="E158" i="7"/>
  <c r="J158" i="7" s="1"/>
  <c r="L158" i="7" s="1"/>
  <c r="N158" i="7" s="1"/>
  <c r="E234" i="7"/>
  <c r="J234" i="7" s="1"/>
  <c r="L234" i="7" s="1"/>
  <c r="N234" i="7" s="1"/>
  <c r="E105" i="7"/>
  <c r="J105" i="7" s="1"/>
  <c r="L105" i="7" s="1"/>
  <c r="N105" i="7" s="1"/>
  <c r="E175" i="7"/>
  <c r="J175" i="7" s="1"/>
  <c r="L175" i="7" s="1"/>
  <c r="N175" i="7" s="1"/>
  <c r="E231" i="7"/>
  <c r="J231" i="7" s="1"/>
  <c r="L231" i="7" s="1"/>
  <c r="N231" i="7" s="1"/>
  <c r="E135" i="7"/>
  <c r="J135" i="7" s="1"/>
  <c r="L135" i="7" s="1"/>
  <c r="N135" i="7" s="1"/>
  <c r="E142" i="7"/>
  <c r="J142" i="7" s="1"/>
  <c r="L142" i="7" s="1"/>
  <c r="N142" i="7" s="1"/>
  <c r="E133" i="7"/>
  <c r="J133" i="7" s="1"/>
  <c r="L133" i="7" s="1"/>
  <c r="N133" i="7" s="1"/>
  <c r="E253" i="7"/>
  <c r="J253" i="7" s="1"/>
  <c r="L253" i="7" s="1"/>
  <c r="N253" i="7" s="1"/>
  <c r="E258" i="7"/>
  <c r="J258" i="7" s="1"/>
  <c r="L258" i="7" s="1"/>
  <c r="N258" i="7" s="1"/>
  <c r="E256" i="7"/>
  <c r="J256" i="7" s="1"/>
  <c r="L256" i="7" s="1"/>
  <c r="N256" i="7" s="1"/>
  <c r="E215" i="7"/>
  <c r="J215" i="7" s="1"/>
  <c r="L215" i="7" s="1"/>
  <c r="N215" i="7" s="1"/>
  <c r="E154" i="7"/>
  <c r="J154" i="7" s="1"/>
  <c r="L154" i="7" s="1"/>
  <c r="N154" i="7" s="1"/>
  <c r="E139" i="7"/>
  <c r="J139" i="7" s="1"/>
  <c r="L139" i="7" s="1"/>
  <c r="N139" i="7" s="1"/>
  <c r="E167" i="7"/>
  <c r="J167" i="7" s="1"/>
  <c r="L167" i="7" s="1"/>
  <c r="N167" i="7" s="1"/>
  <c r="E173" i="7"/>
  <c r="J173" i="7" s="1"/>
  <c r="L173" i="7" s="1"/>
  <c r="N173" i="7" s="1"/>
  <c r="E169" i="7"/>
  <c r="J169" i="7" s="1"/>
  <c r="L169" i="7" s="1"/>
  <c r="N169" i="7" s="1"/>
  <c r="E174" i="7"/>
  <c r="J174" i="7" s="1"/>
  <c r="L174" i="7" s="1"/>
  <c r="N174" i="7" s="1"/>
  <c r="E157" i="7"/>
  <c r="J157" i="7" s="1"/>
  <c r="L157" i="7" s="1"/>
  <c r="N157" i="7" s="1"/>
  <c r="E207" i="7"/>
  <c r="J207" i="7" s="1"/>
  <c r="L207" i="7" s="1"/>
  <c r="N207" i="7" s="1"/>
  <c r="E160" i="7"/>
  <c r="J160" i="7" s="1"/>
  <c r="L160" i="7" s="1"/>
  <c r="N160" i="7" s="1"/>
  <c r="E138" i="7"/>
  <c r="J138" i="7" s="1"/>
  <c r="L138" i="7" s="1"/>
  <c r="N138" i="7" s="1"/>
  <c r="E101" i="7"/>
  <c r="J101" i="7" s="1"/>
  <c r="L101" i="7" s="1"/>
  <c r="N101" i="7" s="1"/>
  <c r="E181" i="7"/>
  <c r="J181" i="7" s="1"/>
  <c r="L181" i="7" s="1"/>
  <c r="N181" i="7" s="1"/>
  <c r="E108" i="7"/>
  <c r="J108" i="7" s="1"/>
  <c r="L108" i="7" s="1"/>
  <c r="N108" i="7" s="1"/>
  <c r="E141" i="7"/>
  <c r="J141" i="7" s="1"/>
  <c r="L141" i="7" s="1"/>
  <c r="N141" i="7" s="1"/>
  <c r="E210" i="7"/>
  <c r="J210" i="7" s="1"/>
  <c r="L210" i="7" s="1"/>
  <c r="N210" i="7" s="1"/>
  <c r="E99" i="7"/>
  <c r="J99" i="7" s="1"/>
  <c r="L99" i="7" s="1"/>
  <c r="N99" i="7" s="1"/>
  <c r="E262" i="7"/>
  <c r="J262" i="7" s="1"/>
  <c r="L262" i="7" s="1"/>
  <c r="N262" i="7" s="1"/>
  <c r="E176" i="7"/>
  <c r="J176" i="7" s="1"/>
  <c r="L176" i="7" s="1"/>
  <c r="N176" i="7" s="1"/>
  <c r="E140" i="7"/>
  <c r="J140" i="7" s="1"/>
  <c r="L140" i="7" s="1"/>
  <c r="N140" i="7" s="1"/>
  <c r="E149" i="7"/>
  <c r="J149" i="7" s="1"/>
  <c r="L149" i="7" s="1"/>
  <c r="N149" i="7" s="1"/>
  <c r="E209" i="7"/>
  <c r="J209" i="7" s="1"/>
  <c r="L209" i="7" s="1"/>
  <c r="N209" i="7" s="1"/>
  <c r="E259" i="7"/>
  <c r="J259" i="7" s="1"/>
  <c r="L259" i="7" s="1"/>
  <c r="N259" i="7" s="1"/>
  <c r="E178" i="7"/>
  <c r="J178" i="7" s="1"/>
  <c r="L178" i="7" s="1"/>
  <c r="N178" i="7" s="1"/>
  <c r="E148" i="7"/>
  <c r="J148" i="7" s="1"/>
  <c r="L148" i="7" s="1"/>
  <c r="N148" i="7" s="1"/>
  <c r="E243" i="7"/>
  <c r="J243" i="7" s="1"/>
  <c r="L243" i="7" s="1"/>
  <c r="N243" i="7" s="1"/>
  <c r="E212" i="7"/>
  <c r="J212" i="7" s="1"/>
  <c r="L212" i="7" s="1"/>
  <c r="N212" i="7" s="1"/>
  <c r="E102" i="7"/>
  <c r="J102" i="7" s="1"/>
  <c r="L102" i="7" s="1"/>
  <c r="N102" i="7" s="1"/>
  <c r="E121" i="7"/>
  <c r="J121" i="7" s="1"/>
  <c r="L121" i="7" s="1"/>
  <c r="N121" i="7" s="1"/>
  <c r="E267" i="7"/>
  <c r="J267" i="7" s="1"/>
  <c r="L267" i="7" s="1"/>
  <c r="N267" i="7" s="1"/>
  <c r="E145" i="7"/>
  <c r="J145" i="7" s="1"/>
  <c r="L145" i="7" s="1"/>
  <c r="N145" i="7" s="1"/>
  <c r="E163" i="7"/>
  <c r="J163" i="7" s="1"/>
  <c r="L163" i="7" s="1"/>
  <c r="N163" i="7" s="1"/>
  <c r="E159" i="7"/>
  <c r="J159" i="7" s="1"/>
  <c r="L159" i="7" s="1"/>
  <c r="N159" i="7" s="1"/>
  <c r="E260" i="7"/>
  <c r="J260" i="7" s="1"/>
  <c r="L260" i="7" s="1"/>
  <c r="N260" i="7" s="1"/>
  <c r="E107" i="7"/>
  <c r="J107" i="7" s="1"/>
  <c r="L107" i="7" s="1"/>
  <c r="N107" i="7" s="1"/>
  <c r="E225" i="7"/>
  <c r="J225" i="7" s="1"/>
  <c r="L225" i="7" s="1"/>
  <c r="N225" i="7" s="1"/>
  <c r="E122" i="7"/>
  <c r="J122" i="7" s="1"/>
  <c r="L122" i="7" s="1"/>
  <c r="N122" i="7" s="1"/>
  <c r="E188" i="7"/>
  <c r="J188" i="7" s="1"/>
  <c r="L188" i="7" s="1"/>
  <c r="N188" i="7" s="1"/>
  <c r="E171" i="7"/>
  <c r="J171" i="7" s="1"/>
  <c r="L171" i="7" s="1"/>
  <c r="N171" i="7" s="1"/>
  <c r="E199" i="7"/>
  <c r="J199" i="7" s="1"/>
  <c r="L199" i="7" s="1"/>
  <c r="N199" i="7" s="1"/>
  <c r="E123" i="7"/>
  <c r="J123" i="7" s="1"/>
  <c r="L123" i="7" s="1"/>
  <c r="N123" i="7" s="1"/>
  <c r="E98" i="7"/>
  <c r="J98" i="7" s="1"/>
  <c r="L98" i="7" s="1"/>
  <c r="N98" i="7" s="1"/>
  <c r="E202" i="7"/>
  <c r="J202" i="7" s="1"/>
  <c r="L202" i="7" s="1"/>
  <c r="N202" i="7" s="1"/>
  <c r="E156" i="7"/>
  <c r="J156" i="7" s="1"/>
  <c r="L156" i="7" s="1"/>
  <c r="N156" i="7" s="1"/>
  <c r="E170" i="7"/>
  <c r="J170" i="7" s="1"/>
  <c r="L170" i="7" s="1"/>
  <c r="N170" i="7" s="1"/>
  <c r="E115" i="7"/>
  <c r="J115" i="7" s="1"/>
  <c r="L115" i="7" s="1"/>
  <c r="N115" i="7" s="1"/>
  <c r="E132" i="7"/>
  <c r="J132" i="7" s="1"/>
  <c r="L132" i="7" s="1"/>
  <c r="N132" i="7" s="1"/>
  <c r="E113" i="7"/>
  <c r="J113" i="7" s="1"/>
  <c r="L113" i="7" s="1"/>
  <c r="N113" i="7" s="1"/>
  <c r="E194" i="7"/>
  <c r="J194" i="7" s="1"/>
  <c r="L194" i="7" s="1"/>
  <c r="N194" i="7" s="1"/>
  <c r="E244" i="7"/>
  <c r="J244" i="7" s="1"/>
  <c r="L244" i="7" s="1"/>
  <c r="N244" i="7" s="1"/>
  <c r="E206" i="7"/>
  <c r="J206" i="7" s="1"/>
  <c r="L206" i="7" s="1"/>
  <c r="N206" i="7" s="1"/>
  <c r="E196" i="7"/>
  <c r="J196" i="7" s="1"/>
  <c r="L196" i="7" s="1"/>
  <c r="N196" i="7" s="1"/>
  <c r="E261" i="7"/>
  <c r="J261" i="7" s="1"/>
  <c r="L261" i="7" s="1"/>
  <c r="N261" i="7" s="1"/>
  <c r="E106" i="7"/>
  <c r="J106" i="7" s="1"/>
  <c r="L106" i="7" s="1"/>
  <c r="N106" i="7" s="1"/>
  <c r="E153" i="7"/>
  <c r="J153" i="7" s="1"/>
  <c r="L153" i="7" s="1"/>
  <c r="N153" i="7" s="1"/>
  <c r="E130" i="7"/>
  <c r="J130" i="7" s="1"/>
  <c r="L130" i="7" s="1"/>
  <c r="N130" i="7" s="1"/>
  <c r="E99" i="12"/>
  <c r="J99" i="12" s="1"/>
  <c r="L99" i="12" s="1"/>
  <c r="N99" i="12" s="1"/>
  <c r="E192" i="12"/>
  <c r="J192" i="12" s="1"/>
  <c r="L192" i="12" s="1"/>
  <c r="N192" i="12" s="1"/>
  <c r="E222" i="12"/>
  <c r="J222" i="12" s="1"/>
  <c r="L222" i="12" s="1"/>
  <c r="N222" i="12" s="1"/>
  <c r="E204" i="12"/>
  <c r="J204" i="12" s="1"/>
  <c r="L204" i="12" s="1"/>
  <c r="N204" i="12" s="1"/>
  <c r="E172" i="12"/>
  <c r="J172" i="12" s="1"/>
  <c r="L172" i="12" s="1"/>
  <c r="N172" i="12" s="1"/>
  <c r="E177" i="12"/>
  <c r="J177" i="12" s="1"/>
  <c r="L177" i="12" s="1"/>
  <c r="N177" i="12" s="1"/>
  <c r="E120" i="12"/>
  <c r="J120" i="12" s="1"/>
  <c r="L120" i="12" s="1"/>
  <c r="N120" i="12" s="1"/>
  <c r="E163" i="12"/>
  <c r="J163" i="12" s="1"/>
  <c r="L163" i="12" s="1"/>
  <c r="N163" i="12" s="1"/>
  <c r="E205" i="12"/>
  <c r="J205" i="12" s="1"/>
  <c r="L205" i="12" s="1"/>
  <c r="N205" i="12" s="1"/>
  <c r="E148" i="12"/>
  <c r="J148" i="12" s="1"/>
  <c r="L148" i="12" s="1"/>
  <c r="N148" i="12" s="1"/>
  <c r="E248" i="12"/>
  <c r="J248" i="12" s="1"/>
  <c r="L248" i="12" s="1"/>
  <c r="N248" i="12" s="1"/>
  <c r="E265" i="12"/>
  <c r="J265" i="12" s="1"/>
  <c r="L265" i="12" s="1"/>
  <c r="N265" i="12" s="1"/>
  <c r="E112" i="12"/>
  <c r="J112" i="12" s="1"/>
  <c r="L112" i="12" s="1"/>
  <c r="N112" i="12" s="1"/>
  <c r="E174" i="12"/>
  <c r="J174" i="12" s="1"/>
  <c r="L174" i="12" s="1"/>
  <c r="N174" i="12" s="1"/>
  <c r="E129" i="12"/>
  <c r="J129" i="12" s="1"/>
  <c r="L129" i="12" s="1"/>
  <c r="N129" i="12" s="1"/>
  <c r="E167" i="12"/>
  <c r="J167" i="12" s="1"/>
  <c r="L167" i="12" s="1"/>
  <c r="N167" i="12" s="1"/>
  <c r="E202" i="12"/>
  <c r="J202" i="12" s="1"/>
  <c r="L202" i="12" s="1"/>
  <c r="N202" i="12" s="1"/>
  <c r="E176" i="12"/>
  <c r="J176" i="12" s="1"/>
  <c r="L176" i="12" s="1"/>
  <c r="N176" i="12" s="1"/>
  <c r="E96" i="12"/>
  <c r="J96" i="12" s="1"/>
  <c r="L96" i="12" s="1"/>
  <c r="N96" i="12" s="1"/>
  <c r="E166" i="12"/>
  <c r="J166" i="12" s="1"/>
  <c r="L166" i="12" s="1"/>
  <c r="N166" i="12" s="1"/>
  <c r="E171" i="12"/>
  <c r="J171" i="12" s="1"/>
  <c r="L171" i="12" s="1"/>
  <c r="N171" i="12" s="1"/>
  <c r="E143" i="12"/>
  <c r="J143" i="12" s="1"/>
  <c r="L143" i="12" s="1"/>
  <c r="N143" i="12" s="1"/>
  <c r="E97" i="12"/>
  <c r="J97" i="12" s="1"/>
  <c r="L97" i="12" s="1"/>
  <c r="N97" i="12" s="1"/>
  <c r="E123" i="12"/>
  <c r="J123" i="12" s="1"/>
  <c r="L123" i="12" s="1"/>
  <c r="N123" i="12" s="1"/>
  <c r="E190" i="12"/>
  <c r="J190" i="12" s="1"/>
  <c r="L190" i="12" s="1"/>
  <c r="N190" i="12" s="1"/>
  <c r="E145" i="12"/>
  <c r="J145" i="12" s="1"/>
  <c r="L145" i="12" s="1"/>
  <c r="N145" i="12" s="1"/>
  <c r="E157" i="12"/>
  <c r="J157" i="12" s="1"/>
  <c r="L157" i="12" s="1"/>
  <c r="N157" i="12" s="1"/>
  <c r="E250" i="12"/>
  <c r="J250" i="12" s="1"/>
  <c r="L250" i="12" s="1"/>
  <c r="N250" i="12" s="1"/>
  <c r="E260" i="12"/>
  <c r="J260" i="12" s="1"/>
  <c r="L260" i="12" s="1"/>
  <c r="N260" i="12" s="1"/>
  <c r="E144" i="12"/>
  <c r="J144" i="12" s="1"/>
  <c r="L144" i="12" s="1"/>
  <c r="N144" i="12" s="1"/>
  <c r="E173" i="12"/>
  <c r="J173" i="12" s="1"/>
  <c r="L173" i="12" s="1"/>
  <c r="N173" i="12" s="1"/>
  <c r="E116" i="12"/>
  <c r="J116" i="12" s="1"/>
  <c r="L116" i="12" s="1"/>
  <c r="N116" i="12" s="1"/>
  <c r="E180" i="12"/>
  <c r="J180" i="12" s="1"/>
  <c r="L180" i="12" s="1"/>
  <c r="N180" i="12" s="1"/>
  <c r="E233" i="12"/>
  <c r="J233" i="12" s="1"/>
  <c r="L233" i="12" s="1"/>
  <c r="N233" i="12" s="1"/>
  <c r="E126" i="12"/>
  <c r="J126" i="12" s="1"/>
  <c r="L126" i="12" s="1"/>
  <c r="N126" i="12" s="1"/>
  <c r="E251" i="12"/>
  <c r="J251" i="12" s="1"/>
  <c r="L251" i="12" s="1"/>
  <c r="N251" i="12" s="1"/>
  <c r="E154" i="12"/>
  <c r="J154" i="12" s="1"/>
  <c r="L154" i="12" s="1"/>
  <c r="N154" i="12" s="1"/>
  <c r="E142" i="12"/>
  <c r="J142" i="12" s="1"/>
  <c r="L142" i="12" s="1"/>
  <c r="N142" i="12" s="1"/>
  <c r="E170" i="12"/>
  <c r="J170" i="12" s="1"/>
  <c r="L170" i="12" s="1"/>
  <c r="N170" i="12" s="1"/>
  <c r="E188" i="12"/>
  <c r="J188" i="12" s="1"/>
  <c r="L188" i="12" s="1"/>
  <c r="N188" i="12" s="1"/>
  <c r="E200" i="12"/>
  <c r="J200" i="12" s="1"/>
  <c r="L200" i="12" s="1"/>
  <c r="N200" i="12" s="1"/>
  <c r="E243" i="12"/>
  <c r="J243" i="12" s="1"/>
  <c r="L243" i="12" s="1"/>
  <c r="N243" i="12" s="1"/>
  <c r="E146" i="12"/>
  <c r="J146" i="12" s="1"/>
  <c r="L146" i="12" s="1"/>
  <c r="N146" i="12" s="1"/>
  <c r="E224" i="12"/>
  <c r="J224" i="12" s="1"/>
  <c r="L224" i="12" s="1"/>
  <c r="N224" i="12" s="1"/>
  <c r="E101" i="12"/>
  <c r="J101" i="12" s="1"/>
  <c r="L101" i="12" s="1"/>
  <c r="N101" i="12" s="1"/>
  <c r="E267" i="12"/>
  <c r="J267" i="12" s="1"/>
  <c r="L267" i="12" s="1"/>
  <c r="N267" i="12" s="1"/>
  <c r="E183" i="12"/>
  <c r="J183" i="12" s="1"/>
  <c r="L183" i="12" s="1"/>
  <c r="N183" i="12" s="1"/>
  <c r="E185" i="12"/>
  <c r="J185" i="12" s="1"/>
  <c r="L185" i="12" s="1"/>
  <c r="N185" i="12" s="1"/>
  <c r="E218" i="12"/>
  <c r="J218" i="12" s="1"/>
  <c r="L218" i="12" s="1"/>
  <c r="N218" i="12" s="1"/>
  <c r="E196" i="12"/>
  <c r="J196" i="12" s="1"/>
  <c r="L196" i="12" s="1"/>
  <c r="N196" i="12" s="1"/>
  <c r="E164" i="12"/>
  <c r="J164" i="12" s="1"/>
  <c r="L164" i="12" s="1"/>
  <c r="N164" i="12" s="1"/>
  <c r="E246" i="12"/>
  <c r="J246" i="12" s="1"/>
  <c r="L246" i="12" s="1"/>
  <c r="N246" i="12" s="1"/>
  <c r="E252" i="12"/>
  <c r="J252" i="12" s="1"/>
  <c r="L252" i="12" s="1"/>
  <c r="N252" i="12" s="1"/>
  <c r="E223" i="12"/>
  <c r="J223" i="12" s="1"/>
  <c r="L223" i="12" s="1"/>
  <c r="N223" i="12" s="1"/>
  <c r="E201" i="12"/>
  <c r="J201" i="12" s="1"/>
  <c r="L201" i="12" s="1"/>
  <c r="N201" i="12" s="1"/>
  <c r="E261" i="12"/>
  <c r="J261" i="12" s="1"/>
  <c r="L261" i="12" s="1"/>
  <c r="N261" i="12" s="1"/>
  <c r="E219" i="12"/>
  <c r="J219" i="12" s="1"/>
  <c r="L219" i="12" s="1"/>
  <c r="N219" i="12" s="1"/>
  <c r="E122" i="12"/>
  <c r="J122" i="12" s="1"/>
  <c r="L122" i="12" s="1"/>
  <c r="N122" i="12" s="1"/>
  <c r="E125" i="12"/>
  <c r="J125" i="12" s="1"/>
  <c r="L125" i="12" s="1"/>
  <c r="N125" i="12" s="1"/>
  <c r="E247" i="12"/>
  <c r="J247" i="12" s="1"/>
  <c r="L247" i="12" s="1"/>
  <c r="N247" i="12" s="1"/>
  <c r="E150" i="12"/>
  <c r="J150" i="12" s="1"/>
  <c r="L150" i="12" s="1"/>
  <c r="N150" i="12" s="1"/>
  <c r="E253" i="12"/>
  <c r="J253" i="12" s="1"/>
  <c r="L253" i="12" s="1"/>
  <c r="N253" i="12" s="1"/>
  <c r="E211" i="12"/>
  <c r="J211" i="12" s="1"/>
  <c r="L211" i="12" s="1"/>
  <c r="N211" i="12" s="1"/>
  <c r="E114" i="12"/>
  <c r="J114" i="12" s="1"/>
  <c r="L114" i="12" s="1"/>
  <c r="N114" i="12" s="1"/>
  <c r="E256" i="12"/>
  <c r="J256" i="12" s="1"/>
  <c r="L256" i="12" s="1"/>
  <c r="N256" i="12" s="1"/>
  <c r="E139" i="12"/>
  <c r="J139" i="12" s="1"/>
  <c r="L139" i="12" s="1"/>
  <c r="N139" i="12" s="1"/>
  <c r="E111" i="12"/>
  <c r="J111" i="12" s="1"/>
  <c r="L111" i="12" s="1"/>
  <c r="N111" i="12" s="1"/>
  <c r="E235" i="12"/>
  <c r="J235" i="12" s="1"/>
  <c r="L235" i="12" s="1"/>
  <c r="N235" i="12" s="1"/>
  <c r="E138" i="12"/>
  <c r="J138" i="12" s="1"/>
  <c r="L138" i="12" s="1"/>
  <c r="N138" i="12" s="1"/>
  <c r="E239" i="12"/>
  <c r="J239" i="12" s="1"/>
  <c r="L239" i="12" s="1"/>
  <c r="N239" i="12" s="1"/>
  <c r="E186" i="12"/>
  <c r="J186" i="12" s="1"/>
  <c r="L186" i="12" s="1"/>
  <c r="N186" i="12" s="1"/>
  <c r="E141" i="12"/>
  <c r="J141" i="12" s="1"/>
  <c r="L141" i="12" s="1"/>
  <c r="N141" i="12" s="1"/>
  <c r="E98" i="12"/>
  <c r="J98" i="12" s="1"/>
  <c r="L98" i="12" s="1"/>
  <c r="N98" i="12" s="1"/>
  <c r="E214" i="12"/>
  <c r="J214" i="12" s="1"/>
  <c r="L214" i="12" s="1"/>
  <c r="N214" i="12" s="1"/>
  <c r="E179" i="12"/>
  <c r="J179" i="12" s="1"/>
  <c r="L179" i="12" s="1"/>
  <c r="N179" i="12" s="1"/>
  <c r="E244" i="12"/>
  <c r="J244" i="12" s="1"/>
  <c r="L244" i="12" s="1"/>
  <c r="N244" i="12" s="1"/>
  <c r="E169" i="12"/>
  <c r="J169" i="12" s="1"/>
  <c r="L169" i="12" s="1"/>
  <c r="N169" i="12" s="1"/>
  <c r="E229" i="12"/>
  <c r="J229" i="12" s="1"/>
  <c r="L229" i="12" s="1"/>
  <c r="N229" i="12" s="1"/>
  <c r="E160" i="12"/>
  <c r="J160" i="12" s="1"/>
  <c r="L160" i="12" s="1"/>
  <c r="N160" i="12" s="1"/>
  <c r="J95" i="12"/>
  <c r="L95" i="12" s="1"/>
  <c r="N95" i="12" s="1"/>
  <c r="E257" i="12"/>
  <c r="J257" i="12" s="1"/>
  <c r="L257" i="12" s="1"/>
  <c r="N257" i="12" s="1"/>
  <c r="E215" i="12"/>
  <c r="J215" i="12" s="1"/>
  <c r="L215" i="12" s="1"/>
  <c r="N215" i="12" s="1"/>
  <c r="E118" i="12"/>
  <c r="J118" i="12" s="1"/>
  <c r="L118" i="12" s="1"/>
  <c r="N118" i="12" s="1"/>
  <c r="E221" i="12"/>
  <c r="J221" i="12" s="1"/>
  <c r="L221" i="12" s="1"/>
  <c r="N221" i="12" s="1"/>
  <c r="E184" i="12"/>
  <c r="J184" i="12" s="1"/>
  <c r="L184" i="12" s="1"/>
  <c r="N184" i="12" s="1"/>
  <c r="E107" i="12"/>
  <c r="J107" i="12" s="1"/>
  <c r="L107" i="12" s="1"/>
  <c r="N107" i="12" s="1"/>
  <c r="E155" i="12"/>
  <c r="J155" i="12" s="1"/>
  <c r="L155" i="12" s="1"/>
  <c r="N155" i="12" s="1"/>
  <c r="E113" i="12"/>
  <c r="J113" i="12" s="1"/>
  <c r="L113" i="12" s="1"/>
  <c r="N113" i="12" s="1"/>
  <c r="E245" i="12"/>
  <c r="J245" i="12" s="1"/>
  <c r="L245" i="12" s="1"/>
  <c r="N245" i="12" s="1"/>
  <c r="E203" i="12"/>
  <c r="J203" i="12" s="1"/>
  <c r="L203" i="12" s="1"/>
  <c r="N203" i="12" s="1"/>
  <c r="E106" i="12"/>
  <c r="J106" i="12" s="1"/>
  <c r="L106" i="12" s="1"/>
  <c r="N106" i="12" s="1"/>
  <c r="E212" i="12"/>
  <c r="J212" i="12" s="1"/>
  <c r="L212" i="12" s="1"/>
  <c r="N212" i="12" s="1"/>
  <c r="E263" i="12"/>
  <c r="J263" i="12" s="1"/>
  <c r="L263" i="12" s="1"/>
  <c r="N263" i="12" s="1"/>
  <c r="E168" i="12"/>
  <c r="J168" i="12" s="1"/>
  <c r="L168" i="12" s="1"/>
  <c r="N168" i="12" s="1"/>
  <c r="E258" i="12"/>
  <c r="J258" i="12" s="1"/>
  <c r="L258" i="12" s="1"/>
  <c r="N258" i="12" s="1"/>
  <c r="E182" i="12"/>
  <c r="J182" i="12" s="1"/>
  <c r="L182" i="12" s="1"/>
  <c r="N182" i="12" s="1"/>
  <c r="E137" i="12"/>
  <c r="J137" i="12" s="1"/>
  <c r="L137" i="12" s="1"/>
  <c r="N137" i="12" s="1"/>
  <c r="E133" i="12"/>
  <c r="J133" i="12" s="1"/>
  <c r="L133" i="12" s="1"/>
  <c r="N133" i="12" s="1"/>
  <c r="E242" i="12"/>
  <c r="J242" i="12" s="1"/>
  <c r="L242" i="12" s="1"/>
  <c r="N242" i="12" s="1"/>
  <c r="E197" i="12"/>
  <c r="J197" i="12" s="1"/>
  <c r="L197" i="12" s="1"/>
  <c r="N197" i="12" s="1"/>
  <c r="E140" i="12"/>
  <c r="J140" i="12" s="1"/>
  <c r="L140" i="12" s="1"/>
  <c r="N140" i="12" s="1"/>
  <c r="E117" i="12"/>
  <c r="J117" i="12" s="1"/>
  <c r="L117" i="12" s="1"/>
  <c r="N117" i="12" s="1"/>
  <c r="E225" i="12"/>
  <c r="J225" i="12" s="1"/>
  <c r="L225" i="12" s="1"/>
  <c r="N225" i="12" s="1"/>
  <c r="E158" i="12"/>
  <c r="J158" i="12" s="1"/>
  <c r="L158" i="12" s="1"/>
  <c r="N158" i="12" s="1"/>
  <c r="E102" i="12"/>
  <c r="J102" i="12" s="1"/>
  <c r="L102" i="12" s="1"/>
  <c r="N102" i="12" s="1"/>
  <c r="E189" i="12"/>
  <c r="J189" i="12" s="1"/>
  <c r="L189" i="12" s="1"/>
  <c r="N189" i="12" s="1"/>
  <c r="E132" i="12"/>
  <c r="J132" i="12" s="1"/>
  <c r="L132" i="12" s="1"/>
  <c r="N132" i="12" s="1"/>
  <c r="E135" i="12"/>
  <c r="J135" i="12" s="1"/>
  <c r="L135" i="12" s="1"/>
  <c r="N135" i="12" s="1"/>
  <c r="E240" i="12"/>
  <c r="J240" i="12" s="1"/>
  <c r="L240" i="12" s="1"/>
  <c r="N240" i="12" s="1"/>
  <c r="E208" i="12"/>
  <c r="J208" i="12" s="1"/>
  <c r="L208" i="12" s="1"/>
  <c r="N208" i="12" s="1"/>
  <c r="E213" i="12"/>
  <c r="J213" i="12" s="1"/>
  <c r="L213" i="12" s="1"/>
  <c r="N213" i="12" s="1"/>
  <c r="E156" i="12"/>
  <c r="J156" i="12" s="1"/>
  <c r="L156" i="12" s="1"/>
  <c r="N156" i="12" s="1"/>
  <c r="E216" i="12"/>
  <c r="J216" i="12" s="1"/>
  <c r="L216" i="12" s="1"/>
  <c r="N216" i="12" s="1"/>
  <c r="E110" i="12"/>
  <c r="J110" i="12" s="1"/>
  <c r="L110" i="12" s="1"/>
  <c r="N110" i="12" s="1"/>
  <c r="E231" i="12"/>
  <c r="J231" i="12" s="1"/>
  <c r="L231" i="12" s="1"/>
  <c r="N231" i="12" s="1"/>
  <c r="E134" i="12"/>
  <c r="J134" i="12" s="1"/>
  <c r="L134" i="12" s="1"/>
  <c r="N134" i="12" s="1"/>
  <c r="E207" i="12"/>
  <c r="J207" i="12" s="1"/>
  <c r="L207" i="12" s="1"/>
  <c r="N207" i="12" s="1"/>
  <c r="E259" i="12"/>
  <c r="J259" i="12" s="1"/>
  <c r="L259" i="12" s="1"/>
  <c r="N259" i="12" s="1"/>
  <c r="E161" i="12"/>
  <c r="J161" i="12" s="1"/>
  <c r="L161" i="12" s="1"/>
  <c r="N161" i="12" s="1"/>
  <c r="E264" i="12"/>
  <c r="J264" i="12" s="1"/>
  <c r="L264" i="12" s="1"/>
  <c r="N264" i="12" s="1"/>
  <c r="E210" i="12"/>
  <c r="J210" i="12" s="1"/>
  <c r="L210" i="12" s="1"/>
  <c r="N210" i="12" s="1"/>
  <c r="E165" i="12"/>
  <c r="J165" i="12" s="1"/>
  <c r="L165" i="12" s="1"/>
  <c r="N165" i="12" s="1"/>
  <c r="E108" i="12"/>
  <c r="J108" i="12" s="1"/>
  <c r="L108" i="12" s="1"/>
  <c r="N108" i="12" s="1"/>
  <c r="E105" i="12"/>
  <c r="J105" i="12" s="1"/>
  <c r="L105" i="12" s="1"/>
  <c r="N105" i="12" s="1"/>
  <c r="E193" i="12"/>
  <c r="J193" i="12" s="1"/>
  <c r="L193" i="12" s="1"/>
  <c r="N193" i="12" s="1"/>
  <c r="E136" i="12"/>
  <c r="J136" i="12" s="1"/>
  <c r="L136" i="12" s="1"/>
  <c r="N136" i="12" s="1"/>
  <c r="E127" i="12"/>
  <c r="J127" i="12" s="1"/>
  <c r="L127" i="12" s="1"/>
  <c r="N127" i="12" s="1"/>
  <c r="E262" i="12"/>
  <c r="J262" i="12" s="1"/>
  <c r="L262" i="12" s="1"/>
  <c r="N262" i="12" s="1"/>
  <c r="E100" i="12"/>
  <c r="J100" i="12" s="1"/>
  <c r="L100" i="12" s="1"/>
  <c r="N100" i="12" s="1"/>
  <c r="E103" i="12"/>
  <c r="J103" i="12" s="1"/>
  <c r="L103" i="12" s="1"/>
  <c r="N103" i="12" s="1"/>
  <c r="E124" i="12"/>
  <c r="J124" i="12" s="1"/>
  <c r="L124" i="12" s="1"/>
  <c r="N124" i="12" s="1"/>
  <c r="E109" i="12"/>
  <c r="J109" i="12" s="1"/>
  <c r="L109" i="12" s="1"/>
  <c r="N109" i="12" s="1"/>
  <c r="E226" i="12"/>
  <c r="J226" i="12" s="1"/>
  <c r="L226" i="12" s="1"/>
  <c r="N226" i="12" s="1"/>
  <c r="E249" i="12"/>
  <c r="J249" i="12" s="1"/>
  <c r="L249" i="12" s="1"/>
  <c r="N249" i="12" s="1"/>
  <c r="E230" i="12"/>
  <c r="J230" i="12" s="1"/>
  <c r="L230" i="12" s="1"/>
  <c r="N230" i="12" s="1"/>
  <c r="E115" i="12"/>
  <c r="J115" i="12" s="1"/>
  <c r="L115" i="12" s="1"/>
  <c r="N115" i="12" s="1"/>
  <c r="E268" i="12"/>
  <c r="J268" i="12" s="1"/>
  <c r="L268" i="12" s="1"/>
  <c r="N268" i="12" s="1"/>
  <c r="E232" i="12"/>
  <c r="J232" i="12" s="1"/>
  <c r="L232" i="12" s="1"/>
  <c r="N232" i="12" s="1"/>
  <c r="E149" i="12"/>
  <c r="J149" i="12" s="1"/>
  <c r="L149" i="12" s="1"/>
  <c r="N149" i="12" s="1"/>
  <c r="E194" i="12"/>
  <c r="J194" i="12" s="1"/>
  <c r="L194" i="12" s="1"/>
  <c r="N194" i="12" s="1"/>
  <c r="E198" i="12"/>
  <c r="J198" i="12" s="1"/>
  <c r="L198" i="12" s="1"/>
  <c r="N198" i="12" s="1"/>
  <c r="E130" i="12"/>
  <c r="J130" i="12" s="1"/>
  <c r="L130" i="12" s="1"/>
  <c r="N130" i="12" s="1"/>
  <c r="E147" i="12"/>
  <c r="J147" i="12" s="1"/>
  <c r="L147" i="12" s="1"/>
  <c r="N147" i="12" s="1"/>
  <c r="E151" i="12"/>
  <c r="J151" i="12" s="1"/>
  <c r="L151" i="12" s="1"/>
  <c r="N151" i="12" s="1"/>
  <c r="E159" i="12"/>
  <c r="J159" i="12" s="1"/>
  <c r="L159" i="12" s="1"/>
  <c r="N159" i="12" s="1"/>
  <c r="E178" i="12"/>
  <c r="J178" i="12" s="1"/>
  <c r="L178" i="12" s="1"/>
  <c r="N178" i="12" s="1"/>
  <c r="E266" i="12"/>
  <c r="J266" i="12" s="1"/>
  <c r="L266" i="12" s="1"/>
  <c r="N266" i="12" s="1"/>
  <c r="E220" i="12"/>
  <c r="J220" i="12" s="1"/>
  <c r="L220" i="12" s="1"/>
  <c r="N220" i="12" s="1"/>
  <c r="E121" i="12"/>
  <c r="J121" i="12" s="1"/>
  <c r="L121" i="12" s="1"/>
  <c r="N121" i="12" s="1"/>
  <c r="E195" i="12"/>
  <c r="J195" i="12" s="1"/>
  <c r="L195" i="12" s="1"/>
  <c r="N195" i="12" s="1"/>
  <c r="E237" i="12"/>
  <c r="J237" i="12" s="1"/>
  <c r="L237" i="12" s="1"/>
  <c r="N237" i="12" s="1"/>
  <c r="E255" i="12"/>
  <c r="J255" i="12" s="1"/>
  <c r="L255" i="12" s="1"/>
  <c r="N255" i="12" s="1"/>
  <c r="E234" i="12"/>
  <c r="J234" i="12" s="1"/>
  <c r="L234" i="12" s="1"/>
  <c r="N234" i="12" s="1"/>
  <c r="E153" i="12"/>
  <c r="J153" i="12" s="1"/>
  <c r="L153" i="12" s="1"/>
  <c r="N153" i="12" s="1"/>
  <c r="E181" i="12"/>
  <c r="J181" i="12" s="1"/>
  <c r="L181" i="12" s="1"/>
  <c r="N181" i="12" s="1"/>
  <c r="E131" i="12"/>
  <c r="J131" i="12" s="1"/>
  <c r="L131" i="12" s="1"/>
  <c r="N131" i="12" s="1"/>
  <c r="E241" i="12"/>
  <c r="J241" i="12" s="1"/>
  <c r="L241" i="12" s="1"/>
  <c r="N241" i="12" s="1"/>
  <c r="E227" i="12"/>
  <c r="J227" i="12" s="1"/>
  <c r="L227" i="12" s="1"/>
  <c r="N227" i="12" s="1"/>
  <c r="E238" i="12"/>
  <c r="J238" i="12" s="1"/>
  <c r="L238" i="12" s="1"/>
  <c r="N238" i="12" s="1"/>
  <c r="E104" i="12"/>
  <c r="J104" i="12" s="1"/>
  <c r="L104" i="12" s="1"/>
  <c r="N104" i="12" s="1"/>
  <c r="E217" i="12"/>
  <c r="J217" i="12" s="1"/>
  <c r="L217" i="12" s="1"/>
  <c r="N217" i="12" s="1"/>
  <c r="E175" i="12"/>
  <c r="J175" i="12" s="1"/>
  <c r="L175" i="12" s="1"/>
  <c r="N175" i="12" s="1"/>
  <c r="E209" i="12"/>
  <c r="J209" i="12" s="1"/>
  <c r="L209" i="12" s="1"/>
  <c r="N209" i="12" s="1"/>
  <c r="E187" i="12"/>
  <c r="J187" i="12" s="1"/>
  <c r="L187" i="12" s="1"/>
  <c r="N187" i="12" s="1"/>
  <c r="E206" i="12"/>
  <c r="J206" i="12" s="1"/>
  <c r="L206" i="12" s="1"/>
  <c r="N206" i="12" s="1"/>
  <c r="E228" i="12"/>
  <c r="J228" i="12" s="1"/>
  <c r="L228" i="12" s="1"/>
  <c r="N228" i="12" s="1"/>
  <c r="E128" i="12"/>
  <c r="J128" i="12" s="1"/>
  <c r="L128" i="12" s="1"/>
  <c r="N128" i="12" s="1"/>
  <c r="E199" i="12"/>
  <c r="J199" i="12" s="1"/>
  <c r="L199" i="12" s="1"/>
  <c r="N199" i="12" s="1"/>
  <c r="E254" i="12"/>
  <c r="J254" i="12" s="1"/>
  <c r="L254" i="12" s="1"/>
  <c r="N254" i="12" s="1"/>
  <c r="E152" i="12"/>
  <c r="J152" i="12" s="1"/>
  <c r="L152" i="12" s="1"/>
  <c r="N152" i="12" s="1"/>
  <c r="E119" i="12"/>
  <c r="J119" i="12" s="1"/>
  <c r="L119" i="12" s="1"/>
  <c r="N119" i="12" s="1"/>
  <c r="E191" i="12"/>
  <c r="J191" i="12" s="1"/>
  <c r="L191" i="12" s="1"/>
  <c r="N191" i="12" s="1"/>
  <c r="E162" i="12"/>
  <c r="J162" i="12" s="1"/>
  <c r="L162" i="12" s="1"/>
  <c r="N162" i="12" s="1"/>
  <c r="E236" i="12"/>
  <c r="J236" i="12" s="1"/>
  <c r="L236" i="12" s="1"/>
  <c r="N236" i="12" s="1"/>
  <c r="J89" i="33"/>
  <c r="I38" i="41" s="1"/>
  <c r="J89" i="12"/>
  <c r="I14" i="41" s="1"/>
  <c r="E207" i="26"/>
  <c r="J207" i="26" s="1"/>
  <c r="L207" i="26" s="1"/>
  <c r="N207" i="26" s="1"/>
  <c r="E109" i="26"/>
  <c r="J109" i="26" s="1"/>
  <c r="L109" i="26" s="1"/>
  <c r="N109" i="26" s="1"/>
  <c r="E224" i="26"/>
  <c r="J224" i="26" s="1"/>
  <c r="L224" i="26" s="1"/>
  <c r="N224" i="26" s="1"/>
  <c r="E164" i="26"/>
  <c r="J164" i="26" s="1"/>
  <c r="L164" i="26" s="1"/>
  <c r="N164" i="26" s="1"/>
  <c r="E116" i="26"/>
  <c r="J116" i="26" s="1"/>
  <c r="L116" i="26" s="1"/>
  <c r="N116" i="26" s="1"/>
  <c r="E264" i="26"/>
  <c r="J264" i="26" s="1"/>
  <c r="L264" i="26" s="1"/>
  <c r="N264" i="26" s="1"/>
  <c r="E222" i="26"/>
  <c r="J222" i="26" s="1"/>
  <c r="L222" i="26" s="1"/>
  <c r="N222" i="26" s="1"/>
  <c r="E133" i="26"/>
  <c r="J133" i="26" s="1"/>
  <c r="L133" i="26" s="1"/>
  <c r="N133" i="26" s="1"/>
  <c r="E195" i="26"/>
  <c r="J195" i="26" s="1"/>
  <c r="L195" i="26" s="1"/>
  <c r="N195" i="26" s="1"/>
  <c r="E120" i="26"/>
  <c r="J120" i="26" s="1"/>
  <c r="L120" i="26" s="1"/>
  <c r="N120" i="26" s="1"/>
  <c r="E212" i="26"/>
  <c r="J212" i="26" s="1"/>
  <c r="L212" i="26" s="1"/>
  <c r="N212" i="26" s="1"/>
  <c r="E204" i="26"/>
  <c r="J204" i="26" s="1"/>
  <c r="L204" i="26" s="1"/>
  <c r="N204" i="26" s="1"/>
  <c r="E136" i="26"/>
  <c r="J136" i="26" s="1"/>
  <c r="L136" i="26" s="1"/>
  <c r="N136" i="26" s="1"/>
  <c r="E267" i="26"/>
  <c r="J267" i="26" s="1"/>
  <c r="L267" i="26" s="1"/>
  <c r="N267" i="26" s="1"/>
  <c r="E121" i="26"/>
  <c r="J121" i="26" s="1"/>
  <c r="L121" i="26" s="1"/>
  <c r="N121" i="26" s="1"/>
  <c r="E100" i="26"/>
  <c r="J100" i="26" s="1"/>
  <c r="L100" i="26" s="1"/>
  <c r="N100" i="26" s="1"/>
  <c r="E113" i="26"/>
  <c r="J113" i="26" s="1"/>
  <c r="L113" i="26" s="1"/>
  <c r="N113" i="26" s="1"/>
  <c r="E160" i="26"/>
  <c r="J160" i="26" s="1"/>
  <c r="L160" i="26" s="1"/>
  <c r="N160" i="26" s="1"/>
  <c r="E201" i="26"/>
  <c r="J201" i="26" s="1"/>
  <c r="L201" i="26" s="1"/>
  <c r="N201" i="26" s="1"/>
  <c r="E114" i="26"/>
  <c r="J114" i="26" s="1"/>
  <c r="L114" i="26" s="1"/>
  <c r="N114" i="26" s="1"/>
  <c r="E250" i="26"/>
  <c r="J250" i="26" s="1"/>
  <c r="L250" i="26" s="1"/>
  <c r="N250" i="26" s="1"/>
  <c r="E177" i="26"/>
  <c r="J177" i="26" s="1"/>
  <c r="L177" i="26" s="1"/>
  <c r="N177" i="26" s="1"/>
  <c r="E246" i="26"/>
  <c r="J246" i="26" s="1"/>
  <c r="L246" i="26" s="1"/>
  <c r="N246" i="26" s="1"/>
  <c r="E196" i="26"/>
  <c r="J196" i="26" s="1"/>
  <c r="L196" i="26" s="1"/>
  <c r="N196" i="26" s="1"/>
  <c r="E189" i="26"/>
  <c r="J189" i="26" s="1"/>
  <c r="L189" i="26" s="1"/>
  <c r="N189" i="26" s="1"/>
  <c r="E260" i="26"/>
  <c r="J260" i="26" s="1"/>
  <c r="L260" i="26" s="1"/>
  <c r="N260" i="26" s="1"/>
  <c r="E185" i="26"/>
  <c r="J185" i="26" s="1"/>
  <c r="L185" i="26" s="1"/>
  <c r="N185" i="26" s="1"/>
  <c r="E130" i="26"/>
  <c r="J130" i="26" s="1"/>
  <c r="L130" i="26" s="1"/>
  <c r="N130" i="26" s="1"/>
  <c r="E175" i="26"/>
  <c r="J175" i="26" s="1"/>
  <c r="L175" i="26" s="1"/>
  <c r="N175" i="26" s="1"/>
  <c r="E166" i="26"/>
  <c r="J166" i="26" s="1"/>
  <c r="L166" i="26" s="1"/>
  <c r="N166" i="26" s="1"/>
  <c r="E184" i="26"/>
  <c r="J184" i="26" s="1"/>
  <c r="L184" i="26" s="1"/>
  <c r="N184" i="26" s="1"/>
  <c r="E194" i="26"/>
  <c r="J194" i="26" s="1"/>
  <c r="L194" i="26" s="1"/>
  <c r="N194" i="26" s="1"/>
  <c r="E142" i="26"/>
  <c r="J142" i="26" s="1"/>
  <c r="L142" i="26" s="1"/>
  <c r="N142" i="26" s="1"/>
  <c r="E139" i="26"/>
  <c r="J139" i="26" s="1"/>
  <c r="L139" i="26" s="1"/>
  <c r="N139" i="26" s="1"/>
  <c r="E240" i="26"/>
  <c r="J240" i="26" s="1"/>
  <c r="L240" i="26" s="1"/>
  <c r="N240" i="26" s="1"/>
  <c r="E97" i="26"/>
  <c r="J97" i="26" s="1"/>
  <c r="L97" i="26" s="1"/>
  <c r="N97" i="26" s="1"/>
  <c r="E141" i="26"/>
  <c r="J141" i="26" s="1"/>
  <c r="L141" i="26" s="1"/>
  <c r="N141" i="26" s="1"/>
  <c r="E157" i="26"/>
  <c r="J157" i="26" s="1"/>
  <c r="L157" i="26" s="1"/>
  <c r="N157" i="26" s="1"/>
  <c r="E254" i="26"/>
  <c r="J254" i="26" s="1"/>
  <c r="L254" i="26" s="1"/>
  <c r="N254" i="26" s="1"/>
  <c r="E146" i="26"/>
  <c r="J146" i="26" s="1"/>
  <c r="L146" i="26" s="1"/>
  <c r="N146" i="26" s="1"/>
  <c r="E218" i="26"/>
  <c r="J218" i="26" s="1"/>
  <c r="L218" i="26" s="1"/>
  <c r="N218" i="26" s="1"/>
  <c r="E118" i="26"/>
  <c r="J118" i="26" s="1"/>
  <c r="L118" i="26" s="1"/>
  <c r="N118" i="26" s="1"/>
  <c r="E214" i="26"/>
  <c r="J214" i="26" s="1"/>
  <c r="L214" i="26" s="1"/>
  <c r="N214" i="26" s="1"/>
  <c r="E122" i="26"/>
  <c r="J122" i="26" s="1"/>
  <c r="L122" i="26" s="1"/>
  <c r="N122" i="26" s="1"/>
  <c r="E242" i="26"/>
  <c r="J242" i="26" s="1"/>
  <c r="L242" i="26" s="1"/>
  <c r="N242" i="26" s="1"/>
  <c r="E211" i="26"/>
  <c r="J211" i="26" s="1"/>
  <c r="L211" i="26" s="1"/>
  <c r="N211" i="26" s="1"/>
  <c r="E206" i="26"/>
  <c r="J206" i="26" s="1"/>
  <c r="L206" i="26" s="1"/>
  <c r="N206" i="26" s="1"/>
  <c r="E169" i="26"/>
  <c r="J169" i="26" s="1"/>
  <c r="L169" i="26" s="1"/>
  <c r="N169" i="26" s="1"/>
  <c r="E159" i="26"/>
  <c r="J159" i="26" s="1"/>
  <c r="L159" i="26" s="1"/>
  <c r="N159" i="26" s="1"/>
  <c r="E243" i="26"/>
  <c r="J243" i="26" s="1"/>
  <c r="L243" i="26" s="1"/>
  <c r="N243" i="26" s="1"/>
  <c r="E132" i="26"/>
  <c r="J132" i="26" s="1"/>
  <c r="L132" i="26" s="1"/>
  <c r="N132" i="26" s="1"/>
  <c r="E162" i="26"/>
  <c r="J162" i="26" s="1"/>
  <c r="L162" i="26" s="1"/>
  <c r="N162" i="26" s="1"/>
  <c r="E199" i="26"/>
  <c r="J199" i="26" s="1"/>
  <c r="L199" i="26" s="1"/>
  <c r="N199" i="26" s="1"/>
  <c r="E208" i="26"/>
  <c r="J208" i="26" s="1"/>
  <c r="L208" i="26" s="1"/>
  <c r="N208" i="26" s="1"/>
  <c r="E192" i="26"/>
  <c r="J192" i="26" s="1"/>
  <c r="L192" i="26" s="1"/>
  <c r="N192" i="26" s="1"/>
  <c r="E180" i="26"/>
  <c r="J180" i="26" s="1"/>
  <c r="L180" i="26" s="1"/>
  <c r="N180" i="26" s="1"/>
  <c r="E128" i="26"/>
  <c r="J128" i="26" s="1"/>
  <c r="L128" i="26" s="1"/>
  <c r="N128" i="26" s="1"/>
  <c r="E104" i="26"/>
  <c r="J104" i="26" s="1"/>
  <c r="L104" i="26" s="1"/>
  <c r="N104" i="26" s="1"/>
  <c r="E190" i="26"/>
  <c r="J190" i="26" s="1"/>
  <c r="L190" i="26" s="1"/>
  <c r="N190" i="26" s="1"/>
  <c r="E216" i="26"/>
  <c r="J216" i="26" s="1"/>
  <c r="L216" i="26" s="1"/>
  <c r="N216" i="26" s="1"/>
  <c r="E186" i="26"/>
  <c r="J186" i="26" s="1"/>
  <c r="L186" i="26" s="1"/>
  <c r="N186" i="26" s="1"/>
  <c r="E150" i="26"/>
  <c r="J150" i="26" s="1"/>
  <c r="L150" i="26" s="1"/>
  <c r="N150" i="26" s="1"/>
  <c r="E182" i="26"/>
  <c r="J182" i="26" s="1"/>
  <c r="L182" i="26" s="1"/>
  <c r="N182" i="26" s="1"/>
  <c r="E154" i="26"/>
  <c r="J154" i="26" s="1"/>
  <c r="L154" i="26" s="1"/>
  <c r="N154" i="26" s="1"/>
  <c r="E210" i="26"/>
  <c r="J210" i="26" s="1"/>
  <c r="L210" i="26" s="1"/>
  <c r="N210" i="26" s="1"/>
  <c r="E126" i="26"/>
  <c r="J126" i="26" s="1"/>
  <c r="L126" i="26" s="1"/>
  <c r="N126" i="26" s="1"/>
  <c r="E174" i="26"/>
  <c r="J174" i="26" s="1"/>
  <c r="L174" i="26" s="1"/>
  <c r="N174" i="26" s="1"/>
  <c r="E181" i="26"/>
  <c r="J181" i="26" s="1"/>
  <c r="L181" i="26" s="1"/>
  <c r="N181" i="26" s="1"/>
  <c r="E188" i="26"/>
  <c r="J188" i="26" s="1"/>
  <c r="L188" i="26" s="1"/>
  <c r="N188" i="26" s="1"/>
  <c r="E111" i="26"/>
  <c r="J111" i="26" s="1"/>
  <c r="L111" i="26" s="1"/>
  <c r="N111" i="26" s="1"/>
  <c r="E168" i="26"/>
  <c r="J168" i="26" s="1"/>
  <c r="L168" i="26" s="1"/>
  <c r="N168" i="26" s="1"/>
  <c r="E239" i="26"/>
  <c r="J239" i="26" s="1"/>
  <c r="L239" i="26" s="1"/>
  <c r="N239" i="26" s="1"/>
  <c r="E135" i="26"/>
  <c r="J135" i="26" s="1"/>
  <c r="L135" i="26" s="1"/>
  <c r="N135" i="26" s="1"/>
  <c r="E102" i="26"/>
  <c r="J102" i="26" s="1"/>
  <c r="L102" i="26" s="1"/>
  <c r="N102" i="26" s="1"/>
  <c r="E112" i="26"/>
  <c r="J112" i="26" s="1"/>
  <c r="L112" i="26" s="1"/>
  <c r="N112" i="26" s="1"/>
  <c r="E117" i="26"/>
  <c r="J117" i="26" s="1"/>
  <c r="L117" i="26" s="1"/>
  <c r="N117" i="26" s="1"/>
  <c r="E125" i="26"/>
  <c r="J125" i="26" s="1"/>
  <c r="L125" i="26" s="1"/>
  <c r="N125" i="26" s="1"/>
  <c r="E101" i="26"/>
  <c r="J101" i="26" s="1"/>
  <c r="L101" i="26" s="1"/>
  <c r="N101" i="26" s="1"/>
  <c r="E235" i="26"/>
  <c r="J235" i="26" s="1"/>
  <c r="L235" i="26" s="1"/>
  <c r="N235" i="26" s="1"/>
  <c r="E140" i="26"/>
  <c r="J140" i="26" s="1"/>
  <c r="L140" i="26" s="1"/>
  <c r="N140" i="26" s="1"/>
  <c r="E263" i="26"/>
  <c r="J263" i="26" s="1"/>
  <c r="L263" i="26" s="1"/>
  <c r="N263" i="26" s="1"/>
  <c r="E144" i="26"/>
  <c r="J144" i="26" s="1"/>
  <c r="L144" i="26" s="1"/>
  <c r="N144" i="26" s="1"/>
  <c r="E259" i="26"/>
  <c r="J259" i="26" s="1"/>
  <c r="L259" i="26" s="1"/>
  <c r="N259" i="26" s="1"/>
  <c r="E238" i="26"/>
  <c r="J238" i="26" s="1"/>
  <c r="L238" i="26" s="1"/>
  <c r="N238" i="26" s="1"/>
  <c r="E178" i="26"/>
  <c r="J178" i="26" s="1"/>
  <c r="L178" i="26" s="1"/>
  <c r="N178" i="26" s="1"/>
  <c r="E167" i="26"/>
  <c r="J167" i="26" s="1"/>
  <c r="L167" i="26" s="1"/>
  <c r="N167" i="26" s="1"/>
  <c r="E251" i="26"/>
  <c r="J251" i="26" s="1"/>
  <c r="L251" i="26" s="1"/>
  <c r="N251" i="26" s="1"/>
  <c r="E213" i="26"/>
  <c r="J213" i="26" s="1"/>
  <c r="L213" i="26" s="1"/>
  <c r="N213" i="26" s="1"/>
  <c r="E241" i="26"/>
  <c r="J241" i="26" s="1"/>
  <c r="L241" i="26" s="1"/>
  <c r="N241" i="26" s="1"/>
  <c r="E143" i="26"/>
  <c r="J143" i="26" s="1"/>
  <c r="L143" i="26" s="1"/>
  <c r="N143" i="26" s="1"/>
  <c r="E203" i="26"/>
  <c r="J203" i="26" s="1"/>
  <c r="L203" i="26" s="1"/>
  <c r="N203" i="26" s="1"/>
  <c r="E115" i="26"/>
  <c r="J115" i="26" s="1"/>
  <c r="L115" i="26" s="1"/>
  <c r="N115" i="26" s="1"/>
  <c r="E156" i="26"/>
  <c r="J156" i="26" s="1"/>
  <c r="L156" i="26" s="1"/>
  <c r="N156" i="26" s="1"/>
  <c r="E134" i="26"/>
  <c r="J134" i="26" s="1"/>
  <c r="L134" i="26" s="1"/>
  <c r="N134" i="26" s="1"/>
  <c r="E220" i="26"/>
  <c r="J220" i="26" s="1"/>
  <c r="L220" i="26" s="1"/>
  <c r="N220" i="26" s="1"/>
  <c r="E232" i="26"/>
  <c r="J232" i="26" s="1"/>
  <c r="L232" i="26" s="1"/>
  <c r="N232" i="26" s="1"/>
  <c r="E187" i="26"/>
  <c r="J187" i="26" s="1"/>
  <c r="L187" i="26" s="1"/>
  <c r="N187" i="26" s="1"/>
  <c r="E96" i="26"/>
  <c r="J96" i="26" s="1"/>
  <c r="L96" i="26" s="1"/>
  <c r="N96" i="26" s="1"/>
  <c r="E137" i="26"/>
  <c r="J137" i="26" s="1"/>
  <c r="L137" i="26" s="1"/>
  <c r="N137" i="26" s="1"/>
  <c r="E119" i="26"/>
  <c r="J119" i="26" s="1"/>
  <c r="L119" i="26" s="1"/>
  <c r="N119" i="26" s="1"/>
  <c r="E183" i="26"/>
  <c r="J183" i="26" s="1"/>
  <c r="L183" i="26" s="1"/>
  <c r="N183" i="26" s="1"/>
  <c r="E231" i="26"/>
  <c r="J231" i="26" s="1"/>
  <c r="L231" i="26" s="1"/>
  <c r="N231" i="26" s="1"/>
  <c r="E200" i="26"/>
  <c r="J200" i="26" s="1"/>
  <c r="L200" i="26" s="1"/>
  <c r="N200" i="26" s="1"/>
  <c r="E227" i="26"/>
  <c r="J227" i="26" s="1"/>
  <c r="L227" i="26" s="1"/>
  <c r="N227" i="26" s="1"/>
  <c r="E148" i="26"/>
  <c r="J148" i="26" s="1"/>
  <c r="L148" i="26" s="1"/>
  <c r="N148" i="26" s="1"/>
  <c r="E255" i="26"/>
  <c r="J255" i="26" s="1"/>
  <c r="L255" i="26" s="1"/>
  <c r="N255" i="26" s="1"/>
  <c r="E152" i="26"/>
  <c r="J152" i="26" s="1"/>
  <c r="L152" i="26" s="1"/>
  <c r="N152" i="26" s="1"/>
  <c r="E103" i="26"/>
  <c r="J103" i="26" s="1"/>
  <c r="L103" i="26" s="1"/>
  <c r="N103" i="26" s="1"/>
  <c r="E234" i="26"/>
  <c r="J234" i="26" s="1"/>
  <c r="L234" i="26" s="1"/>
  <c r="N234" i="26" s="1"/>
  <c r="E209" i="26"/>
  <c r="J209" i="26" s="1"/>
  <c r="L209" i="26" s="1"/>
  <c r="N209" i="26" s="1"/>
  <c r="E223" i="26"/>
  <c r="J223" i="26" s="1"/>
  <c r="L223" i="26" s="1"/>
  <c r="N223" i="26" s="1"/>
  <c r="E237" i="26"/>
  <c r="J237" i="26" s="1"/>
  <c r="L237" i="26" s="1"/>
  <c r="N237" i="26" s="1"/>
  <c r="E147" i="26"/>
  <c r="J147" i="26" s="1"/>
  <c r="L147" i="26" s="1"/>
  <c r="N147" i="26" s="1"/>
  <c r="E245" i="26"/>
  <c r="J245" i="26" s="1"/>
  <c r="L245" i="26" s="1"/>
  <c r="N245" i="26" s="1"/>
  <c r="E248" i="26"/>
  <c r="J248" i="26" s="1"/>
  <c r="L248" i="26" s="1"/>
  <c r="N248" i="26" s="1"/>
  <c r="E173" i="26"/>
  <c r="J173" i="26" s="1"/>
  <c r="L173" i="26" s="1"/>
  <c r="N173" i="26" s="1"/>
  <c r="E145" i="26"/>
  <c r="J145" i="26" s="1"/>
  <c r="L145" i="26" s="1"/>
  <c r="N145" i="26" s="1"/>
  <c r="E219" i="26"/>
  <c r="J219" i="26" s="1"/>
  <c r="L219" i="26" s="1"/>
  <c r="N219" i="26" s="1"/>
  <c r="E176" i="26"/>
  <c r="J176" i="26" s="1"/>
  <c r="L176" i="26" s="1"/>
  <c r="N176" i="26" s="1"/>
  <c r="E151" i="26"/>
  <c r="J151" i="26" s="1"/>
  <c r="L151" i="26" s="1"/>
  <c r="N151" i="26" s="1"/>
  <c r="E261" i="26"/>
  <c r="J261" i="26" s="1"/>
  <c r="L261" i="26" s="1"/>
  <c r="N261" i="26" s="1"/>
  <c r="E123" i="26"/>
  <c r="J123" i="26" s="1"/>
  <c r="L123" i="26" s="1"/>
  <c r="N123" i="26" s="1"/>
  <c r="E257" i="26"/>
  <c r="J257" i="26" s="1"/>
  <c r="L257" i="26" s="1"/>
  <c r="N257" i="26" s="1"/>
  <c r="E127" i="26"/>
  <c r="J127" i="26" s="1"/>
  <c r="L127" i="26" s="1"/>
  <c r="N127" i="26" s="1"/>
  <c r="E215" i="26"/>
  <c r="J215" i="26" s="1"/>
  <c r="L215" i="26" s="1"/>
  <c r="N215" i="26" s="1"/>
  <c r="E99" i="26"/>
  <c r="J99" i="26" s="1"/>
  <c r="L99" i="26" s="1"/>
  <c r="N99" i="26" s="1"/>
  <c r="E172" i="26"/>
  <c r="J172" i="26" s="1"/>
  <c r="L172" i="26" s="1"/>
  <c r="N172" i="26" s="1"/>
  <c r="E191" i="26"/>
  <c r="J191" i="26" s="1"/>
  <c r="L191" i="26" s="1"/>
  <c r="N191" i="26" s="1"/>
  <c r="E170" i="26"/>
  <c r="J170" i="26" s="1"/>
  <c r="L170" i="26" s="1"/>
  <c r="N170" i="26" s="1"/>
  <c r="E262" i="26"/>
  <c r="J262" i="26" s="1"/>
  <c r="L262" i="26" s="1"/>
  <c r="N262" i="26" s="1"/>
  <c r="E158" i="26"/>
  <c r="J158" i="26" s="1"/>
  <c r="L158" i="26" s="1"/>
  <c r="N158" i="26" s="1"/>
  <c r="E205" i="26"/>
  <c r="J205" i="26" s="1"/>
  <c r="L205" i="26" s="1"/>
  <c r="N205" i="26" s="1"/>
  <c r="E228" i="26"/>
  <c r="J228" i="26" s="1"/>
  <c r="L228" i="26" s="1"/>
  <c r="N228" i="26" s="1"/>
  <c r="E266" i="26"/>
  <c r="J266" i="26" s="1"/>
  <c r="L266" i="26" s="1"/>
  <c r="N266" i="26" s="1"/>
  <c r="E124" i="26"/>
  <c r="J124" i="26" s="1"/>
  <c r="L124" i="26" s="1"/>
  <c r="N124" i="26" s="1"/>
  <c r="E129" i="26"/>
  <c r="J129" i="26" s="1"/>
  <c r="L129" i="26" s="1"/>
  <c r="N129" i="26" s="1"/>
  <c r="E105" i="26"/>
  <c r="J105" i="26" s="1"/>
  <c r="L105" i="26" s="1"/>
  <c r="N105" i="26" s="1"/>
  <c r="E171" i="26"/>
  <c r="J171" i="26" s="1"/>
  <c r="L171" i="26" s="1"/>
  <c r="N171" i="26" s="1"/>
  <c r="E233" i="26"/>
  <c r="J233" i="26" s="1"/>
  <c r="L233" i="26" s="1"/>
  <c r="N233" i="26" s="1"/>
  <c r="E165" i="26"/>
  <c r="J165" i="26" s="1"/>
  <c r="L165" i="26" s="1"/>
  <c r="N165" i="26" s="1"/>
  <c r="E197" i="26"/>
  <c r="J197" i="26" s="1"/>
  <c r="L197" i="26" s="1"/>
  <c r="N197" i="26" s="1"/>
  <c r="E244" i="26"/>
  <c r="J244" i="26" s="1"/>
  <c r="L244" i="26" s="1"/>
  <c r="N244" i="26" s="1"/>
  <c r="E193" i="26"/>
  <c r="J193" i="26" s="1"/>
  <c r="L193" i="26" s="1"/>
  <c r="N193" i="26" s="1"/>
  <c r="E252" i="26"/>
  <c r="J252" i="26" s="1"/>
  <c r="L252" i="26" s="1"/>
  <c r="N252" i="26" s="1"/>
  <c r="E221" i="26"/>
  <c r="J221" i="26" s="1"/>
  <c r="L221" i="26" s="1"/>
  <c r="N221" i="26" s="1"/>
  <c r="E179" i="26"/>
  <c r="J179" i="26" s="1"/>
  <c r="L179" i="26" s="1"/>
  <c r="N179" i="26" s="1"/>
  <c r="E217" i="26"/>
  <c r="J217" i="26" s="1"/>
  <c r="L217" i="26" s="1"/>
  <c r="N217" i="26" s="1"/>
  <c r="E98" i="26"/>
  <c r="J98" i="26" s="1"/>
  <c r="L98" i="26" s="1"/>
  <c r="N98" i="26" s="1"/>
  <c r="J95" i="26"/>
  <c r="L95" i="26" s="1"/>
  <c r="N95" i="26" s="1"/>
  <c r="E198" i="26"/>
  <c r="J198" i="26" s="1"/>
  <c r="L198" i="26" s="1"/>
  <c r="N198" i="26" s="1"/>
  <c r="E138" i="26"/>
  <c r="J138" i="26" s="1"/>
  <c r="L138" i="26" s="1"/>
  <c r="N138" i="26" s="1"/>
  <c r="E226" i="26"/>
  <c r="J226" i="26" s="1"/>
  <c r="L226" i="26" s="1"/>
  <c r="N226" i="26" s="1"/>
  <c r="E110" i="26"/>
  <c r="J110" i="26" s="1"/>
  <c r="L110" i="26" s="1"/>
  <c r="N110" i="26" s="1"/>
  <c r="E247" i="26"/>
  <c r="J247" i="26" s="1"/>
  <c r="L247" i="26" s="1"/>
  <c r="N247" i="26" s="1"/>
  <c r="E153" i="26"/>
  <c r="J153" i="26" s="1"/>
  <c r="L153" i="26" s="1"/>
  <c r="N153" i="26" s="1"/>
  <c r="E225" i="26"/>
  <c r="J225" i="26" s="1"/>
  <c r="L225" i="26" s="1"/>
  <c r="N225" i="26" s="1"/>
  <c r="E106" i="26"/>
  <c r="J106" i="26" s="1"/>
  <c r="L106" i="26" s="1"/>
  <c r="N106" i="26" s="1"/>
  <c r="E149" i="26"/>
  <c r="J149" i="26" s="1"/>
  <c r="L149" i="26" s="1"/>
  <c r="N149" i="26" s="1"/>
  <c r="E161" i="26"/>
  <c r="J161" i="26" s="1"/>
  <c r="L161" i="26" s="1"/>
  <c r="N161" i="26" s="1"/>
  <c r="E258" i="26"/>
  <c r="J258" i="26" s="1"/>
  <c r="L258" i="26" s="1"/>
  <c r="N258" i="26" s="1"/>
  <c r="E108" i="26"/>
  <c r="J108" i="26" s="1"/>
  <c r="L108" i="26" s="1"/>
  <c r="N108" i="26" s="1"/>
  <c r="E253" i="26"/>
  <c r="J253" i="26" s="1"/>
  <c r="L253" i="26" s="1"/>
  <c r="N253" i="26" s="1"/>
  <c r="E163" i="26"/>
  <c r="J163" i="26" s="1"/>
  <c r="L163" i="26" s="1"/>
  <c r="N163" i="26" s="1"/>
  <c r="E256" i="26"/>
  <c r="J256" i="26" s="1"/>
  <c r="L256" i="26" s="1"/>
  <c r="N256" i="26" s="1"/>
  <c r="E131" i="26"/>
  <c r="J131" i="26" s="1"/>
  <c r="L131" i="26" s="1"/>
  <c r="N131" i="26" s="1"/>
  <c r="E202" i="26"/>
  <c r="J202" i="26" s="1"/>
  <c r="L202" i="26" s="1"/>
  <c r="N202" i="26" s="1"/>
  <c r="E236" i="26"/>
  <c r="J236" i="26" s="1"/>
  <c r="L236" i="26" s="1"/>
  <c r="N236" i="26" s="1"/>
  <c r="E268" i="26"/>
  <c r="J268" i="26" s="1"/>
  <c r="L268" i="26" s="1"/>
  <c r="N268" i="26" s="1"/>
  <c r="E229" i="26"/>
  <c r="J229" i="26" s="1"/>
  <c r="L229" i="26" s="1"/>
  <c r="N229" i="26" s="1"/>
  <c r="E107" i="26"/>
  <c r="J107" i="26" s="1"/>
  <c r="L107" i="26" s="1"/>
  <c r="N107" i="26" s="1"/>
  <c r="E265" i="26"/>
  <c r="J265" i="26" s="1"/>
  <c r="L265" i="26" s="1"/>
  <c r="N265" i="26" s="1"/>
  <c r="E155" i="26"/>
  <c r="J155" i="26" s="1"/>
  <c r="L155" i="26" s="1"/>
  <c r="N155" i="26" s="1"/>
  <c r="E249" i="26"/>
  <c r="J249" i="26" s="1"/>
  <c r="L249" i="26" s="1"/>
  <c r="N249" i="26" s="1"/>
  <c r="E230" i="26"/>
  <c r="J230" i="26" s="1"/>
  <c r="L230" i="26" s="1"/>
  <c r="N230" i="26" s="1"/>
  <c r="E137" i="24"/>
  <c r="J137" i="24" s="1"/>
  <c r="L137" i="24" s="1"/>
  <c r="N137" i="24" s="1"/>
  <c r="E105" i="24"/>
  <c r="J105" i="24" s="1"/>
  <c r="L105" i="24" s="1"/>
  <c r="N105" i="24" s="1"/>
  <c r="E123" i="24"/>
  <c r="J123" i="24" s="1"/>
  <c r="L123" i="24" s="1"/>
  <c r="N123" i="24" s="1"/>
  <c r="E103" i="24"/>
  <c r="J103" i="24" s="1"/>
  <c r="L103" i="24" s="1"/>
  <c r="N103" i="24" s="1"/>
  <c r="E107" i="24"/>
  <c r="J107" i="24" s="1"/>
  <c r="L107" i="24" s="1"/>
  <c r="N107" i="24" s="1"/>
  <c r="E241" i="24"/>
  <c r="J241" i="24" s="1"/>
  <c r="L241" i="24" s="1"/>
  <c r="N241" i="24" s="1"/>
  <c r="E179" i="24"/>
  <c r="J179" i="24" s="1"/>
  <c r="L179" i="24" s="1"/>
  <c r="N179" i="24" s="1"/>
  <c r="E168" i="24"/>
  <c r="J168" i="24" s="1"/>
  <c r="L168" i="24" s="1"/>
  <c r="N168" i="24" s="1"/>
  <c r="E148" i="24"/>
  <c r="J148" i="24" s="1"/>
  <c r="L148" i="24" s="1"/>
  <c r="N148" i="24" s="1"/>
  <c r="E129" i="24"/>
  <c r="J129" i="24" s="1"/>
  <c r="L129" i="24" s="1"/>
  <c r="N129" i="24" s="1"/>
  <c r="E143" i="24"/>
  <c r="J143" i="24" s="1"/>
  <c r="L143" i="24" s="1"/>
  <c r="N143" i="24" s="1"/>
  <c r="E233" i="24"/>
  <c r="J233" i="24" s="1"/>
  <c r="L233" i="24" s="1"/>
  <c r="N233" i="24" s="1"/>
  <c r="E171" i="24"/>
  <c r="J171" i="24" s="1"/>
  <c r="L171" i="24" s="1"/>
  <c r="N171" i="24" s="1"/>
  <c r="E144" i="24"/>
  <c r="J144" i="24" s="1"/>
  <c r="L144" i="24" s="1"/>
  <c r="N144" i="24" s="1"/>
  <c r="E250" i="24"/>
  <c r="J250" i="24" s="1"/>
  <c r="L250" i="24" s="1"/>
  <c r="N250" i="24" s="1"/>
  <c r="E196" i="24"/>
  <c r="J196" i="24" s="1"/>
  <c r="L196" i="24" s="1"/>
  <c r="N196" i="24" s="1"/>
  <c r="E201" i="24"/>
  <c r="J201" i="24" s="1"/>
  <c r="L201" i="24" s="1"/>
  <c r="N201" i="24" s="1"/>
  <c r="E214" i="24"/>
  <c r="J214" i="24" s="1"/>
  <c r="L214" i="24" s="1"/>
  <c r="N214" i="24" s="1"/>
  <c r="E135" i="24"/>
  <c r="J135" i="24" s="1"/>
  <c r="L135" i="24" s="1"/>
  <c r="N135" i="24" s="1"/>
  <c r="E255" i="24"/>
  <c r="J255" i="24" s="1"/>
  <c r="L255" i="24" s="1"/>
  <c r="N255" i="24" s="1"/>
  <c r="E185" i="24"/>
  <c r="J185" i="24" s="1"/>
  <c r="L185" i="24" s="1"/>
  <c r="N185" i="24" s="1"/>
  <c r="E181" i="24"/>
  <c r="J181" i="24" s="1"/>
  <c r="L181" i="24" s="1"/>
  <c r="N181" i="24" s="1"/>
  <c r="E138" i="24"/>
  <c r="J138" i="24" s="1"/>
  <c r="L138" i="24" s="1"/>
  <c r="N138" i="24" s="1"/>
  <c r="E125" i="24"/>
  <c r="J125" i="24" s="1"/>
  <c r="L125" i="24" s="1"/>
  <c r="N125" i="24" s="1"/>
  <c r="E187" i="24"/>
  <c r="J187" i="24" s="1"/>
  <c r="L187" i="24" s="1"/>
  <c r="N187" i="24" s="1"/>
  <c r="E97" i="24"/>
  <c r="J97" i="24" s="1"/>
  <c r="L97" i="24" s="1"/>
  <c r="N97" i="24" s="1"/>
  <c r="E127" i="24"/>
  <c r="J127" i="24" s="1"/>
  <c r="L127" i="24" s="1"/>
  <c r="N127" i="24" s="1"/>
  <c r="E262" i="24"/>
  <c r="J262" i="24" s="1"/>
  <c r="L262" i="24" s="1"/>
  <c r="N262" i="24" s="1"/>
  <c r="E147" i="24"/>
  <c r="J147" i="24" s="1"/>
  <c r="L147" i="24" s="1"/>
  <c r="N147" i="24" s="1"/>
  <c r="E119" i="24"/>
  <c r="J119" i="24" s="1"/>
  <c r="L119" i="24" s="1"/>
  <c r="N119" i="24" s="1"/>
  <c r="E253" i="24"/>
  <c r="J253" i="24" s="1"/>
  <c r="L253" i="24" s="1"/>
  <c r="N253" i="24" s="1"/>
  <c r="E237" i="24"/>
  <c r="J237" i="24" s="1"/>
  <c r="L237" i="24" s="1"/>
  <c r="N237" i="24" s="1"/>
  <c r="E112" i="24"/>
  <c r="J112" i="24" s="1"/>
  <c r="L112" i="24" s="1"/>
  <c r="N112" i="24" s="1"/>
  <c r="E254" i="24"/>
  <c r="J254" i="24" s="1"/>
  <c r="L254" i="24" s="1"/>
  <c r="N254" i="24" s="1"/>
  <c r="E213" i="24"/>
  <c r="J213" i="24" s="1"/>
  <c r="L213" i="24" s="1"/>
  <c r="N213" i="24" s="1"/>
  <c r="E157" i="24"/>
  <c r="J157" i="24" s="1"/>
  <c r="L157" i="24" s="1"/>
  <c r="N157" i="24" s="1"/>
  <c r="E218" i="24"/>
  <c r="J218" i="24" s="1"/>
  <c r="L218" i="24" s="1"/>
  <c r="N218" i="24" s="1"/>
  <c r="E160" i="24"/>
  <c r="J160" i="24" s="1"/>
  <c r="L160" i="24" s="1"/>
  <c r="N160" i="24" s="1"/>
  <c r="E249" i="24"/>
  <c r="J249" i="24" s="1"/>
  <c r="L249" i="24" s="1"/>
  <c r="N249" i="24" s="1"/>
  <c r="E182" i="24"/>
  <c r="J182" i="24" s="1"/>
  <c r="L182" i="24" s="1"/>
  <c r="N182" i="24" s="1"/>
  <c r="E100" i="24"/>
  <c r="J100" i="24" s="1"/>
  <c r="L100" i="24" s="1"/>
  <c r="N100" i="24" s="1"/>
  <c r="E256" i="24"/>
  <c r="J256" i="24" s="1"/>
  <c r="L256" i="24" s="1"/>
  <c r="N256" i="24" s="1"/>
  <c r="E128" i="24"/>
  <c r="J128" i="24" s="1"/>
  <c r="L128" i="24" s="1"/>
  <c r="N128" i="24" s="1"/>
  <c r="E153" i="24"/>
  <c r="J153" i="24" s="1"/>
  <c r="L153" i="24" s="1"/>
  <c r="N153" i="24" s="1"/>
  <c r="E247" i="24"/>
  <c r="J247" i="24" s="1"/>
  <c r="L247" i="24" s="1"/>
  <c r="N247" i="24" s="1"/>
  <c r="E244" i="24"/>
  <c r="J244" i="24" s="1"/>
  <c r="L244" i="24" s="1"/>
  <c r="N244" i="24" s="1"/>
  <c r="E124" i="24"/>
  <c r="J124" i="24" s="1"/>
  <c r="L124" i="24" s="1"/>
  <c r="N124" i="24" s="1"/>
  <c r="E122" i="24"/>
  <c r="J122" i="24" s="1"/>
  <c r="L122" i="24" s="1"/>
  <c r="N122" i="24" s="1"/>
  <c r="E110" i="24"/>
  <c r="J110" i="24" s="1"/>
  <c r="L110" i="24" s="1"/>
  <c r="N110" i="24" s="1"/>
  <c r="E230" i="24"/>
  <c r="J230" i="24" s="1"/>
  <c r="L230" i="24" s="1"/>
  <c r="N230" i="24" s="1"/>
  <c r="E173" i="24"/>
  <c r="J173" i="24" s="1"/>
  <c r="L173" i="24" s="1"/>
  <c r="N173" i="24" s="1"/>
  <c r="E226" i="24"/>
  <c r="J226" i="24" s="1"/>
  <c r="L226" i="24" s="1"/>
  <c r="N226" i="24" s="1"/>
  <c r="E191" i="24"/>
  <c r="J191" i="24" s="1"/>
  <c r="L191" i="24" s="1"/>
  <c r="N191" i="24" s="1"/>
  <c r="E258" i="24"/>
  <c r="J258" i="24" s="1"/>
  <c r="L258" i="24" s="1"/>
  <c r="N258" i="24" s="1"/>
  <c r="E117" i="24"/>
  <c r="J117" i="24" s="1"/>
  <c r="L117" i="24" s="1"/>
  <c r="N117" i="24" s="1"/>
  <c r="E222" i="24"/>
  <c r="J222" i="24" s="1"/>
  <c r="L222" i="24" s="1"/>
  <c r="N222" i="24" s="1"/>
  <c r="E165" i="24"/>
  <c r="J165" i="24" s="1"/>
  <c r="L165" i="24" s="1"/>
  <c r="N165" i="24" s="1"/>
  <c r="E232" i="24"/>
  <c r="J232" i="24" s="1"/>
  <c r="L232" i="24" s="1"/>
  <c r="N232" i="24" s="1"/>
  <c r="E186" i="24"/>
  <c r="J186" i="24" s="1"/>
  <c r="L186" i="24" s="1"/>
  <c r="N186" i="24" s="1"/>
  <c r="E104" i="24"/>
  <c r="J104" i="24" s="1"/>
  <c r="L104" i="24" s="1"/>
  <c r="N104" i="24" s="1"/>
  <c r="E208" i="24"/>
  <c r="J208" i="24" s="1"/>
  <c r="L208" i="24" s="1"/>
  <c r="N208" i="24" s="1"/>
  <c r="E150" i="24"/>
  <c r="J150" i="24" s="1"/>
  <c r="L150" i="24" s="1"/>
  <c r="N150" i="24" s="1"/>
  <c r="E205" i="24"/>
  <c r="J205" i="24" s="1"/>
  <c r="L205" i="24" s="1"/>
  <c r="N205" i="24" s="1"/>
  <c r="E242" i="24"/>
  <c r="J242" i="24" s="1"/>
  <c r="L242" i="24" s="1"/>
  <c r="N242" i="24" s="1"/>
  <c r="E136" i="24"/>
  <c r="J136" i="24" s="1"/>
  <c r="L136" i="24" s="1"/>
  <c r="N136" i="24" s="1"/>
  <c r="E264" i="24"/>
  <c r="J264" i="24" s="1"/>
  <c r="L264" i="24" s="1"/>
  <c r="N264" i="24" s="1"/>
  <c r="E215" i="24"/>
  <c r="J215" i="24" s="1"/>
  <c r="L215" i="24" s="1"/>
  <c r="N215" i="24" s="1"/>
  <c r="E140" i="24"/>
  <c r="J140" i="24" s="1"/>
  <c r="L140" i="24" s="1"/>
  <c r="N140" i="24" s="1"/>
  <c r="E176" i="24"/>
  <c r="J176" i="24" s="1"/>
  <c r="L176" i="24" s="1"/>
  <c r="N176" i="24" s="1"/>
  <c r="E118" i="24"/>
  <c r="J118" i="24" s="1"/>
  <c r="L118" i="24" s="1"/>
  <c r="N118" i="24" s="1"/>
  <c r="E98" i="24"/>
  <c r="J98" i="24" s="1"/>
  <c r="L98" i="24" s="1"/>
  <c r="N98" i="24" s="1"/>
  <c r="E166" i="24"/>
  <c r="J166" i="24" s="1"/>
  <c r="L166" i="24" s="1"/>
  <c r="N166" i="24" s="1"/>
  <c r="E152" i="24"/>
  <c r="J152" i="24" s="1"/>
  <c r="L152" i="24" s="1"/>
  <c r="N152" i="24" s="1"/>
  <c r="E169" i="24"/>
  <c r="J169" i="24" s="1"/>
  <c r="L169" i="24" s="1"/>
  <c r="N169" i="24" s="1"/>
  <c r="E156" i="24"/>
  <c r="J156" i="24" s="1"/>
  <c r="L156" i="24" s="1"/>
  <c r="N156" i="24" s="1"/>
  <c r="E162" i="24"/>
  <c r="J162" i="24" s="1"/>
  <c r="L162" i="24" s="1"/>
  <c r="N162" i="24" s="1"/>
  <c r="E131" i="24"/>
  <c r="J131" i="24" s="1"/>
  <c r="L131" i="24" s="1"/>
  <c r="N131" i="24" s="1"/>
  <c r="E158" i="24"/>
  <c r="J158" i="24" s="1"/>
  <c r="L158" i="24" s="1"/>
  <c r="N158" i="24" s="1"/>
  <c r="E139" i="24"/>
  <c r="J139" i="24" s="1"/>
  <c r="L139" i="24" s="1"/>
  <c r="N139" i="24" s="1"/>
  <c r="E155" i="24"/>
  <c r="J155" i="24" s="1"/>
  <c r="L155" i="24" s="1"/>
  <c r="N155" i="24" s="1"/>
  <c r="E263" i="24"/>
  <c r="J263" i="24" s="1"/>
  <c r="L263" i="24" s="1"/>
  <c r="N263" i="24" s="1"/>
  <c r="E109" i="24"/>
  <c r="J109" i="24" s="1"/>
  <c r="L109" i="24" s="1"/>
  <c r="N109" i="24" s="1"/>
  <c r="E126" i="24"/>
  <c r="J126" i="24" s="1"/>
  <c r="L126" i="24" s="1"/>
  <c r="N126" i="24" s="1"/>
  <c r="E227" i="24"/>
  <c r="J227" i="24" s="1"/>
  <c r="L227" i="24" s="1"/>
  <c r="N227" i="24" s="1"/>
  <c r="E161" i="24"/>
  <c r="J161" i="24" s="1"/>
  <c r="L161" i="24" s="1"/>
  <c r="N161" i="24" s="1"/>
  <c r="E178" i="24"/>
  <c r="J178" i="24" s="1"/>
  <c r="L178" i="24" s="1"/>
  <c r="N178" i="24" s="1"/>
  <c r="E180" i="24"/>
  <c r="J180" i="24" s="1"/>
  <c r="L180" i="24" s="1"/>
  <c r="N180" i="24" s="1"/>
  <c r="E266" i="24"/>
  <c r="J266" i="24" s="1"/>
  <c r="L266" i="24" s="1"/>
  <c r="N266" i="24" s="1"/>
  <c r="E151" i="24"/>
  <c r="J151" i="24" s="1"/>
  <c r="L151" i="24" s="1"/>
  <c r="N151" i="24" s="1"/>
  <c r="E204" i="24"/>
  <c r="J204" i="24" s="1"/>
  <c r="L204" i="24" s="1"/>
  <c r="N204" i="24" s="1"/>
  <c r="E212" i="24"/>
  <c r="J212" i="24" s="1"/>
  <c r="L212" i="24" s="1"/>
  <c r="N212" i="24" s="1"/>
  <c r="E99" i="24"/>
  <c r="J99" i="24" s="1"/>
  <c r="L99" i="24" s="1"/>
  <c r="N99" i="24" s="1"/>
  <c r="E106" i="24"/>
  <c r="J106" i="24" s="1"/>
  <c r="L106" i="24" s="1"/>
  <c r="N106" i="24" s="1"/>
  <c r="E243" i="24"/>
  <c r="J243" i="24" s="1"/>
  <c r="L243" i="24" s="1"/>
  <c r="N243" i="24" s="1"/>
  <c r="E236" i="24"/>
  <c r="J236" i="24" s="1"/>
  <c r="L236" i="24" s="1"/>
  <c r="N236" i="24" s="1"/>
  <c r="E228" i="24"/>
  <c r="J228" i="24" s="1"/>
  <c r="L228" i="24" s="1"/>
  <c r="N228" i="24" s="1"/>
  <c r="E217" i="24"/>
  <c r="J217" i="24" s="1"/>
  <c r="L217" i="24" s="1"/>
  <c r="N217" i="24" s="1"/>
  <c r="E239" i="24"/>
  <c r="J239" i="24" s="1"/>
  <c r="L239" i="24" s="1"/>
  <c r="N239" i="24" s="1"/>
  <c r="E252" i="24"/>
  <c r="J252" i="24" s="1"/>
  <c r="L252" i="24" s="1"/>
  <c r="N252" i="24" s="1"/>
  <c r="E235" i="24"/>
  <c r="J235" i="24" s="1"/>
  <c r="L235" i="24" s="1"/>
  <c r="N235" i="24" s="1"/>
  <c r="E220" i="24"/>
  <c r="J220" i="24" s="1"/>
  <c r="L220" i="24" s="1"/>
  <c r="N220" i="24" s="1"/>
  <c r="E261" i="24"/>
  <c r="J261" i="24" s="1"/>
  <c r="L261" i="24" s="1"/>
  <c r="N261" i="24" s="1"/>
  <c r="E199" i="24"/>
  <c r="J199" i="24" s="1"/>
  <c r="L199" i="24" s="1"/>
  <c r="N199" i="24" s="1"/>
  <c r="E188" i="24"/>
  <c r="J188" i="24" s="1"/>
  <c r="L188" i="24" s="1"/>
  <c r="N188" i="24" s="1"/>
  <c r="E225" i="24"/>
  <c r="J225" i="24" s="1"/>
  <c r="L225" i="24" s="1"/>
  <c r="N225" i="24" s="1"/>
  <c r="E163" i="24"/>
  <c r="J163" i="24" s="1"/>
  <c r="L163" i="24" s="1"/>
  <c r="N163" i="24" s="1"/>
  <c r="J95" i="24"/>
  <c r="L95" i="24" s="1"/>
  <c r="N95" i="24" s="1"/>
  <c r="E223" i="24"/>
  <c r="J223" i="24" s="1"/>
  <c r="L223" i="24" s="1"/>
  <c r="N223" i="24" s="1"/>
  <c r="E174" i="24"/>
  <c r="J174" i="24" s="1"/>
  <c r="L174" i="24" s="1"/>
  <c r="N174" i="24" s="1"/>
  <c r="E202" i="24"/>
  <c r="J202" i="24" s="1"/>
  <c r="L202" i="24" s="1"/>
  <c r="N202" i="24" s="1"/>
  <c r="E120" i="24"/>
  <c r="J120" i="24" s="1"/>
  <c r="L120" i="24" s="1"/>
  <c r="N120" i="24" s="1"/>
  <c r="E102" i="24"/>
  <c r="J102" i="24" s="1"/>
  <c r="L102" i="24" s="1"/>
  <c r="N102" i="24" s="1"/>
  <c r="E211" i="24"/>
  <c r="J211" i="24" s="1"/>
  <c r="L211" i="24" s="1"/>
  <c r="N211" i="24" s="1"/>
  <c r="E240" i="24"/>
  <c r="J240" i="24" s="1"/>
  <c r="L240" i="24" s="1"/>
  <c r="N240" i="24" s="1"/>
  <c r="E190" i="24"/>
  <c r="J190" i="24" s="1"/>
  <c r="L190" i="24" s="1"/>
  <c r="N190" i="24" s="1"/>
  <c r="E229" i="24"/>
  <c r="J229" i="24" s="1"/>
  <c r="L229" i="24" s="1"/>
  <c r="N229" i="24" s="1"/>
  <c r="E257" i="24"/>
  <c r="J257" i="24" s="1"/>
  <c r="L257" i="24" s="1"/>
  <c r="N257" i="24" s="1"/>
  <c r="E210" i="24"/>
  <c r="J210" i="24" s="1"/>
  <c r="L210" i="24" s="1"/>
  <c r="N210" i="24" s="1"/>
  <c r="E170" i="24"/>
  <c r="J170" i="24" s="1"/>
  <c r="L170" i="24" s="1"/>
  <c r="N170" i="24" s="1"/>
  <c r="E197" i="24"/>
  <c r="J197" i="24" s="1"/>
  <c r="L197" i="24" s="1"/>
  <c r="N197" i="24" s="1"/>
  <c r="E116" i="24"/>
  <c r="J116" i="24" s="1"/>
  <c r="L116" i="24" s="1"/>
  <c r="N116" i="24" s="1"/>
  <c r="E251" i="24"/>
  <c r="J251" i="24" s="1"/>
  <c r="L251" i="24" s="1"/>
  <c r="N251" i="24" s="1"/>
  <c r="E267" i="24"/>
  <c r="J267" i="24" s="1"/>
  <c r="L267" i="24" s="1"/>
  <c r="N267" i="24" s="1"/>
  <c r="E154" i="24"/>
  <c r="J154" i="24" s="1"/>
  <c r="L154" i="24" s="1"/>
  <c r="N154" i="24" s="1"/>
  <c r="E246" i="24"/>
  <c r="J246" i="24" s="1"/>
  <c r="L246" i="24" s="1"/>
  <c r="N246" i="24" s="1"/>
  <c r="E146" i="24"/>
  <c r="J146" i="24" s="1"/>
  <c r="L146" i="24" s="1"/>
  <c r="N146" i="24" s="1"/>
  <c r="E183" i="24"/>
  <c r="J183" i="24" s="1"/>
  <c r="L183" i="24" s="1"/>
  <c r="N183" i="24" s="1"/>
  <c r="E115" i="24"/>
  <c r="J115" i="24" s="1"/>
  <c r="L115" i="24" s="1"/>
  <c r="N115" i="24" s="1"/>
  <c r="E121" i="24"/>
  <c r="J121" i="24" s="1"/>
  <c r="L121" i="24" s="1"/>
  <c r="N121" i="24" s="1"/>
  <c r="E194" i="24"/>
  <c r="J194" i="24" s="1"/>
  <c r="L194" i="24" s="1"/>
  <c r="N194" i="24" s="1"/>
  <c r="E203" i="24"/>
  <c r="J203" i="24" s="1"/>
  <c r="L203" i="24" s="1"/>
  <c r="N203" i="24" s="1"/>
  <c r="E231" i="24"/>
  <c r="J231" i="24" s="1"/>
  <c r="L231" i="24" s="1"/>
  <c r="N231" i="24" s="1"/>
  <c r="E259" i="24"/>
  <c r="J259" i="24" s="1"/>
  <c r="L259" i="24" s="1"/>
  <c r="N259" i="24" s="1"/>
  <c r="E159" i="24"/>
  <c r="J159" i="24" s="1"/>
  <c r="L159" i="24" s="1"/>
  <c r="N159" i="24" s="1"/>
  <c r="E177" i="24"/>
  <c r="J177" i="24" s="1"/>
  <c r="L177" i="24" s="1"/>
  <c r="N177" i="24" s="1"/>
  <c r="E111" i="24"/>
  <c r="J111" i="24" s="1"/>
  <c r="L111" i="24" s="1"/>
  <c r="N111" i="24" s="1"/>
  <c r="E133" i="24"/>
  <c r="J133" i="24" s="1"/>
  <c r="L133" i="24" s="1"/>
  <c r="N133" i="24" s="1"/>
  <c r="E130" i="24"/>
  <c r="J130" i="24" s="1"/>
  <c r="L130" i="24" s="1"/>
  <c r="N130" i="24" s="1"/>
  <c r="E108" i="24"/>
  <c r="J108" i="24" s="1"/>
  <c r="L108" i="24" s="1"/>
  <c r="N108" i="24" s="1"/>
  <c r="E167" i="24"/>
  <c r="J167" i="24" s="1"/>
  <c r="L167" i="24" s="1"/>
  <c r="N167" i="24" s="1"/>
  <c r="E195" i="24"/>
  <c r="J195" i="24" s="1"/>
  <c r="L195" i="24" s="1"/>
  <c r="N195" i="24" s="1"/>
  <c r="E260" i="24"/>
  <c r="J260" i="24" s="1"/>
  <c r="L260" i="24" s="1"/>
  <c r="N260" i="24" s="1"/>
  <c r="E193" i="24"/>
  <c r="J193" i="24" s="1"/>
  <c r="L193" i="24" s="1"/>
  <c r="N193" i="24" s="1"/>
  <c r="E145" i="24"/>
  <c r="J145" i="24" s="1"/>
  <c r="L145" i="24" s="1"/>
  <c r="N145" i="24" s="1"/>
  <c r="E149" i="24"/>
  <c r="J149" i="24" s="1"/>
  <c r="L149" i="24" s="1"/>
  <c r="N149" i="24" s="1"/>
  <c r="E164" i="24"/>
  <c r="J164" i="24" s="1"/>
  <c r="L164" i="24" s="1"/>
  <c r="N164" i="24" s="1"/>
  <c r="E192" i="24"/>
  <c r="J192" i="24" s="1"/>
  <c r="L192" i="24" s="1"/>
  <c r="N192" i="24" s="1"/>
  <c r="E200" i="24"/>
  <c r="J200" i="24" s="1"/>
  <c r="L200" i="24" s="1"/>
  <c r="N200" i="24" s="1"/>
  <c r="E268" i="24"/>
  <c r="J268" i="24" s="1"/>
  <c r="L268" i="24" s="1"/>
  <c r="N268" i="24" s="1"/>
  <c r="E219" i="24"/>
  <c r="J219" i="24" s="1"/>
  <c r="L219" i="24" s="1"/>
  <c r="N219" i="24" s="1"/>
  <c r="E221" i="24"/>
  <c r="J221" i="24" s="1"/>
  <c r="L221" i="24" s="1"/>
  <c r="N221" i="24" s="1"/>
  <c r="E198" i="24"/>
  <c r="J198" i="24" s="1"/>
  <c r="L198" i="24" s="1"/>
  <c r="N198" i="24" s="1"/>
  <c r="E209" i="24"/>
  <c r="J209" i="24" s="1"/>
  <c r="L209" i="24" s="1"/>
  <c r="N209" i="24" s="1"/>
  <c r="E142" i="24"/>
  <c r="J142" i="24" s="1"/>
  <c r="L142" i="24" s="1"/>
  <c r="N142" i="24" s="1"/>
  <c r="E238" i="24"/>
  <c r="J238" i="24" s="1"/>
  <c r="L238" i="24" s="1"/>
  <c r="N238" i="24" s="1"/>
  <c r="E141" i="24"/>
  <c r="J141" i="24" s="1"/>
  <c r="L141" i="24" s="1"/>
  <c r="N141" i="24" s="1"/>
  <c r="E184" i="24"/>
  <c r="J184" i="24" s="1"/>
  <c r="L184" i="24" s="1"/>
  <c r="N184" i="24" s="1"/>
  <c r="E245" i="24"/>
  <c r="J245" i="24" s="1"/>
  <c r="L245" i="24" s="1"/>
  <c r="N245" i="24" s="1"/>
  <c r="E206" i="24"/>
  <c r="J206" i="24" s="1"/>
  <c r="L206" i="24" s="1"/>
  <c r="N206" i="24" s="1"/>
  <c r="E96" i="24"/>
  <c r="J96" i="24" s="1"/>
  <c r="L96" i="24" s="1"/>
  <c r="N96" i="24" s="1"/>
  <c r="E224" i="24"/>
  <c r="J224" i="24" s="1"/>
  <c r="L224" i="24" s="1"/>
  <c r="N224" i="24" s="1"/>
  <c r="E207" i="24"/>
  <c r="J207" i="24" s="1"/>
  <c r="L207" i="24" s="1"/>
  <c r="N207" i="24" s="1"/>
  <c r="E248" i="24"/>
  <c r="J248" i="24" s="1"/>
  <c r="L248" i="24" s="1"/>
  <c r="N248" i="24" s="1"/>
  <c r="E265" i="24"/>
  <c r="J265" i="24" s="1"/>
  <c r="L265" i="24" s="1"/>
  <c r="N265" i="24" s="1"/>
  <c r="E234" i="24"/>
  <c r="J234" i="24" s="1"/>
  <c r="L234" i="24" s="1"/>
  <c r="N234" i="24" s="1"/>
  <c r="E113" i="24"/>
  <c r="J113" i="24" s="1"/>
  <c r="L113" i="24" s="1"/>
  <c r="N113" i="24" s="1"/>
  <c r="E172" i="24"/>
  <c r="J172" i="24" s="1"/>
  <c r="L172" i="24" s="1"/>
  <c r="N172" i="24" s="1"/>
  <c r="E114" i="24"/>
  <c r="J114" i="24" s="1"/>
  <c r="L114" i="24" s="1"/>
  <c r="N114" i="24" s="1"/>
  <c r="E101" i="24"/>
  <c r="J101" i="24" s="1"/>
  <c r="L101" i="24" s="1"/>
  <c r="N101" i="24" s="1"/>
  <c r="E132" i="24"/>
  <c r="J132" i="24" s="1"/>
  <c r="L132" i="24" s="1"/>
  <c r="N132" i="24" s="1"/>
  <c r="E134" i="24"/>
  <c r="J134" i="24" s="1"/>
  <c r="L134" i="24" s="1"/>
  <c r="N134" i="24" s="1"/>
  <c r="E216" i="24"/>
  <c r="J216" i="24" s="1"/>
  <c r="L216" i="24" s="1"/>
  <c r="N216" i="24" s="1"/>
  <c r="E175" i="24"/>
  <c r="J175" i="24" s="1"/>
  <c r="L175" i="24" s="1"/>
  <c r="N175" i="24" s="1"/>
  <c r="E189" i="24"/>
  <c r="J189" i="24" s="1"/>
  <c r="L189" i="24" s="1"/>
  <c r="N189" i="24" s="1"/>
  <c r="H4" i="2"/>
  <c r="E153" i="15"/>
  <c r="J153" i="15" s="1"/>
  <c r="L153" i="15" s="1"/>
  <c r="N153" i="15" s="1"/>
  <c r="E151" i="15"/>
  <c r="J151" i="15" s="1"/>
  <c r="L151" i="15" s="1"/>
  <c r="N151" i="15" s="1"/>
  <c r="E115" i="15"/>
  <c r="J115" i="15" s="1"/>
  <c r="L115" i="15" s="1"/>
  <c r="N115" i="15" s="1"/>
  <c r="E218" i="15"/>
  <c r="J218" i="15" s="1"/>
  <c r="L218" i="15" s="1"/>
  <c r="N218" i="15" s="1"/>
  <c r="E228" i="15"/>
  <c r="J228" i="15" s="1"/>
  <c r="L228" i="15" s="1"/>
  <c r="N228" i="15" s="1"/>
  <c r="E192" i="15"/>
  <c r="J192" i="15" s="1"/>
  <c r="L192" i="15" s="1"/>
  <c r="N192" i="15" s="1"/>
  <c r="E259" i="15"/>
  <c r="J259" i="15" s="1"/>
  <c r="L259" i="15" s="1"/>
  <c r="N259" i="15" s="1"/>
  <c r="E106" i="15"/>
  <c r="J106" i="15" s="1"/>
  <c r="L106" i="15" s="1"/>
  <c r="N106" i="15" s="1"/>
  <c r="E173" i="15"/>
  <c r="J173" i="15" s="1"/>
  <c r="L173" i="15" s="1"/>
  <c r="N173" i="15" s="1"/>
  <c r="E159" i="15"/>
  <c r="J159" i="15" s="1"/>
  <c r="L159" i="15" s="1"/>
  <c r="N159" i="15" s="1"/>
  <c r="E184" i="15"/>
  <c r="J184" i="15" s="1"/>
  <c r="L184" i="15" s="1"/>
  <c r="N184" i="15" s="1"/>
  <c r="E126" i="15"/>
  <c r="J126" i="15" s="1"/>
  <c r="L126" i="15" s="1"/>
  <c r="N126" i="15" s="1"/>
  <c r="E140" i="15"/>
  <c r="J140" i="15" s="1"/>
  <c r="L140" i="15" s="1"/>
  <c r="N140" i="15" s="1"/>
  <c r="E201" i="15"/>
  <c r="J201" i="15" s="1"/>
  <c r="L201" i="15" s="1"/>
  <c r="N201" i="15" s="1"/>
  <c r="E187" i="15"/>
  <c r="J187" i="15" s="1"/>
  <c r="L187" i="15" s="1"/>
  <c r="N187" i="15" s="1"/>
  <c r="E104" i="15"/>
  <c r="J104" i="15" s="1"/>
  <c r="L104" i="15" s="1"/>
  <c r="N104" i="15" s="1"/>
  <c r="E121" i="15"/>
  <c r="J121" i="15" s="1"/>
  <c r="L121" i="15" s="1"/>
  <c r="N121" i="15" s="1"/>
  <c r="E194" i="15"/>
  <c r="J194" i="15" s="1"/>
  <c r="L194" i="15" s="1"/>
  <c r="N194" i="15" s="1"/>
  <c r="E261" i="15"/>
  <c r="J261" i="15" s="1"/>
  <c r="L261" i="15" s="1"/>
  <c r="N261" i="15" s="1"/>
  <c r="E230" i="15"/>
  <c r="J230" i="15" s="1"/>
  <c r="L230" i="15" s="1"/>
  <c r="N230" i="15" s="1"/>
  <c r="E252" i="15"/>
  <c r="J252" i="15" s="1"/>
  <c r="L252" i="15" s="1"/>
  <c r="N252" i="15" s="1"/>
  <c r="E256" i="15"/>
  <c r="J256" i="15" s="1"/>
  <c r="L256" i="15" s="1"/>
  <c r="N256" i="15" s="1"/>
  <c r="E254" i="15"/>
  <c r="J254" i="15" s="1"/>
  <c r="L254" i="15" s="1"/>
  <c r="N254" i="15" s="1"/>
  <c r="E109" i="15"/>
  <c r="J109" i="15" s="1"/>
  <c r="L109" i="15" s="1"/>
  <c r="N109" i="15" s="1"/>
  <c r="E146" i="15"/>
  <c r="J146" i="15" s="1"/>
  <c r="L146" i="15" s="1"/>
  <c r="N146" i="15" s="1"/>
  <c r="E186" i="15"/>
  <c r="J186" i="15" s="1"/>
  <c r="L186" i="15" s="1"/>
  <c r="N186" i="15" s="1"/>
  <c r="E148" i="15"/>
  <c r="J148" i="15" s="1"/>
  <c r="L148" i="15" s="1"/>
  <c r="N148" i="15" s="1"/>
  <c r="E241" i="15"/>
  <c r="J241" i="15" s="1"/>
  <c r="L241" i="15" s="1"/>
  <c r="N241" i="15" s="1"/>
  <c r="E227" i="15"/>
  <c r="J227" i="15" s="1"/>
  <c r="L227" i="15" s="1"/>
  <c r="N227" i="15" s="1"/>
  <c r="E164" i="15"/>
  <c r="J164" i="15" s="1"/>
  <c r="L164" i="15" s="1"/>
  <c r="N164" i="15" s="1"/>
  <c r="E141" i="15"/>
  <c r="J141" i="15" s="1"/>
  <c r="L141" i="15" s="1"/>
  <c r="N141" i="15" s="1"/>
  <c r="E129" i="15"/>
  <c r="J129" i="15" s="1"/>
  <c r="L129" i="15" s="1"/>
  <c r="N129" i="15" s="1"/>
  <c r="E123" i="15"/>
  <c r="J123" i="15" s="1"/>
  <c r="L123" i="15" s="1"/>
  <c r="N123" i="15" s="1"/>
  <c r="E150" i="15"/>
  <c r="J150" i="15" s="1"/>
  <c r="L150" i="15" s="1"/>
  <c r="N150" i="15" s="1"/>
  <c r="E244" i="15"/>
  <c r="J244" i="15" s="1"/>
  <c r="L244" i="15" s="1"/>
  <c r="N244" i="15" s="1"/>
  <c r="E169" i="15"/>
  <c r="J169" i="15" s="1"/>
  <c r="L169" i="15" s="1"/>
  <c r="N169" i="15" s="1"/>
  <c r="E176" i="15"/>
  <c r="J176" i="15" s="1"/>
  <c r="L176" i="15" s="1"/>
  <c r="N176" i="15" s="1"/>
  <c r="E116" i="15"/>
  <c r="J116" i="15" s="1"/>
  <c r="L116" i="15" s="1"/>
  <c r="N116" i="15" s="1"/>
  <c r="E196" i="15"/>
  <c r="J196" i="15" s="1"/>
  <c r="L196" i="15" s="1"/>
  <c r="N196" i="15" s="1"/>
  <c r="E239" i="15"/>
  <c r="J239" i="15" s="1"/>
  <c r="L239" i="15" s="1"/>
  <c r="N239" i="15" s="1"/>
  <c r="E170" i="15"/>
  <c r="J170" i="15" s="1"/>
  <c r="L170" i="15" s="1"/>
  <c r="N170" i="15" s="1"/>
  <c r="E198" i="15"/>
  <c r="J198" i="15" s="1"/>
  <c r="L198" i="15" s="1"/>
  <c r="N198" i="15" s="1"/>
  <c r="E188" i="15"/>
  <c r="J188" i="15" s="1"/>
  <c r="L188" i="15" s="1"/>
  <c r="N188" i="15" s="1"/>
  <c r="E222" i="15"/>
  <c r="J222" i="15" s="1"/>
  <c r="L222" i="15" s="1"/>
  <c r="N222" i="15" s="1"/>
  <c r="E236" i="15"/>
  <c r="J236" i="15" s="1"/>
  <c r="L236" i="15" s="1"/>
  <c r="N236" i="15" s="1"/>
  <c r="E100" i="15"/>
  <c r="J100" i="15" s="1"/>
  <c r="L100" i="15" s="1"/>
  <c r="N100" i="15" s="1"/>
  <c r="E263" i="15"/>
  <c r="J263" i="15" s="1"/>
  <c r="L263" i="15" s="1"/>
  <c r="N263" i="15" s="1"/>
  <c r="E110" i="15"/>
  <c r="J110" i="15" s="1"/>
  <c r="L110" i="15" s="1"/>
  <c r="N110" i="15" s="1"/>
  <c r="E209" i="15"/>
  <c r="J209" i="15" s="1"/>
  <c r="L209" i="15" s="1"/>
  <c r="N209" i="15" s="1"/>
  <c r="E195" i="15"/>
  <c r="J195" i="15" s="1"/>
  <c r="L195" i="15" s="1"/>
  <c r="N195" i="15" s="1"/>
  <c r="E136" i="15"/>
  <c r="J136" i="15" s="1"/>
  <c r="L136" i="15" s="1"/>
  <c r="N136" i="15" s="1"/>
  <c r="E242" i="15"/>
  <c r="J242" i="15" s="1"/>
  <c r="L242" i="15" s="1"/>
  <c r="N242" i="15" s="1"/>
  <c r="E97" i="15"/>
  <c r="J97" i="15" s="1"/>
  <c r="L97" i="15" s="1"/>
  <c r="N97" i="15" s="1"/>
  <c r="E197" i="15"/>
  <c r="J197" i="15" s="1"/>
  <c r="L197" i="15" s="1"/>
  <c r="N197" i="15" s="1"/>
  <c r="E108" i="15"/>
  <c r="J108" i="15" s="1"/>
  <c r="L108" i="15" s="1"/>
  <c r="N108" i="15" s="1"/>
  <c r="E118" i="15"/>
  <c r="J118" i="15" s="1"/>
  <c r="L118" i="15" s="1"/>
  <c r="N118" i="15" s="1"/>
  <c r="E137" i="15"/>
  <c r="J137" i="15" s="1"/>
  <c r="L137" i="15" s="1"/>
  <c r="N137" i="15" s="1"/>
  <c r="E125" i="15"/>
  <c r="J125" i="15" s="1"/>
  <c r="L125" i="15" s="1"/>
  <c r="N125" i="15" s="1"/>
  <c r="E96" i="15"/>
  <c r="J96" i="15" s="1"/>
  <c r="L96" i="15" s="1"/>
  <c r="N96" i="15" s="1"/>
  <c r="E160" i="15"/>
  <c r="J160" i="15" s="1"/>
  <c r="L160" i="15" s="1"/>
  <c r="N160" i="15" s="1"/>
  <c r="E175" i="15"/>
  <c r="J175" i="15" s="1"/>
  <c r="L175" i="15" s="1"/>
  <c r="N175" i="15" s="1"/>
  <c r="E99" i="15"/>
  <c r="J99" i="15" s="1"/>
  <c r="L99" i="15" s="1"/>
  <c r="N99" i="15" s="1"/>
  <c r="E166" i="15"/>
  <c r="J166" i="15" s="1"/>
  <c r="L166" i="15" s="1"/>
  <c r="N166" i="15" s="1"/>
  <c r="E122" i="15"/>
  <c r="J122" i="15" s="1"/>
  <c r="L122" i="15" s="1"/>
  <c r="N122" i="15" s="1"/>
  <c r="E224" i="15"/>
  <c r="J224" i="15" s="1"/>
  <c r="L224" i="15" s="1"/>
  <c r="N224" i="15" s="1"/>
  <c r="E190" i="15"/>
  <c r="J190" i="15" s="1"/>
  <c r="L190" i="15" s="1"/>
  <c r="N190" i="15" s="1"/>
  <c r="E155" i="15"/>
  <c r="J155" i="15" s="1"/>
  <c r="L155" i="15" s="1"/>
  <c r="N155" i="15" s="1"/>
  <c r="E245" i="15"/>
  <c r="J245" i="15" s="1"/>
  <c r="L245" i="15" s="1"/>
  <c r="N245" i="15" s="1"/>
  <c r="E231" i="15"/>
  <c r="J231" i="15" s="1"/>
  <c r="L231" i="15" s="1"/>
  <c r="N231" i="15" s="1"/>
  <c r="J95" i="15"/>
  <c r="L95" i="15" s="1"/>
  <c r="N95" i="15" s="1"/>
  <c r="E177" i="15"/>
  <c r="J177" i="15" s="1"/>
  <c r="L177" i="15" s="1"/>
  <c r="N177" i="15" s="1"/>
  <c r="E163" i="15"/>
  <c r="J163" i="15" s="1"/>
  <c r="L163" i="15" s="1"/>
  <c r="N163" i="15" s="1"/>
  <c r="E200" i="15"/>
  <c r="J200" i="15" s="1"/>
  <c r="L200" i="15" s="1"/>
  <c r="N200" i="15" s="1"/>
  <c r="E210" i="15"/>
  <c r="J210" i="15" s="1"/>
  <c r="L210" i="15" s="1"/>
  <c r="N210" i="15" s="1"/>
  <c r="E212" i="15"/>
  <c r="J212" i="15" s="1"/>
  <c r="L212" i="15" s="1"/>
  <c r="N212" i="15" s="1"/>
  <c r="E165" i="15"/>
  <c r="J165" i="15" s="1"/>
  <c r="L165" i="15" s="1"/>
  <c r="N165" i="15" s="1"/>
  <c r="E221" i="15"/>
  <c r="J221" i="15" s="1"/>
  <c r="L221" i="15" s="1"/>
  <c r="N221" i="15" s="1"/>
  <c r="E124" i="15"/>
  <c r="J124" i="15" s="1"/>
  <c r="L124" i="15" s="1"/>
  <c r="N124" i="15" s="1"/>
  <c r="E238" i="15"/>
  <c r="J238" i="15" s="1"/>
  <c r="L238" i="15" s="1"/>
  <c r="N238" i="15" s="1"/>
  <c r="E268" i="15"/>
  <c r="J268" i="15" s="1"/>
  <c r="L268" i="15" s="1"/>
  <c r="N268" i="15" s="1"/>
  <c r="E208" i="15"/>
  <c r="J208" i="15" s="1"/>
  <c r="L208" i="15" s="1"/>
  <c r="N208" i="15" s="1"/>
  <c r="E111" i="15"/>
  <c r="J111" i="15" s="1"/>
  <c r="L111" i="15" s="1"/>
  <c r="N111" i="15" s="1"/>
  <c r="E113" i="15"/>
  <c r="J113" i="15" s="1"/>
  <c r="L113" i="15" s="1"/>
  <c r="N113" i="15" s="1"/>
  <c r="E257" i="15"/>
  <c r="J257" i="15" s="1"/>
  <c r="L257" i="15" s="1"/>
  <c r="N257" i="15" s="1"/>
  <c r="E243" i="15"/>
  <c r="J243" i="15" s="1"/>
  <c r="L243" i="15" s="1"/>
  <c r="N243" i="15" s="1"/>
  <c r="E158" i="15"/>
  <c r="J158" i="15" s="1"/>
  <c r="L158" i="15" s="1"/>
  <c r="N158" i="15" s="1"/>
  <c r="E127" i="15"/>
  <c r="J127" i="15" s="1"/>
  <c r="L127" i="15" s="1"/>
  <c r="N127" i="15" s="1"/>
  <c r="E267" i="15"/>
  <c r="J267" i="15" s="1"/>
  <c r="L267" i="15" s="1"/>
  <c r="N267" i="15" s="1"/>
  <c r="E114" i="15"/>
  <c r="J114" i="15" s="1"/>
  <c r="L114" i="15" s="1"/>
  <c r="N114" i="15" s="1"/>
  <c r="E213" i="15"/>
  <c r="J213" i="15" s="1"/>
  <c r="L213" i="15" s="1"/>
  <c r="N213" i="15" s="1"/>
  <c r="E199" i="15"/>
  <c r="J199" i="15" s="1"/>
  <c r="L199" i="15" s="1"/>
  <c r="N199" i="15" s="1"/>
  <c r="E172" i="15"/>
  <c r="J172" i="15" s="1"/>
  <c r="L172" i="15" s="1"/>
  <c r="N172" i="15" s="1"/>
  <c r="E145" i="15"/>
  <c r="J145" i="15" s="1"/>
  <c r="L145" i="15" s="1"/>
  <c r="N145" i="15" s="1"/>
  <c r="E133" i="15"/>
  <c r="J133" i="15" s="1"/>
  <c r="L133" i="15" s="1"/>
  <c r="N133" i="15" s="1"/>
  <c r="E128" i="15"/>
  <c r="J128" i="15" s="1"/>
  <c r="L128" i="15" s="1"/>
  <c r="N128" i="15" s="1"/>
  <c r="E178" i="15"/>
  <c r="J178" i="15" s="1"/>
  <c r="L178" i="15" s="1"/>
  <c r="N178" i="15" s="1"/>
  <c r="E134" i="15"/>
  <c r="J134" i="15" s="1"/>
  <c r="L134" i="15" s="1"/>
  <c r="N134" i="15" s="1"/>
  <c r="E234" i="15"/>
  <c r="J234" i="15" s="1"/>
  <c r="L234" i="15" s="1"/>
  <c r="N234" i="15" s="1"/>
  <c r="E157" i="15"/>
  <c r="J157" i="15" s="1"/>
  <c r="L157" i="15" s="1"/>
  <c r="N157" i="15" s="1"/>
  <c r="E135" i="15"/>
  <c r="J135" i="15" s="1"/>
  <c r="L135" i="15" s="1"/>
  <c r="N135" i="15" s="1"/>
  <c r="E206" i="15"/>
  <c r="J206" i="15" s="1"/>
  <c r="L206" i="15" s="1"/>
  <c r="N206" i="15" s="1"/>
  <c r="E204" i="15"/>
  <c r="J204" i="15" s="1"/>
  <c r="L204" i="15" s="1"/>
  <c r="N204" i="15" s="1"/>
  <c r="E229" i="15"/>
  <c r="J229" i="15" s="1"/>
  <c r="L229" i="15" s="1"/>
  <c r="N229" i="15" s="1"/>
  <c r="E139" i="15"/>
  <c r="J139" i="15" s="1"/>
  <c r="L139" i="15" s="1"/>
  <c r="N139" i="15" s="1"/>
  <c r="E180" i="15"/>
  <c r="J180" i="15" s="1"/>
  <c r="L180" i="15" s="1"/>
  <c r="N180" i="15" s="1"/>
  <c r="E225" i="15"/>
  <c r="J225" i="15" s="1"/>
  <c r="L225" i="15" s="1"/>
  <c r="N225" i="15" s="1"/>
  <c r="E211" i="15"/>
  <c r="J211" i="15" s="1"/>
  <c r="L211" i="15" s="1"/>
  <c r="N211" i="15" s="1"/>
  <c r="E143" i="15"/>
  <c r="J143" i="15" s="1"/>
  <c r="L143" i="15" s="1"/>
  <c r="N143" i="15" s="1"/>
  <c r="E249" i="15"/>
  <c r="J249" i="15" s="1"/>
  <c r="L249" i="15" s="1"/>
  <c r="N249" i="15" s="1"/>
  <c r="E235" i="15"/>
  <c r="J235" i="15" s="1"/>
  <c r="L235" i="15" s="1"/>
  <c r="N235" i="15" s="1"/>
  <c r="E138" i="15"/>
  <c r="J138" i="15" s="1"/>
  <c r="L138" i="15" s="1"/>
  <c r="N138" i="15" s="1"/>
  <c r="E181" i="15"/>
  <c r="J181" i="15" s="1"/>
  <c r="L181" i="15" s="1"/>
  <c r="N181" i="15" s="1"/>
  <c r="E167" i="15"/>
  <c r="J167" i="15" s="1"/>
  <c r="L167" i="15" s="1"/>
  <c r="N167" i="15" s="1"/>
  <c r="E216" i="15"/>
  <c r="J216" i="15" s="1"/>
  <c r="L216" i="15" s="1"/>
  <c r="N216" i="15" s="1"/>
  <c r="E246" i="15"/>
  <c r="J246" i="15" s="1"/>
  <c r="L246" i="15" s="1"/>
  <c r="N246" i="15" s="1"/>
  <c r="E101" i="15"/>
  <c r="J101" i="15" s="1"/>
  <c r="L101" i="15" s="1"/>
  <c r="N101" i="15" s="1"/>
  <c r="E154" i="15"/>
  <c r="J154" i="15" s="1"/>
  <c r="L154" i="15" s="1"/>
  <c r="N154" i="15" s="1"/>
  <c r="E255" i="15"/>
  <c r="J255" i="15" s="1"/>
  <c r="L255" i="15" s="1"/>
  <c r="N255" i="15" s="1"/>
  <c r="E102" i="15"/>
  <c r="J102" i="15" s="1"/>
  <c r="L102" i="15" s="1"/>
  <c r="N102" i="15" s="1"/>
  <c r="E247" i="15"/>
  <c r="J247" i="15" s="1"/>
  <c r="L247" i="15" s="1"/>
  <c r="N247" i="15" s="1"/>
  <c r="E226" i="15"/>
  <c r="J226" i="15" s="1"/>
  <c r="L226" i="15" s="1"/>
  <c r="N226" i="15" s="1"/>
  <c r="E132" i="15"/>
  <c r="J132" i="15" s="1"/>
  <c r="L132" i="15" s="1"/>
  <c r="N132" i="15" s="1"/>
  <c r="E174" i="15"/>
  <c r="J174" i="15" s="1"/>
  <c r="L174" i="15" s="1"/>
  <c r="N174" i="15" s="1"/>
  <c r="E130" i="15"/>
  <c r="J130" i="15" s="1"/>
  <c r="L130" i="15" s="1"/>
  <c r="N130" i="15" s="1"/>
  <c r="E266" i="15"/>
  <c r="J266" i="15" s="1"/>
  <c r="L266" i="15" s="1"/>
  <c r="N266" i="15" s="1"/>
  <c r="E253" i="15"/>
  <c r="J253" i="15" s="1"/>
  <c r="L253" i="15" s="1"/>
  <c r="N253" i="15" s="1"/>
  <c r="E156" i="15"/>
  <c r="J156" i="15" s="1"/>
  <c r="L156" i="15" s="1"/>
  <c r="N156" i="15" s="1"/>
  <c r="E193" i="15"/>
  <c r="J193" i="15" s="1"/>
  <c r="L193" i="15" s="1"/>
  <c r="N193" i="15" s="1"/>
  <c r="E179" i="15"/>
  <c r="J179" i="15" s="1"/>
  <c r="L179" i="15" s="1"/>
  <c r="N179" i="15" s="1"/>
  <c r="E264" i="15"/>
  <c r="J264" i="15" s="1"/>
  <c r="L264" i="15" s="1"/>
  <c r="N264" i="15" s="1"/>
  <c r="E217" i="15"/>
  <c r="J217" i="15" s="1"/>
  <c r="L217" i="15" s="1"/>
  <c r="N217" i="15" s="1"/>
  <c r="E203" i="15"/>
  <c r="J203" i="15" s="1"/>
  <c r="L203" i="15" s="1"/>
  <c r="N203" i="15" s="1"/>
  <c r="E119" i="15"/>
  <c r="J119" i="15" s="1"/>
  <c r="L119" i="15" s="1"/>
  <c r="N119" i="15" s="1"/>
  <c r="E149" i="15"/>
  <c r="J149" i="15" s="1"/>
  <c r="L149" i="15" s="1"/>
  <c r="N149" i="15" s="1"/>
  <c r="E144" i="15"/>
  <c r="J144" i="15" s="1"/>
  <c r="L144" i="15" s="1"/>
  <c r="N144" i="15" s="1"/>
  <c r="E142" i="15"/>
  <c r="J142" i="15" s="1"/>
  <c r="L142" i="15" s="1"/>
  <c r="N142" i="15" s="1"/>
  <c r="E214" i="15"/>
  <c r="J214" i="15" s="1"/>
  <c r="L214" i="15" s="1"/>
  <c r="N214" i="15" s="1"/>
  <c r="E220" i="15"/>
  <c r="J220" i="15" s="1"/>
  <c r="L220" i="15" s="1"/>
  <c r="N220" i="15" s="1"/>
  <c r="E237" i="15"/>
  <c r="J237" i="15" s="1"/>
  <c r="L237" i="15" s="1"/>
  <c r="N237" i="15" s="1"/>
  <c r="E223" i="15"/>
  <c r="J223" i="15" s="1"/>
  <c r="L223" i="15" s="1"/>
  <c r="N223" i="15" s="1"/>
  <c r="E112" i="15"/>
  <c r="J112" i="15" s="1"/>
  <c r="L112" i="15" s="1"/>
  <c r="N112" i="15" s="1"/>
  <c r="E183" i="15"/>
  <c r="J183" i="15" s="1"/>
  <c r="L183" i="15" s="1"/>
  <c r="N183" i="15" s="1"/>
  <c r="E162" i="15"/>
  <c r="J162" i="15" s="1"/>
  <c r="L162" i="15" s="1"/>
  <c r="N162" i="15" s="1"/>
  <c r="E265" i="15"/>
  <c r="J265" i="15" s="1"/>
  <c r="L265" i="15" s="1"/>
  <c r="N265" i="15" s="1"/>
  <c r="E251" i="15"/>
  <c r="J251" i="15" s="1"/>
  <c r="L251" i="15" s="1"/>
  <c r="N251" i="15" s="1"/>
  <c r="E98" i="15"/>
  <c r="J98" i="15" s="1"/>
  <c r="L98" i="15" s="1"/>
  <c r="N98" i="15" s="1"/>
  <c r="E202" i="15"/>
  <c r="J202" i="15" s="1"/>
  <c r="L202" i="15" s="1"/>
  <c r="N202" i="15" s="1"/>
  <c r="E189" i="15"/>
  <c r="J189" i="15" s="1"/>
  <c r="L189" i="15" s="1"/>
  <c r="N189" i="15" s="1"/>
  <c r="E248" i="15"/>
  <c r="J248" i="15" s="1"/>
  <c r="L248" i="15" s="1"/>
  <c r="N248" i="15" s="1"/>
  <c r="E161" i="15"/>
  <c r="J161" i="15" s="1"/>
  <c r="L161" i="15" s="1"/>
  <c r="N161" i="15" s="1"/>
  <c r="E147" i="15"/>
  <c r="J147" i="15" s="1"/>
  <c r="L147" i="15" s="1"/>
  <c r="N147" i="15" s="1"/>
  <c r="E168" i="15"/>
  <c r="J168" i="15" s="1"/>
  <c r="L168" i="15" s="1"/>
  <c r="N168" i="15" s="1"/>
  <c r="E171" i="15"/>
  <c r="J171" i="15" s="1"/>
  <c r="L171" i="15" s="1"/>
  <c r="N171" i="15" s="1"/>
  <c r="E191" i="15"/>
  <c r="J191" i="15" s="1"/>
  <c r="L191" i="15" s="1"/>
  <c r="N191" i="15" s="1"/>
  <c r="E258" i="15"/>
  <c r="J258" i="15" s="1"/>
  <c r="L258" i="15" s="1"/>
  <c r="N258" i="15" s="1"/>
  <c r="E232" i="15"/>
  <c r="J232" i="15" s="1"/>
  <c r="L232" i="15" s="1"/>
  <c r="N232" i="15" s="1"/>
  <c r="E131" i="15"/>
  <c r="J131" i="15" s="1"/>
  <c r="L131" i="15" s="1"/>
  <c r="N131" i="15" s="1"/>
  <c r="E120" i="15"/>
  <c r="J120" i="15" s="1"/>
  <c r="L120" i="15" s="1"/>
  <c r="N120" i="15" s="1"/>
  <c r="E250" i="15"/>
  <c r="J250" i="15" s="1"/>
  <c r="L250" i="15" s="1"/>
  <c r="N250" i="15" s="1"/>
  <c r="E260" i="15"/>
  <c r="J260" i="15" s="1"/>
  <c r="L260" i="15" s="1"/>
  <c r="N260" i="15" s="1"/>
  <c r="E262" i="15"/>
  <c r="J262" i="15" s="1"/>
  <c r="L262" i="15" s="1"/>
  <c r="N262" i="15" s="1"/>
  <c r="E105" i="15"/>
  <c r="J105" i="15" s="1"/>
  <c r="L105" i="15" s="1"/>
  <c r="N105" i="15" s="1"/>
  <c r="E207" i="15"/>
  <c r="J207" i="15" s="1"/>
  <c r="L207" i="15" s="1"/>
  <c r="N207" i="15" s="1"/>
  <c r="E117" i="15"/>
  <c r="J117" i="15" s="1"/>
  <c r="L117" i="15" s="1"/>
  <c r="N117" i="15" s="1"/>
  <c r="E240" i="15"/>
  <c r="J240" i="15" s="1"/>
  <c r="L240" i="15" s="1"/>
  <c r="N240" i="15" s="1"/>
  <c r="E233" i="15"/>
  <c r="J233" i="15" s="1"/>
  <c r="L233" i="15" s="1"/>
  <c r="N233" i="15" s="1"/>
  <c r="E103" i="15"/>
  <c r="J103" i="15" s="1"/>
  <c r="L103" i="15" s="1"/>
  <c r="N103" i="15" s="1"/>
  <c r="E182" i="15"/>
  <c r="J182" i="15" s="1"/>
  <c r="L182" i="15" s="1"/>
  <c r="N182" i="15" s="1"/>
  <c r="E219" i="15"/>
  <c r="J219" i="15" s="1"/>
  <c r="L219" i="15" s="1"/>
  <c r="N219" i="15" s="1"/>
  <c r="E185" i="15"/>
  <c r="J185" i="15" s="1"/>
  <c r="L185" i="15" s="1"/>
  <c r="N185" i="15" s="1"/>
  <c r="E205" i="15"/>
  <c r="J205" i="15" s="1"/>
  <c r="L205" i="15" s="1"/>
  <c r="N205" i="15" s="1"/>
  <c r="E215" i="15"/>
  <c r="J215" i="15" s="1"/>
  <c r="L215" i="15" s="1"/>
  <c r="N215" i="15" s="1"/>
  <c r="E152" i="15"/>
  <c r="J152" i="15" s="1"/>
  <c r="L152" i="15" s="1"/>
  <c r="N152" i="15" s="1"/>
  <c r="E107" i="15"/>
  <c r="J107" i="15" s="1"/>
  <c r="L107" i="15" s="1"/>
  <c r="N107" i="15" s="1"/>
  <c r="J89" i="31"/>
  <c r="I36" i="41" s="1"/>
  <c r="J89" i="8"/>
  <c r="I17" i="41" s="1"/>
  <c r="J89" i="25"/>
  <c r="I30" i="41" s="1"/>
  <c r="E243" i="10"/>
  <c r="J243" i="10" s="1"/>
  <c r="L243" i="10" s="1"/>
  <c r="N243" i="10" s="1"/>
  <c r="E132" i="10"/>
  <c r="J132" i="10" s="1"/>
  <c r="L132" i="10" s="1"/>
  <c r="N132" i="10" s="1"/>
  <c r="E117" i="10"/>
  <c r="J117" i="10" s="1"/>
  <c r="L117" i="10" s="1"/>
  <c r="N117" i="10" s="1"/>
  <c r="E246" i="10"/>
  <c r="J246" i="10" s="1"/>
  <c r="L246" i="10" s="1"/>
  <c r="N246" i="10" s="1"/>
  <c r="J95" i="10"/>
  <c r="L95" i="10" s="1"/>
  <c r="N95" i="10" s="1"/>
  <c r="E173" i="10"/>
  <c r="J173" i="10" s="1"/>
  <c r="L173" i="10" s="1"/>
  <c r="N173" i="10" s="1"/>
  <c r="E185" i="10"/>
  <c r="J185" i="10" s="1"/>
  <c r="L185" i="10" s="1"/>
  <c r="N185" i="10" s="1"/>
  <c r="E184" i="10"/>
  <c r="J184" i="10" s="1"/>
  <c r="L184" i="10" s="1"/>
  <c r="N184" i="10" s="1"/>
  <c r="E187" i="10"/>
  <c r="J187" i="10" s="1"/>
  <c r="L187" i="10" s="1"/>
  <c r="N187" i="10" s="1"/>
  <c r="E174" i="10"/>
  <c r="J174" i="10" s="1"/>
  <c r="L174" i="10" s="1"/>
  <c r="N174" i="10" s="1"/>
  <c r="E241" i="10"/>
  <c r="J241" i="10" s="1"/>
  <c r="L241" i="10" s="1"/>
  <c r="N241" i="10" s="1"/>
  <c r="E240" i="10"/>
  <c r="J240" i="10" s="1"/>
  <c r="L240" i="10" s="1"/>
  <c r="N240" i="10" s="1"/>
  <c r="E105" i="10"/>
  <c r="J105" i="10" s="1"/>
  <c r="L105" i="10" s="1"/>
  <c r="N105" i="10" s="1"/>
  <c r="E169" i="10"/>
  <c r="J169" i="10" s="1"/>
  <c r="L169" i="10" s="1"/>
  <c r="N169" i="10" s="1"/>
  <c r="E103" i="10"/>
  <c r="J103" i="10" s="1"/>
  <c r="L103" i="10" s="1"/>
  <c r="N103" i="10" s="1"/>
  <c r="E219" i="10"/>
  <c r="J219" i="10" s="1"/>
  <c r="L219" i="10" s="1"/>
  <c r="N219" i="10" s="1"/>
  <c r="E158" i="10"/>
  <c r="J158" i="10" s="1"/>
  <c r="L158" i="10" s="1"/>
  <c r="N158" i="10" s="1"/>
  <c r="E133" i="10"/>
  <c r="J133" i="10" s="1"/>
  <c r="L133" i="10" s="1"/>
  <c r="N133" i="10" s="1"/>
  <c r="E204" i="10"/>
  <c r="J204" i="10" s="1"/>
  <c r="L204" i="10" s="1"/>
  <c r="N204" i="10" s="1"/>
  <c r="E250" i="10"/>
  <c r="J250" i="10" s="1"/>
  <c r="L250" i="10" s="1"/>
  <c r="N250" i="10" s="1"/>
  <c r="E255" i="10"/>
  <c r="J255" i="10" s="1"/>
  <c r="L255" i="10" s="1"/>
  <c r="N255" i="10" s="1"/>
  <c r="E205" i="10"/>
  <c r="J205" i="10" s="1"/>
  <c r="L205" i="10" s="1"/>
  <c r="N205" i="10" s="1"/>
  <c r="E163" i="10"/>
  <c r="J163" i="10" s="1"/>
  <c r="L163" i="10" s="1"/>
  <c r="N163" i="10" s="1"/>
  <c r="E104" i="10"/>
  <c r="J104" i="10" s="1"/>
  <c r="L104" i="10" s="1"/>
  <c r="N104" i="10" s="1"/>
  <c r="E96" i="10"/>
  <c r="J96" i="10" s="1"/>
  <c r="L96" i="10" s="1"/>
  <c r="N96" i="10" s="1"/>
  <c r="E214" i="10"/>
  <c r="J214" i="10" s="1"/>
  <c r="L214" i="10" s="1"/>
  <c r="N214" i="10" s="1"/>
  <c r="E267" i="10"/>
  <c r="J267" i="10" s="1"/>
  <c r="L267" i="10" s="1"/>
  <c r="N267" i="10" s="1"/>
  <c r="E230" i="10"/>
  <c r="J230" i="10" s="1"/>
  <c r="L230" i="10" s="1"/>
  <c r="N230" i="10" s="1"/>
  <c r="E153" i="10"/>
  <c r="J153" i="10" s="1"/>
  <c r="L153" i="10" s="1"/>
  <c r="N153" i="10" s="1"/>
  <c r="E137" i="10"/>
  <c r="J137" i="10" s="1"/>
  <c r="L137" i="10" s="1"/>
  <c r="N137" i="10" s="1"/>
  <c r="E172" i="10"/>
  <c r="J172" i="10" s="1"/>
  <c r="L172" i="10" s="1"/>
  <c r="N172" i="10" s="1"/>
  <c r="E155" i="10"/>
  <c r="J155" i="10" s="1"/>
  <c r="L155" i="10" s="1"/>
  <c r="N155" i="10" s="1"/>
  <c r="E209" i="10"/>
  <c r="J209" i="10" s="1"/>
  <c r="L209" i="10" s="1"/>
  <c r="N209" i="10" s="1"/>
  <c r="E208" i="10"/>
  <c r="J208" i="10" s="1"/>
  <c r="L208" i="10" s="1"/>
  <c r="N208" i="10" s="1"/>
  <c r="E112" i="10"/>
  <c r="J112" i="10" s="1"/>
  <c r="L112" i="10" s="1"/>
  <c r="N112" i="10" s="1"/>
  <c r="E258" i="10"/>
  <c r="J258" i="10" s="1"/>
  <c r="L258" i="10" s="1"/>
  <c r="N258" i="10" s="1"/>
  <c r="E191" i="10"/>
  <c r="J191" i="10" s="1"/>
  <c r="L191" i="10" s="1"/>
  <c r="N191" i="10" s="1"/>
  <c r="E261" i="10"/>
  <c r="J261" i="10" s="1"/>
  <c r="L261" i="10" s="1"/>
  <c r="N261" i="10" s="1"/>
  <c r="E260" i="10"/>
  <c r="J260" i="10" s="1"/>
  <c r="L260" i="10" s="1"/>
  <c r="N260" i="10" s="1"/>
  <c r="E195" i="10"/>
  <c r="J195" i="10" s="1"/>
  <c r="L195" i="10" s="1"/>
  <c r="N195" i="10" s="1"/>
  <c r="E148" i="10"/>
  <c r="J148" i="10" s="1"/>
  <c r="L148" i="10" s="1"/>
  <c r="N148" i="10" s="1"/>
  <c r="E218" i="10"/>
  <c r="J218" i="10" s="1"/>
  <c r="L218" i="10" s="1"/>
  <c r="N218" i="10" s="1"/>
  <c r="E235" i="10"/>
  <c r="J235" i="10" s="1"/>
  <c r="L235" i="10" s="1"/>
  <c r="N235" i="10" s="1"/>
  <c r="E166" i="10"/>
  <c r="J166" i="10" s="1"/>
  <c r="L166" i="10" s="1"/>
  <c r="N166" i="10" s="1"/>
  <c r="E126" i="10"/>
  <c r="J126" i="10" s="1"/>
  <c r="L126" i="10" s="1"/>
  <c r="N126" i="10" s="1"/>
  <c r="E199" i="10"/>
  <c r="J199" i="10" s="1"/>
  <c r="L199" i="10" s="1"/>
  <c r="N199" i="10" s="1"/>
  <c r="E171" i="10"/>
  <c r="J171" i="10" s="1"/>
  <c r="L171" i="10" s="1"/>
  <c r="N171" i="10" s="1"/>
  <c r="E182" i="10"/>
  <c r="J182" i="10" s="1"/>
  <c r="L182" i="10" s="1"/>
  <c r="N182" i="10" s="1"/>
  <c r="E122" i="10"/>
  <c r="J122" i="10" s="1"/>
  <c r="L122" i="10" s="1"/>
  <c r="N122" i="10" s="1"/>
  <c r="E236" i="10"/>
  <c r="J236" i="10" s="1"/>
  <c r="L236" i="10" s="1"/>
  <c r="N236" i="10" s="1"/>
  <c r="E242" i="10"/>
  <c r="J242" i="10" s="1"/>
  <c r="L242" i="10" s="1"/>
  <c r="N242" i="10" s="1"/>
  <c r="E125" i="10"/>
  <c r="J125" i="10" s="1"/>
  <c r="L125" i="10" s="1"/>
  <c r="N125" i="10" s="1"/>
  <c r="E245" i="10"/>
  <c r="J245" i="10" s="1"/>
  <c r="L245" i="10" s="1"/>
  <c r="N245" i="10" s="1"/>
  <c r="E244" i="10"/>
  <c r="J244" i="10" s="1"/>
  <c r="L244" i="10" s="1"/>
  <c r="N244" i="10" s="1"/>
  <c r="E177" i="10"/>
  <c r="J177" i="10" s="1"/>
  <c r="L177" i="10" s="1"/>
  <c r="N177" i="10" s="1"/>
  <c r="E156" i="10"/>
  <c r="J156" i="10" s="1"/>
  <c r="L156" i="10" s="1"/>
  <c r="N156" i="10" s="1"/>
  <c r="E251" i="10"/>
  <c r="J251" i="10" s="1"/>
  <c r="L251" i="10" s="1"/>
  <c r="N251" i="10" s="1"/>
  <c r="E226" i="10"/>
  <c r="J226" i="10" s="1"/>
  <c r="L226" i="10" s="1"/>
  <c r="N226" i="10" s="1"/>
  <c r="E145" i="10"/>
  <c r="J145" i="10" s="1"/>
  <c r="L145" i="10" s="1"/>
  <c r="N145" i="10" s="1"/>
  <c r="E229" i="10"/>
  <c r="J229" i="10" s="1"/>
  <c r="L229" i="10" s="1"/>
  <c r="N229" i="10" s="1"/>
  <c r="E228" i="10"/>
  <c r="J228" i="10" s="1"/>
  <c r="L228" i="10" s="1"/>
  <c r="N228" i="10" s="1"/>
  <c r="E124" i="10"/>
  <c r="J124" i="10" s="1"/>
  <c r="L124" i="10" s="1"/>
  <c r="N124" i="10" s="1"/>
  <c r="E167" i="10"/>
  <c r="J167" i="10" s="1"/>
  <c r="L167" i="10" s="1"/>
  <c r="N167" i="10" s="1"/>
  <c r="E186" i="10"/>
  <c r="J186" i="10" s="1"/>
  <c r="L186" i="10" s="1"/>
  <c r="N186" i="10" s="1"/>
  <c r="E119" i="10"/>
  <c r="J119" i="10" s="1"/>
  <c r="L119" i="10" s="1"/>
  <c r="N119" i="10" s="1"/>
  <c r="E134" i="10"/>
  <c r="J134" i="10" s="1"/>
  <c r="L134" i="10" s="1"/>
  <c r="N134" i="10" s="1"/>
  <c r="E108" i="10"/>
  <c r="J108" i="10" s="1"/>
  <c r="L108" i="10" s="1"/>
  <c r="N108" i="10" s="1"/>
  <c r="E176" i="10"/>
  <c r="J176" i="10" s="1"/>
  <c r="L176" i="10" s="1"/>
  <c r="N176" i="10" s="1"/>
  <c r="E120" i="10"/>
  <c r="J120" i="10" s="1"/>
  <c r="L120" i="10" s="1"/>
  <c r="N120" i="10" s="1"/>
  <c r="E150" i="10"/>
  <c r="J150" i="10" s="1"/>
  <c r="L150" i="10" s="1"/>
  <c r="N150" i="10" s="1"/>
  <c r="E139" i="10"/>
  <c r="J139" i="10" s="1"/>
  <c r="L139" i="10" s="1"/>
  <c r="N139" i="10" s="1"/>
  <c r="E99" i="10"/>
  <c r="J99" i="10" s="1"/>
  <c r="L99" i="10" s="1"/>
  <c r="N99" i="10" s="1"/>
  <c r="E210" i="10"/>
  <c r="J210" i="10" s="1"/>
  <c r="L210" i="10" s="1"/>
  <c r="N210" i="10" s="1"/>
  <c r="E98" i="10"/>
  <c r="J98" i="10" s="1"/>
  <c r="L98" i="10" s="1"/>
  <c r="N98" i="10" s="1"/>
  <c r="E213" i="10"/>
  <c r="J213" i="10" s="1"/>
  <c r="L213" i="10" s="1"/>
  <c r="N213" i="10" s="1"/>
  <c r="E212" i="10"/>
  <c r="J212" i="10" s="1"/>
  <c r="L212" i="10" s="1"/>
  <c r="N212" i="10" s="1"/>
  <c r="E266" i="10"/>
  <c r="J266" i="10" s="1"/>
  <c r="L266" i="10" s="1"/>
  <c r="N266" i="10" s="1"/>
  <c r="E143" i="10"/>
  <c r="J143" i="10" s="1"/>
  <c r="L143" i="10" s="1"/>
  <c r="N143" i="10" s="1"/>
  <c r="E268" i="10"/>
  <c r="J268" i="10" s="1"/>
  <c r="L268" i="10" s="1"/>
  <c r="N268" i="10" s="1"/>
  <c r="E194" i="10"/>
  <c r="J194" i="10" s="1"/>
  <c r="L194" i="10" s="1"/>
  <c r="N194" i="10" s="1"/>
  <c r="E113" i="10"/>
  <c r="J113" i="10" s="1"/>
  <c r="L113" i="10" s="1"/>
  <c r="N113" i="10" s="1"/>
  <c r="E197" i="10"/>
  <c r="J197" i="10" s="1"/>
  <c r="L197" i="10" s="1"/>
  <c r="N197" i="10" s="1"/>
  <c r="E196" i="10"/>
  <c r="J196" i="10" s="1"/>
  <c r="L196" i="10" s="1"/>
  <c r="N196" i="10" s="1"/>
  <c r="E141" i="10"/>
  <c r="J141" i="10" s="1"/>
  <c r="L141" i="10" s="1"/>
  <c r="N141" i="10" s="1"/>
  <c r="E115" i="10"/>
  <c r="J115" i="10" s="1"/>
  <c r="L115" i="10" s="1"/>
  <c r="N115" i="10" s="1"/>
  <c r="E154" i="10"/>
  <c r="J154" i="10" s="1"/>
  <c r="L154" i="10" s="1"/>
  <c r="N154" i="10" s="1"/>
  <c r="E136" i="10"/>
  <c r="J136" i="10" s="1"/>
  <c r="L136" i="10" s="1"/>
  <c r="N136" i="10" s="1"/>
  <c r="E231" i="10"/>
  <c r="J231" i="10" s="1"/>
  <c r="L231" i="10" s="1"/>
  <c r="N231" i="10" s="1"/>
  <c r="E135" i="10"/>
  <c r="J135" i="10" s="1"/>
  <c r="L135" i="10" s="1"/>
  <c r="N135" i="10" s="1"/>
  <c r="E253" i="10"/>
  <c r="J253" i="10" s="1"/>
  <c r="L253" i="10" s="1"/>
  <c r="N253" i="10" s="1"/>
  <c r="E252" i="10"/>
  <c r="J252" i="10" s="1"/>
  <c r="L252" i="10" s="1"/>
  <c r="N252" i="10" s="1"/>
  <c r="E259" i="10"/>
  <c r="J259" i="10" s="1"/>
  <c r="L259" i="10" s="1"/>
  <c r="N259" i="10" s="1"/>
  <c r="E110" i="10"/>
  <c r="J110" i="10" s="1"/>
  <c r="L110" i="10" s="1"/>
  <c r="N110" i="10" s="1"/>
  <c r="E178" i="10"/>
  <c r="J178" i="10" s="1"/>
  <c r="L178" i="10" s="1"/>
  <c r="N178" i="10" s="1"/>
  <c r="E164" i="10"/>
  <c r="J164" i="10" s="1"/>
  <c r="L164" i="10" s="1"/>
  <c r="N164" i="10" s="1"/>
  <c r="E181" i="10"/>
  <c r="J181" i="10" s="1"/>
  <c r="L181" i="10" s="1"/>
  <c r="N181" i="10" s="1"/>
  <c r="E180" i="10"/>
  <c r="J180" i="10" s="1"/>
  <c r="L180" i="10" s="1"/>
  <c r="N180" i="10" s="1"/>
  <c r="E234" i="10"/>
  <c r="J234" i="10" s="1"/>
  <c r="L234" i="10" s="1"/>
  <c r="N234" i="10" s="1"/>
  <c r="E131" i="10"/>
  <c r="J131" i="10" s="1"/>
  <c r="L131" i="10" s="1"/>
  <c r="N131" i="10" s="1"/>
  <c r="E215" i="10"/>
  <c r="J215" i="10" s="1"/>
  <c r="L215" i="10" s="1"/>
  <c r="N215" i="10" s="1"/>
  <c r="E162" i="10"/>
  <c r="J162" i="10" s="1"/>
  <c r="L162" i="10" s="1"/>
  <c r="N162" i="10" s="1"/>
  <c r="E247" i="10"/>
  <c r="J247" i="10" s="1"/>
  <c r="L247" i="10" s="1"/>
  <c r="N247" i="10" s="1"/>
  <c r="E165" i="10"/>
  <c r="J165" i="10" s="1"/>
  <c r="L165" i="10" s="1"/>
  <c r="N165" i="10" s="1"/>
  <c r="E107" i="10"/>
  <c r="J107" i="10" s="1"/>
  <c r="L107" i="10" s="1"/>
  <c r="N107" i="10" s="1"/>
  <c r="E239" i="10"/>
  <c r="J239" i="10" s="1"/>
  <c r="L239" i="10" s="1"/>
  <c r="N239" i="10" s="1"/>
  <c r="E257" i="10"/>
  <c r="J257" i="10" s="1"/>
  <c r="L257" i="10" s="1"/>
  <c r="N257" i="10" s="1"/>
  <c r="E256" i="10"/>
  <c r="J256" i="10" s="1"/>
  <c r="L256" i="10" s="1"/>
  <c r="N256" i="10" s="1"/>
  <c r="E227" i="10"/>
  <c r="J227" i="10" s="1"/>
  <c r="L227" i="10" s="1"/>
  <c r="N227" i="10" s="1"/>
  <c r="E263" i="10"/>
  <c r="J263" i="10" s="1"/>
  <c r="L263" i="10" s="1"/>
  <c r="N263" i="10" s="1"/>
  <c r="E129" i="10"/>
  <c r="J129" i="10" s="1"/>
  <c r="L129" i="10" s="1"/>
  <c r="N129" i="10" s="1"/>
  <c r="E100" i="10"/>
  <c r="J100" i="10" s="1"/>
  <c r="L100" i="10" s="1"/>
  <c r="N100" i="10" s="1"/>
  <c r="E221" i="10"/>
  <c r="J221" i="10" s="1"/>
  <c r="L221" i="10" s="1"/>
  <c r="N221" i="10" s="1"/>
  <c r="E220" i="10"/>
  <c r="J220" i="10" s="1"/>
  <c r="L220" i="10" s="1"/>
  <c r="N220" i="10" s="1"/>
  <c r="E130" i="10"/>
  <c r="J130" i="10" s="1"/>
  <c r="L130" i="10" s="1"/>
  <c r="N130" i="10" s="1"/>
  <c r="E109" i="10"/>
  <c r="J109" i="10" s="1"/>
  <c r="L109" i="10" s="1"/>
  <c r="N109" i="10" s="1"/>
  <c r="E146" i="10"/>
  <c r="J146" i="10" s="1"/>
  <c r="L146" i="10" s="1"/>
  <c r="N146" i="10" s="1"/>
  <c r="E142" i="10"/>
  <c r="J142" i="10" s="1"/>
  <c r="L142" i="10" s="1"/>
  <c r="N142" i="10" s="1"/>
  <c r="E149" i="10"/>
  <c r="J149" i="10" s="1"/>
  <c r="L149" i="10" s="1"/>
  <c r="N149" i="10" s="1"/>
  <c r="E140" i="10"/>
  <c r="J140" i="10" s="1"/>
  <c r="L140" i="10" s="1"/>
  <c r="N140" i="10" s="1"/>
  <c r="E202" i="10"/>
  <c r="J202" i="10" s="1"/>
  <c r="L202" i="10" s="1"/>
  <c r="N202" i="10" s="1"/>
  <c r="E106" i="10"/>
  <c r="J106" i="10" s="1"/>
  <c r="L106" i="10" s="1"/>
  <c r="N106" i="10" s="1"/>
  <c r="E265" i="10"/>
  <c r="J265" i="10" s="1"/>
  <c r="L265" i="10" s="1"/>
  <c r="N265" i="10" s="1"/>
  <c r="E264" i="10"/>
  <c r="J264" i="10" s="1"/>
  <c r="L264" i="10" s="1"/>
  <c r="N264" i="10" s="1"/>
  <c r="E175" i="10"/>
  <c r="J175" i="10" s="1"/>
  <c r="L175" i="10" s="1"/>
  <c r="N175" i="10" s="1"/>
  <c r="E254" i="10"/>
  <c r="J254" i="10" s="1"/>
  <c r="L254" i="10" s="1"/>
  <c r="N254" i="10" s="1"/>
  <c r="E223" i="10"/>
  <c r="J223" i="10" s="1"/>
  <c r="L223" i="10" s="1"/>
  <c r="N223" i="10" s="1"/>
  <c r="E237" i="10"/>
  <c r="J237" i="10" s="1"/>
  <c r="L237" i="10" s="1"/>
  <c r="N237" i="10" s="1"/>
  <c r="E225" i="10"/>
  <c r="J225" i="10" s="1"/>
  <c r="L225" i="10" s="1"/>
  <c r="N225" i="10" s="1"/>
  <c r="E224" i="10"/>
  <c r="J224" i="10" s="1"/>
  <c r="L224" i="10" s="1"/>
  <c r="N224" i="10" s="1"/>
  <c r="E127" i="10"/>
  <c r="J127" i="10" s="1"/>
  <c r="L127" i="10" s="1"/>
  <c r="N127" i="10" s="1"/>
  <c r="E160" i="10"/>
  <c r="J160" i="10" s="1"/>
  <c r="L160" i="10" s="1"/>
  <c r="N160" i="10" s="1"/>
  <c r="E179" i="10"/>
  <c r="J179" i="10" s="1"/>
  <c r="L179" i="10" s="1"/>
  <c r="N179" i="10" s="1"/>
  <c r="E138" i="10"/>
  <c r="J138" i="10" s="1"/>
  <c r="L138" i="10" s="1"/>
  <c r="N138" i="10" s="1"/>
  <c r="E189" i="10"/>
  <c r="J189" i="10" s="1"/>
  <c r="L189" i="10" s="1"/>
  <c r="N189" i="10" s="1"/>
  <c r="E188" i="10"/>
  <c r="J188" i="10" s="1"/>
  <c r="L188" i="10" s="1"/>
  <c r="N188" i="10" s="1"/>
  <c r="E151" i="10"/>
  <c r="J151" i="10" s="1"/>
  <c r="L151" i="10" s="1"/>
  <c r="N151" i="10" s="1"/>
  <c r="E249" i="10"/>
  <c r="J249" i="10" s="1"/>
  <c r="L249" i="10" s="1"/>
  <c r="N249" i="10" s="1"/>
  <c r="E248" i="10"/>
  <c r="J248" i="10" s="1"/>
  <c r="L248" i="10" s="1"/>
  <c r="N248" i="10" s="1"/>
  <c r="E97" i="10"/>
  <c r="J97" i="10" s="1"/>
  <c r="L97" i="10" s="1"/>
  <c r="N97" i="10" s="1"/>
  <c r="E238" i="10"/>
  <c r="J238" i="10" s="1"/>
  <c r="L238" i="10" s="1"/>
  <c r="N238" i="10" s="1"/>
  <c r="E128" i="10"/>
  <c r="J128" i="10" s="1"/>
  <c r="L128" i="10" s="1"/>
  <c r="N128" i="10" s="1"/>
  <c r="E170" i="10"/>
  <c r="J170" i="10" s="1"/>
  <c r="L170" i="10" s="1"/>
  <c r="N170" i="10" s="1"/>
  <c r="E183" i="10"/>
  <c r="J183" i="10" s="1"/>
  <c r="L183" i="10" s="1"/>
  <c r="N183" i="10" s="1"/>
  <c r="E233" i="10"/>
  <c r="J233" i="10" s="1"/>
  <c r="L233" i="10" s="1"/>
  <c r="N233" i="10" s="1"/>
  <c r="E232" i="10"/>
  <c r="J232" i="10" s="1"/>
  <c r="L232" i="10" s="1"/>
  <c r="N232" i="10" s="1"/>
  <c r="E121" i="10"/>
  <c r="J121" i="10" s="1"/>
  <c r="L121" i="10" s="1"/>
  <c r="N121" i="10" s="1"/>
  <c r="E222" i="10"/>
  <c r="J222" i="10" s="1"/>
  <c r="L222" i="10" s="1"/>
  <c r="N222" i="10" s="1"/>
  <c r="E203" i="10"/>
  <c r="J203" i="10" s="1"/>
  <c r="L203" i="10" s="1"/>
  <c r="N203" i="10" s="1"/>
  <c r="E262" i="10"/>
  <c r="J262" i="10" s="1"/>
  <c r="L262" i="10" s="1"/>
  <c r="N262" i="10" s="1"/>
  <c r="E193" i="10"/>
  <c r="J193" i="10" s="1"/>
  <c r="L193" i="10" s="1"/>
  <c r="N193" i="10" s="1"/>
  <c r="E192" i="10"/>
  <c r="J192" i="10" s="1"/>
  <c r="L192" i="10" s="1"/>
  <c r="N192" i="10" s="1"/>
  <c r="E144" i="10"/>
  <c r="J144" i="10" s="1"/>
  <c r="L144" i="10" s="1"/>
  <c r="N144" i="10" s="1"/>
  <c r="E217" i="10"/>
  <c r="J217" i="10" s="1"/>
  <c r="L217" i="10" s="1"/>
  <c r="N217" i="10" s="1"/>
  <c r="E200" i="10"/>
  <c r="J200" i="10" s="1"/>
  <c r="L200" i="10" s="1"/>
  <c r="N200" i="10" s="1"/>
  <c r="E216" i="10"/>
  <c r="J216" i="10" s="1"/>
  <c r="L216" i="10" s="1"/>
  <c r="N216" i="10" s="1"/>
  <c r="E118" i="10"/>
  <c r="J118" i="10" s="1"/>
  <c r="L118" i="10" s="1"/>
  <c r="N118" i="10" s="1"/>
  <c r="E123" i="10"/>
  <c r="J123" i="10" s="1"/>
  <c r="L123" i="10" s="1"/>
  <c r="N123" i="10" s="1"/>
  <c r="E207" i="10"/>
  <c r="J207" i="10" s="1"/>
  <c r="L207" i="10" s="1"/>
  <c r="N207" i="10" s="1"/>
  <c r="E190" i="10"/>
  <c r="J190" i="10" s="1"/>
  <c r="L190" i="10" s="1"/>
  <c r="N190" i="10" s="1"/>
  <c r="E211" i="10"/>
  <c r="J211" i="10" s="1"/>
  <c r="L211" i="10" s="1"/>
  <c r="N211" i="10" s="1"/>
  <c r="E206" i="10"/>
  <c r="J206" i="10" s="1"/>
  <c r="L206" i="10" s="1"/>
  <c r="N206" i="10" s="1"/>
  <c r="E116" i="10"/>
  <c r="J116" i="10" s="1"/>
  <c r="L116" i="10" s="1"/>
  <c r="N116" i="10" s="1"/>
  <c r="E168" i="10"/>
  <c r="J168" i="10" s="1"/>
  <c r="L168" i="10" s="1"/>
  <c r="N168" i="10" s="1"/>
  <c r="E102" i="10"/>
  <c r="J102" i="10" s="1"/>
  <c r="L102" i="10" s="1"/>
  <c r="N102" i="10" s="1"/>
  <c r="E198" i="10"/>
  <c r="J198" i="10" s="1"/>
  <c r="L198" i="10" s="1"/>
  <c r="N198" i="10" s="1"/>
  <c r="E157" i="10"/>
  <c r="J157" i="10" s="1"/>
  <c r="L157" i="10" s="1"/>
  <c r="N157" i="10" s="1"/>
  <c r="E152" i="10"/>
  <c r="J152" i="10" s="1"/>
  <c r="L152" i="10" s="1"/>
  <c r="N152" i="10" s="1"/>
  <c r="E161" i="10"/>
  <c r="J161" i="10" s="1"/>
  <c r="L161" i="10" s="1"/>
  <c r="N161" i="10" s="1"/>
  <c r="E147" i="10"/>
  <c r="J147" i="10" s="1"/>
  <c r="L147" i="10" s="1"/>
  <c r="N147" i="10" s="1"/>
  <c r="E111" i="10"/>
  <c r="J111" i="10" s="1"/>
  <c r="L111" i="10" s="1"/>
  <c r="N111" i="10" s="1"/>
  <c r="E101" i="10"/>
  <c r="J101" i="10" s="1"/>
  <c r="L101" i="10" s="1"/>
  <c r="N101" i="10" s="1"/>
  <c r="E159" i="10"/>
  <c r="J159" i="10" s="1"/>
  <c r="L159" i="10" s="1"/>
  <c r="N159" i="10" s="1"/>
  <c r="E114" i="10"/>
  <c r="J114" i="10" s="1"/>
  <c r="L114" i="10" s="1"/>
  <c r="N114" i="10" s="1"/>
  <c r="E201" i="10"/>
  <c r="J201" i="10" s="1"/>
  <c r="L201" i="10" s="1"/>
  <c r="N201" i="10" s="1"/>
  <c r="E180" i="40"/>
  <c r="J180" i="40" s="1"/>
  <c r="L180" i="40" s="1"/>
  <c r="N180" i="40" s="1"/>
  <c r="E259" i="40"/>
  <c r="J259" i="40" s="1"/>
  <c r="L259" i="40" s="1"/>
  <c r="N259" i="40" s="1"/>
  <c r="E118" i="40"/>
  <c r="J118" i="40" s="1"/>
  <c r="L118" i="40" s="1"/>
  <c r="N118" i="40" s="1"/>
  <c r="E215" i="40"/>
  <c r="J215" i="40" s="1"/>
  <c r="L215" i="40" s="1"/>
  <c r="N215" i="40" s="1"/>
  <c r="E225" i="40"/>
  <c r="J225" i="40" s="1"/>
  <c r="L225" i="40" s="1"/>
  <c r="N225" i="40" s="1"/>
  <c r="E112" i="40"/>
  <c r="J112" i="40" s="1"/>
  <c r="L112" i="40" s="1"/>
  <c r="N112" i="40" s="1"/>
  <c r="E266" i="40"/>
  <c r="J266" i="40" s="1"/>
  <c r="L266" i="40" s="1"/>
  <c r="N266" i="40" s="1"/>
  <c r="E221" i="40"/>
  <c r="J221" i="40" s="1"/>
  <c r="L221" i="40" s="1"/>
  <c r="N221" i="40" s="1"/>
  <c r="E108" i="40"/>
  <c r="J108" i="40" s="1"/>
  <c r="L108" i="40" s="1"/>
  <c r="N108" i="40" s="1"/>
  <c r="E234" i="40"/>
  <c r="J234" i="40" s="1"/>
  <c r="L234" i="40" s="1"/>
  <c r="N234" i="40" s="1"/>
  <c r="E185" i="40"/>
  <c r="J185" i="40" s="1"/>
  <c r="L185" i="40" s="1"/>
  <c r="N185" i="40" s="1"/>
  <c r="E260" i="40"/>
  <c r="J260" i="40" s="1"/>
  <c r="L260" i="40" s="1"/>
  <c r="N260" i="40" s="1"/>
  <c r="E245" i="40"/>
  <c r="J245" i="40" s="1"/>
  <c r="L245" i="40" s="1"/>
  <c r="N245" i="40" s="1"/>
  <c r="E132" i="40"/>
  <c r="J132" i="40" s="1"/>
  <c r="L132" i="40" s="1"/>
  <c r="N132" i="40" s="1"/>
  <c r="E177" i="40"/>
  <c r="J177" i="40" s="1"/>
  <c r="L177" i="40" s="1"/>
  <c r="N177" i="40" s="1"/>
  <c r="E205" i="40"/>
  <c r="J205" i="40" s="1"/>
  <c r="L205" i="40" s="1"/>
  <c r="N205" i="40" s="1"/>
  <c r="E184" i="40"/>
  <c r="J184" i="40" s="1"/>
  <c r="L184" i="40" s="1"/>
  <c r="N184" i="40" s="1"/>
  <c r="E261" i="40"/>
  <c r="J261" i="40" s="1"/>
  <c r="L261" i="40" s="1"/>
  <c r="N261" i="40" s="1"/>
  <c r="E159" i="40"/>
  <c r="J159" i="40" s="1"/>
  <c r="L159" i="40" s="1"/>
  <c r="N159" i="40" s="1"/>
  <c r="E201" i="40"/>
  <c r="J201" i="40" s="1"/>
  <c r="L201" i="40" s="1"/>
  <c r="N201" i="40" s="1"/>
  <c r="E179" i="40"/>
  <c r="J179" i="40" s="1"/>
  <c r="L179" i="40" s="1"/>
  <c r="N179" i="40" s="1"/>
  <c r="E119" i="40"/>
  <c r="J119" i="40" s="1"/>
  <c r="L119" i="40" s="1"/>
  <c r="N119" i="40" s="1"/>
  <c r="E151" i="40"/>
  <c r="J151" i="40" s="1"/>
  <c r="L151" i="40" s="1"/>
  <c r="N151" i="40" s="1"/>
  <c r="E125" i="40"/>
  <c r="J125" i="40" s="1"/>
  <c r="L125" i="40" s="1"/>
  <c r="N125" i="40" s="1"/>
  <c r="E98" i="40"/>
  <c r="J98" i="40" s="1"/>
  <c r="L98" i="40" s="1"/>
  <c r="N98" i="40" s="1"/>
  <c r="E200" i="40"/>
  <c r="J200" i="40" s="1"/>
  <c r="L200" i="40" s="1"/>
  <c r="N200" i="40" s="1"/>
  <c r="E193" i="40"/>
  <c r="J193" i="40" s="1"/>
  <c r="L193" i="40" s="1"/>
  <c r="N193" i="40" s="1"/>
  <c r="E268" i="40"/>
  <c r="J268" i="40" s="1"/>
  <c r="L268" i="40" s="1"/>
  <c r="N268" i="40" s="1"/>
  <c r="E202" i="40"/>
  <c r="J202" i="40" s="1"/>
  <c r="L202" i="40" s="1"/>
  <c r="N202" i="40" s="1"/>
  <c r="E189" i="40"/>
  <c r="J189" i="40" s="1"/>
  <c r="L189" i="40" s="1"/>
  <c r="N189" i="40" s="1"/>
  <c r="E264" i="40"/>
  <c r="J264" i="40" s="1"/>
  <c r="L264" i="40" s="1"/>
  <c r="N264" i="40" s="1"/>
  <c r="E196" i="40"/>
  <c r="J196" i="40" s="1"/>
  <c r="L196" i="40" s="1"/>
  <c r="N196" i="40" s="1"/>
  <c r="E153" i="40"/>
  <c r="J153" i="40" s="1"/>
  <c r="L153" i="40" s="1"/>
  <c r="N153" i="40" s="1"/>
  <c r="E228" i="40"/>
  <c r="J228" i="40" s="1"/>
  <c r="L228" i="40" s="1"/>
  <c r="N228" i="40" s="1"/>
  <c r="E213" i="40"/>
  <c r="J213" i="40" s="1"/>
  <c r="L213" i="40" s="1"/>
  <c r="N213" i="40" s="1"/>
  <c r="E100" i="40"/>
  <c r="J100" i="40" s="1"/>
  <c r="L100" i="40" s="1"/>
  <c r="N100" i="40" s="1"/>
  <c r="E170" i="40"/>
  <c r="J170" i="40" s="1"/>
  <c r="L170" i="40" s="1"/>
  <c r="N170" i="40" s="1"/>
  <c r="E173" i="40"/>
  <c r="J173" i="40" s="1"/>
  <c r="L173" i="40" s="1"/>
  <c r="N173" i="40" s="1"/>
  <c r="E248" i="40"/>
  <c r="J248" i="40" s="1"/>
  <c r="L248" i="40" s="1"/>
  <c r="N248" i="40" s="1"/>
  <c r="E229" i="40"/>
  <c r="J229" i="40" s="1"/>
  <c r="L229" i="40" s="1"/>
  <c r="N229" i="40" s="1"/>
  <c r="E116" i="40"/>
  <c r="J116" i="40" s="1"/>
  <c r="L116" i="40" s="1"/>
  <c r="N116" i="40" s="1"/>
  <c r="E169" i="40"/>
  <c r="J169" i="40" s="1"/>
  <c r="L169" i="40" s="1"/>
  <c r="N169" i="40" s="1"/>
  <c r="E244" i="40"/>
  <c r="J244" i="40" s="1"/>
  <c r="L244" i="40" s="1"/>
  <c r="N244" i="40" s="1"/>
  <c r="E106" i="40"/>
  <c r="J106" i="40" s="1"/>
  <c r="L106" i="40" s="1"/>
  <c r="N106" i="40" s="1"/>
  <c r="E122" i="40"/>
  <c r="J122" i="40" s="1"/>
  <c r="L122" i="40" s="1"/>
  <c r="N122" i="40" s="1"/>
  <c r="E235" i="40"/>
  <c r="J235" i="40" s="1"/>
  <c r="L235" i="40" s="1"/>
  <c r="N235" i="40" s="1"/>
  <c r="E137" i="40"/>
  <c r="J137" i="40" s="1"/>
  <c r="L137" i="40" s="1"/>
  <c r="N137" i="40" s="1"/>
  <c r="E161" i="40"/>
  <c r="J161" i="40" s="1"/>
  <c r="L161" i="40" s="1"/>
  <c r="N161" i="40" s="1"/>
  <c r="E236" i="40"/>
  <c r="J236" i="40" s="1"/>
  <c r="L236" i="40" s="1"/>
  <c r="N236" i="40" s="1"/>
  <c r="E252" i="40"/>
  <c r="J252" i="40" s="1"/>
  <c r="L252" i="40" s="1"/>
  <c r="N252" i="40" s="1"/>
  <c r="E157" i="40"/>
  <c r="J157" i="40" s="1"/>
  <c r="L157" i="40" s="1"/>
  <c r="N157" i="40" s="1"/>
  <c r="E232" i="40"/>
  <c r="J232" i="40" s="1"/>
  <c r="L232" i="40" s="1"/>
  <c r="N232" i="40" s="1"/>
  <c r="E220" i="40"/>
  <c r="J220" i="40" s="1"/>
  <c r="L220" i="40" s="1"/>
  <c r="N220" i="40" s="1"/>
  <c r="E242" i="40"/>
  <c r="J242" i="40" s="1"/>
  <c r="L242" i="40" s="1"/>
  <c r="N242" i="40" s="1"/>
  <c r="E187" i="40"/>
  <c r="J187" i="40" s="1"/>
  <c r="L187" i="40" s="1"/>
  <c r="N187" i="40" s="1"/>
  <c r="E181" i="40"/>
  <c r="J181" i="40" s="1"/>
  <c r="L181" i="40" s="1"/>
  <c r="N181" i="40" s="1"/>
  <c r="E256" i="40"/>
  <c r="J256" i="40" s="1"/>
  <c r="L256" i="40" s="1"/>
  <c r="N256" i="40" s="1"/>
  <c r="E128" i="40"/>
  <c r="J128" i="40" s="1"/>
  <c r="L128" i="40" s="1"/>
  <c r="N128" i="40" s="1"/>
  <c r="E262" i="40"/>
  <c r="J262" i="40" s="1"/>
  <c r="L262" i="40" s="1"/>
  <c r="N262" i="40" s="1"/>
  <c r="E216" i="40"/>
  <c r="J216" i="40" s="1"/>
  <c r="L216" i="40" s="1"/>
  <c r="N216" i="40" s="1"/>
  <c r="E197" i="40"/>
  <c r="J197" i="40" s="1"/>
  <c r="L197" i="40" s="1"/>
  <c r="N197" i="40" s="1"/>
  <c r="E240" i="40"/>
  <c r="J240" i="40" s="1"/>
  <c r="L240" i="40" s="1"/>
  <c r="N240" i="40" s="1"/>
  <c r="E258" i="40"/>
  <c r="J258" i="40" s="1"/>
  <c r="L258" i="40" s="1"/>
  <c r="N258" i="40" s="1"/>
  <c r="E212" i="40"/>
  <c r="J212" i="40" s="1"/>
  <c r="L212" i="40" s="1"/>
  <c r="N212" i="40" s="1"/>
  <c r="E263" i="40"/>
  <c r="J263" i="40" s="1"/>
  <c r="L263" i="40" s="1"/>
  <c r="N263" i="40" s="1"/>
  <c r="E99" i="40"/>
  <c r="J99" i="40" s="1"/>
  <c r="L99" i="40" s="1"/>
  <c r="N99" i="40" s="1"/>
  <c r="E115" i="40"/>
  <c r="J115" i="40" s="1"/>
  <c r="L115" i="40" s="1"/>
  <c r="N115" i="40" s="1"/>
  <c r="E175" i="40"/>
  <c r="J175" i="40" s="1"/>
  <c r="L175" i="40" s="1"/>
  <c r="N175" i="40" s="1"/>
  <c r="E134" i="40"/>
  <c r="J134" i="40" s="1"/>
  <c r="L134" i="40" s="1"/>
  <c r="N134" i="40" s="1"/>
  <c r="E250" i="40"/>
  <c r="J250" i="40" s="1"/>
  <c r="L250" i="40" s="1"/>
  <c r="N250" i="40" s="1"/>
  <c r="E204" i="40"/>
  <c r="J204" i="40" s="1"/>
  <c r="L204" i="40" s="1"/>
  <c r="N204" i="40" s="1"/>
  <c r="E171" i="40"/>
  <c r="J171" i="40" s="1"/>
  <c r="L171" i="40" s="1"/>
  <c r="N171" i="40" s="1"/>
  <c r="E246" i="40"/>
  <c r="J246" i="40" s="1"/>
  <c r="L246" i="40" s="1"/>
  <c r="N246" i="40" s="1"/>
  <c r="E192" i="40"/>
  <c r="J192" i="40" s="1"/>
  <c r="L192" i="40" s="1"/>
  <c r="N192" i="40" s="1"/>
  <c r="E97" i="40"/>
  <c r="J97" i="40" s="1"/>
  <c r="L97" i="40" s="1"/>
  <c r="N97" i="40" s="1"/>
  <c r="E210" i="40"/>
  <c r="J210" i="40" s="1"/>
  <c r="L210" i="40" s="1"/>
  <c r="N210" i="40" s="1"/>
  <c r="E152" i="40"/>
  <c r="J152" i="40" s="1"/>
  <c r="L152" i="40" s="1"/>
  <c r="N152" i="40" s="1"/>
  <c r="E149" i="40"/>
  <c r="J149" i="40" s="1"/>
  <c r="L149" i="40" s="1"/>
  <c r="N149" i="40" s="1"/>
  <c r="E224" i="40"/>
  <c r="J224" i="40" s="1"/>
  <c r="L224" i="40" s="1"/>
  <c r="N224" i="40" s="1"/>
  <c r="E145" i="40"/>
  <c r="J145" i="40" s="1"/>
  <c r="L145" i="40" s="1"/>
  <c r="N145" i="40" s="1"/>
  <c r="E230" i="40"/>
  <c r="J230" i="40" s="1"/>
  <c r="L230" i="40" s="1"/>
  <c r="N230" i="40" s="1"/>
  <c r="E103" i="40"/>
  <c r="J103" i="40" s="1"/>
  <c r="L103" i="40" s="1"/>
  <c r="N103" i="40" s="1"/>
  <c r="E165" i="40"/>
  <c r="J165" i="40" s="1"/>
  <c r="L165" i="40" s="1"/>
  <c r="N165" i="40" s="1"/>
  <c r="E208" i="40"/>
  <c r="J208" i="40" s="1"/>
  <c r="L208" i="40" s="1"/>
  <c r="N208" i="40" s="1"/>
  <c r="E226" i="40"/>
  <c r="J226" i="40" s="1"/>
  <c r="L226" i="40" s="1"/>
  <c r="N226" i="40" s="1"/>
  <c r="E111" i="40"/>
  <c r="J111" i="40" s="1"/>
  <c r="L111" i="40" s="1"/>
  <c r="N111" i="40" s="1"/>
  <c r="E203" i="40"/>
  <c r="J203" i="40" s="1"/>
  <c r="L203" i="40" s="1"/>
  <c r="N203" i="40" s="1"/>
  <c r="E267" i="40"/>
  <c r="J267" i="40" s="1"/>
  <c r="L267" i="40" s="1"/>
  <c r="N267" i="40" s="1"/>
  <c r="E247" i="40"/>
  <c r="J247" i="40" s="1"/>
  <c r="L247" i="40" s="1"/>
  <c r="N247" i="40" s="1"/>
  <c r="E168" i="40"/>
  <c r="J168" i="40" s="1"/>
  <c r="L168" i="40" s="1"/>
  <c r="N168" i="40" s="1"/>
  <c r="E110" i="40"/>
  <c r="J110" i="40" s="1"/>
  <c r="L110" i="40" s="1"/>
  <c r="N110" i="40" s="1"/>
  <c r="E218" i="40"/>
  <c r="J218" i="40" s="1"/>
  <c r="L218" i="40" s="1"/>
  <c r="N218" i="40" s="1"/>
  <c r="E139" i="40"/>
  <c r="J139" i="40" s="1"/>
  <c r="L139" i="40" s="1"/>
  <c r="N139" i="40" s="1"/>
  <c r="E207" i="40"/>
  <c r="J207" i="40" s="1"/>
  <c r="L207" i="40" s="1"/>
  <c r="N207" i="40" s="1"/>
  <c r="E214" i="40"/>
  <c r="J214" i="40" s="1"/>
  <c r="L214" i="40" s="1"/>
  <c r="N214" i="40" s="1"/>
  <c r="E141" i="40"/>
  <c r="J141" i="40" s="1"/>
  <c r="L141" i="40" s="1"/>
  <c r="N141" i="40" s="1"/>
  <c r="E155" i="40"/>
  <c r="J155" i="40" s="1"/>
  <c r="L155" i="40" s="1"/>
  <c r="N155" i="40" s="1"/>
  <c r="E178" i="40"/>
  <c r="J178" i="40" s="1"/>
  <c r="L178" i="40" s="1"/>
  <c r="N178" i="40" s="1"/>
  <c r="E156" i="40"/>
  <c r="J156" i="40" s="1"/>
  <c r="L156" i="40" s="1"/>
  <c r="N156" i="40" s="1"/>
  <c r="E238" i="40"/>
  <c r="J238" i="40" s="1"/>
  <c r="L238" i="40" s="1"/>
  <c r="N238" i="40" s="1"/>
  <c r="E160" i="40"/>
  <c r="J160" i="40" s="1"/>
  <c r="L160" i="40" s="1"/>
  <c r="N160" i="40" s="1"/>
  <c r="E121" i="40"/>
  <c r="J121" i="40" s="1"/>
  <c r="L121" i="40" s="1"/>
  <c r="N121" i="40" s="1"/>
  <c r="E198" i="40"/>
  <c r="J198" i="40" s="1"/>
  <c r="L198" i="40" s="1"/>
  <c r="N198" i="40" s="1"/>
  <c r="E188" i="40"/>
  <c r="J188" i="40" s="1"/>
  <c r="L188" i="40" s="1"/>
  <c r="N188" i="40" s="1"/>
  <c r="E254" i="40"/>
  <c r="J254" i="40" s="1"/>
  <c r="L254" i="40" s="1"/>
  <c r="N254" i="40" s="1"/>
  <c r="E251" i="40"/>
  <c r="J251" i="40" s="1"/>
  <c r="L251" i="40" s="1"/>
  <c r="N251" i="40" s="1"/>
  <c r="E194" i="40"/>
  <c r="J194" i="40" s="1"/>
  <c r="L194" i="40" s="1"/>
  <c r="N194" i="40" s="1"/>
  <c r="E219" i="40"/>
  <c r="J219" i="40" s="1"/>
  <c r="L219" i="40" s="1"/>
  <c r="N219" i="40" s="1"/>
  <c r="E163" i="40"/>
  <c r="J163" i="40" s="1"/>
  <c r="L163" i="40" s="1"/>
  <c r="N163" i="40" s="1"/>
  <c r="E183" i="40"/>
  <c r="J183" i="40" s="1"/>
  <c r="L183" i="40" s="1"/>
  <c r="N183" i="40" s="1"/>
  <c r="E172" i="40"/>
  <c r="J172" i="40" s="1"/>
  <c r="L172" i="40" s="1"/>
  <c r="N172" i="40" s="1"/>
  <c r="E227" i="40"/>
  <c r="J227" i="40" s="1"/>
  <c r="L227" i="40" s="1"/>
  <c r="N227" i="40" s="1"/>
  <c r="E127" i="40"/>
  <c r="J127" i="40" s="1"/>
  <c r="L127" i="40" s="1"/>
  <c r="N127" i="40" s="1"/>
  <c r="E186" i="40"/>
  <c r="J186" i="40" s="1"/>
  <c r="L186" i="40" s="1"/>
  <c r="N186" i="40" s="1"/>
  <c r="E126" i="40"/>
  <c r="J126" i="40" s="1"/>
  <c r="L126" i="40" s="1"/>
  <c r="N126" i="40" s="1"/>
  <c r="E129" i="40"/>
  <c r="J129" i="40" s="1"/>
  <c r="L129" i="40" s="1"/>
  <c r="N129" i="40" s="1"/>
  <c r="E182" i="40"/>
  <c r="J182" i="40" s="1"/>
  <c r="L182" i="40" s="1"/>
  <c r="N182" i="40" s="1"/>
  <c r="E143" i="40"/>
  <c r="J143" i="40" s="1"/>
  <c r="L143" i="40" s="1"/>
  <c r="N143" i="40" s="1"/>
  <c r="E199" i="40"/>
  <c r="J199" i="40" s="1"/>
  <c r="L199" i="40" s="1"/>
  <c r="N199" i="40" s="1"/>
  <c r="E146" i="40"/>
  <c r="J146" i="40" s="1"/>
  <c r="L146" i="40" s="1"/>
  <c r="N146" i="40" s="1"/>
  <c r="E96" i="40"/>
  <c r="J96" i="40" s="1"/>
  <c r="L96" i="40" s="1"/>
  <c r="N96" i="40" s="1"/>
  <c r="E206" i="40"/>
  <c r="J206" i="40" s="1"/>
  <c r="L206" i="40" s="1"/>
  <c r="N206" i="40" s="1"/>
  <c r="E167" i="40"/>
  <c r="J167" i="40" s="1"/>
  <c r="L167" i="40" s="1"/>
  <c r="N167" i="40" s="1"/>
  <c r="E101" i="40"/>
  <c r="J101" i="40" s="1"/>
  <c r="L101" i="40" s="1"/>
  <c r="N101" i="40" s="1"/>
  <c r="E166" i="40"/>
  <c r="J166" i="40" s="1"/>
  <c r="L166" i="40" s="1"/>
  <c r="N166" i="40" s="1"/>
  <c r="E105" i="40"/>
  <c r="J105" i="40" s="1"/>
  <c r="L105" i="40" s="1"/>
  <c r="N105" i="40" s="1"/>
  <c r="E222" i="40"/>
  <c r="J222" i="40" s="1"/>
  <c r="L222" i="40" s="1"/>
  <c r="N222" i="40" s="1"/>
  <c r="E109" i="40"/>
  <c r="J109" i="40" s="1"/>
  <c r="L109" i="40" s="1"/>
  <c r="N109" i="40" s="1"/>
  <c r="E162" i="40"/>
  <c r="J162" i="40" s="1"/>
  <c r="L162" i="40" s="1"/>
  <c r="N162" i="40" s="1"/>
  <c r="E113" i="40"/>
  <c r="J113" i="40" s="1"/>
  <c r="L113" i="40" s="1"/>
  <c r="N113" i="40" s="1"/>
  <c r="E130" i="40"/>
  <c r="J130" i="40" s="1"/>
  <c r="L130" i="40" s="1"/>
  <c r="N130" i="40" s="1"/>
  <c r="E176" i="40"/>
  <c r="J176" i="40" s="1"/>
  <c r="L176" i="40" s="1"/>
  <c r="N176" i="40" s="1"/>
  <c r="E138" i="40"/>
  <c r="J138" i="40" s="1"/>
  <c r="L138" i="40" s="1"/>
  <c r="N138" i="40" s="1"/>
  <c r="E114" i="40"/>
  <c r="J114" i="40" s="1"/>
  <c r="L114" i="40" s="1"/>
  <c r="N114" i="40" s="1"/>
  <c r="E133" i="40"/>
  <c r="J133" i="40" s="1"/>
  <c r="L133" i="40" s="1"/>
  <c r="N133" i="40" s="1"/>
  <c r="E154" i="40"/>
  <c r="J154" i="40" s="1"/>
  <c r="L154" i="40" s="1"/>
  <c r="N154" i="40" s="1"/>
  <c r="E255" i="40"/>
  <c r="J255" i="40" s="1"/>
  <c r="L255" i="40" s="1"/>
  <c r="N255" i="40" s="1"/>
  <c r="E148" i="40"/>
  <c r="J148" i="40" s="1"/>
  <c r="L148" i="40" s="1"/>
  <c r="N148" i="40" s="1"/>
  <c r="E150" i="40"/>
  <c r="J150" i="40" s="1"/>
  <c r="L150" i="40" s="1"/>
  <c r="N150" i="40" s="1"/>
  <c r="E243" i="40"/>
  <c r="J243" i="40" s="1"/>
  <c r="L243" i="40" s="1"/>
  <c r="N243" i="40" s="1"/>
  <c r="E249" i="40"/>
  <c r="J249" i="40" s="1"/>
  <c r="L249" i="40" s="1"/>
  <c r="N249" i="40" s="1"/>
  <c r="E136" i="40"/>
  <c r="J136" i="40" s="1"/>
  <c r="L136" i="40" s="1"/>
  <c r="N136" i="40" s="1"/>
  <c r="E223" i="40"/>
  <c r="J223" i="40" s="1"/>
  <c r="L223" i="40" s="1"/>
  <c r="N223" i="40" s="1"/>
  <c r="E174" i="40"/>
  <c r="J174" i="40" s="1"/>
  <c r="L174" i="40" s="1"/>
  <c r="N174" i="40" s="1"/>
  <c r="J95" i="40"/>
  <c r="L95" i="40" s="1"/>
  <c r="N95" i="40" s="1"/>
  <c r="E231" i="40"/>
  <c r="J231" i="40" s="1"/>
  <c r="L231" i="40" s="1"/>
  <c r="N231" i="40" s="1"/>
  <c r="E191" i="40"/>
  <c r="J191" i="40" s="1"/>
  <c r="L191" i="40" s="1"/>
  <c r="N191" i="40" s="1"/>
  <c r="E239" i="40"/>
  <c r="J239" i="40" s="1"/>
  <c r="L239" i="40" s="1"/>
  <c r="N239" i="40" s="1"/>
  <c r="E190" i="40"/>
  <c r="J190" i="40" s="1"/>
  <c r="L190" i="40" s="1"/>
  <c r="N190" i="40" s="1"/>
  <c r="E265" i="40"/>
  <c r="J265" i="40" s="1"/>
  <c r="L265" i="40" s="1"/>
  <c r="N265" i="40" s="1"/>
  <c r="E164" i="40"/>
  <c r="J164" i="40" s="1"/>
  <c r="L164" i="40" s="1"/>
  <c r="N164" i="40" s="1"/>
  <c r="E117" i="40"/>
  <c r="J117" i="40" s="1"/>
  <c r="L117" i="40" s="1"/>
  <c r="N117" i="40" s="1"/>
  <c r="E135" i="40"/>
  <c r="J135" i="40" s="1"/>
  <c r="L135" i="40" s="1"/>
  <c r="N135" i="40" s="1"/>
  <c r="E217" i="40"/>
  <c r="J217" i="40" s="1"/>
  <c r="L217" i="40" s="1"/>
  <c r="N217" i="40" s="1"/>
  <c r="E158" i="40"/>
  <c r="J158" i="40" s="1"/>
  <c r="L158" i="40" s="1"/>
  <c r="N158" i="40" s="1"/>
  <c r="E107" i="40"/>
  <c r="J107" i="40" s="1"/>
  <c r="L107" i="40" s="1"/>
  <c r="N107" i="40" s="1"/>
  <c r="E104" i="40"/>
  <c r="J104" i="40" s="1"/>
  <c r="L104" i="40" s="1"/>
  <c r="N104" i="40" s="1"/>
  <c r="E233" i="40"/>
  <c r="J233" i="40" s="1"/>
  <c r="L233" i="40" s="1"/>
  <c r="N233" i="40" s="1"/>
  <c r="E257" i="40"/>
  <c r="J257" i="40" s="1"/>
  <c r="L257" i="40" s="1"/>
  <c r="N257" i="40" s="1"/>
  <c r="E211" i="40"/>
  <c r="J211" i="40" s="1"/>
  <c r="L211" i="40" s="1"/>
  <c r="N211" i="40" s="1"/>
  <c r="E120" i="40"/>
  <c r="J120" i="40" s="1"/>
  <c r="L120" i="40" s="1"/>
  <c r="N120" i="40" s="1"/>
  <c r="E147" i="40"/>
  <c r="J147" i="40" s="1"/>
  <c r="L147" i="40" s="1"/>
  <c r="N147" i="40" s="1"/>
  <c r="E142" i="40"/>
  <c r="J142" i="40" s="1"/>
  <c r="L142" i="40" s="1"/>
  <c r="N142" i="40" s="1"/>
  <c r="E144" i="40"/>
  <c r="J144" i="40" s="1"/>
  <c r="L144" i="40" s="1"/>
  <c r="N144" i="40" s="1"/>
  <c r="E241" i="40"/>
  <c r="J241" i="40" s="1"/>
  <c r="L241" i="40" s="1"/>
  <c r="N241" i="40" s="1"/>
  <c r="E195" i="40"/>
  <c r="J195" i="40" s="1"/>
  <c r="L195" i="40" s="1"/>
  <c r="N195" i="40" s="1"/>
  <c r="E253" i="40"/>
  <c r="J253" i="40" s="1"/>
  <c r="L253" i="40" s="1"/>
  <c r="N253" i="40" s="1"/>
  <c r="E237" i="40"/>
  <c r="J237" i="40" s="1"/>
  <c r="L237" i="40" s="1"/>
  <c r="N237" i="40" s="1"/>
  <c r="E102" i="40"/>
  <c r="J102" i="40" s="1"/>
  <c r="L102" i="40" s="1"/>
  <c r="N102" i="40" s="1"/>
  <c r="E209" i="40"/>
  <c r="J209" i="40" s="1"/>
  <c r="L209" i="40" s="1"/>
  <c r="N209" i="40" s="1"/>
  <c r="E131" i="40"/>
  <c r="J131" i="40" s="1"/>
  <c r="L131" i="40" s="1"/>
  <c r="N131" i="40" s="1"/>
  <c r="E123" i="40"/>
  <c r="J123" i="40" s="1"/>
  <c r="L123" i="40" s="1"/>
  <c r="N123" i="40" s="1"/>
  <c r="E140" i="40"/>
  <c r="J140" i="40" s="1"/>
  <c r="L140" i="40" s="1"/>
  <c r="N140" i="40" s="1"/>
  <c r="E124" i="40"/>
  <c r="J124" i="40" s="1"/>
  <c r="L124" i="40" s="1"/>
  <c r="N124" i="40" s="1"/>
  <c r="J89" i="7"/>
  <c r="I12" i="41" s="1"/>
  <c r="J89" i="4"/>
  <c r="I9" i="41" s="1"/>
  <c r="J89" i="5"/>
  <c r="I10" i="41" s="1"/>
  <c r="E258" i="36"/>
  <c r="J258" i="36" s="1"/>
  <c r="L258" i="36" s="1"/>
  <c r="N258" i="36" s="1"/>
  <c r="E226" i="36"/>
  <c r="J226" i="36" s="1"/>
  <c r="L226" i="36" s="1"/>
  <c r="N226" i="36" s="1"/>
  <c r="E194" i="36"/>
  <c r="J194" i="36" s="1"/>
  <c r="L194" i="36" s="1"/>
  <c r="N194" i="36" s="1"/>
  <c r="E220" i="36"/>
  <c r="J220" i="36" s="1"/>
  <c r="L220" i="36" s="1"/>
  <c r="N220" i="36" s="1"/>
  <c r="E202" i="36"/>
  <c r="J202" i="36" s="1"/>
  <c r="L202" i="36" s="1"/>
  <c r="N202" i="36" s="1"/>
  <c r="E235" i="36"/>
  <c r="J235" i="36" s="1"/>
  <c r="L235" i="36" s="1"/>
  <c r="N235" i="36" s="1"/>
  <c r="E232" i="36"/>
  <c r="J232" i="36" s="1"/>
  <c r="L232" i="36" s="1"/>
  <c r="N232" i="36" s="1"/>
  <c r="E169" i="36"/>
  <c r="J169" i="36" s="1"/>
  <c r="L169" i="36" s="1"/>
  <c r="N169" i="36" s="1"/>
  <c r="E231" i="36"/>
  <c r="J231" i="36" s="1"/>
  <c r="L231" i="36" s="1"/>
  <c r="N231" i="36" s="1"/>
  <c r="E212" i="36"/>
  <c r="J212" i="36" s="1"/>
  <c r="L212" i="36" s="1"/>
  <c r="N212" i="36" s="1"/>
  <c r="E122" i="36"/>
  <c r="J122" i="36" s="1"/>
  <c r="L122" i="36" s="1"/>
  <c r="N122" i="36" s="1"/>
  <c r="E259" i="36"/>
  <c r="J259" i="36" s="1"/>
  <c r="L259" i="36" s="1"/>
  <c r="N259" i="36" s="1"/>
  <c r="E173" i="36"/>
  <c r="J173" i="36" s="1"/>
  <c r="L173" i="36" s="1"/>
  <c r="N173" i="36" s="1"/>
  <c r="E141" i="36"/>
  <c r="J141" i="36" s="1"/>
  <c r="L141" i="36" s="1"/>
  <c r="N141" i="36" s="1"/>
  <c r="E255" i="36"/>
  <c r="J255" i="36" s="1"/>
  <c r="L255" i="36" s="1"/>
  <c r="N255" i="36" s="1"/>
  <c r="E155" i="36"/>
  <c r="J155" i="36" s="1"/>
  <c r="L155" i="36" s="1"/>
  <c r="N155" i="36" s="1"/>
  <c r="E172" i="36"/>
  <c r="J172" i="36" s="1"/>
  <c r="L172" i="36" s="1"/>
  <c r="N172" i="36" s="1"/>
  <c r="E129" i="36"/>
  <c r="J129" i="36" s="1"/>
  <c r="L129" i="36" s="1"/>
  <c r="N129" i="36" s="1"/>
  <c r="E233" i="36"/>
  <c r="J233" i="36" s="1"/>
  <c r="L233" i="36" s="1"/>
  <c r="N233" i="36" s="1"/>
  <c r="E228" i="36"/>
  <c r="J228" i="36" s="1"/>
  <c r="L228" i="36" s="1"/>
  <c r="N228" i="36" s="1"/>
  <c r="E124" i="36"/>
  <c r="J124" i="36" s="1"/>
  <c r="L124" i="36" s="1"/>
  <c r="N124" i="36" s="1"/>
  <c r="E119" i="36"/>
  <c r="J119" i="36" s="1"/>
  <c r="L119" i="36" s="1"/>
  <c r="N119" i="36" s="1"/>
  <c r="E113" i="36"/>
  <c r="J113" i="36" s="1"/>
  <c r="L113" i="36" s="1"/>
  <c r="N113" i="36" s="1"/>
  <c r="E99" i="36"/>
  <c r="J99" i="36" s="1"/>
  <c r="L99" i="36" s="1"/>
  <c r="N99" i="36" s="1"/>
  <c r="E162" i="36"/>
  <c r="J162" i="36" s="1"/>
  <c r="L162" i="36" s="1"/>
  <c r="N162" i="36" s="1"/>
  <c r="E249" i="36"/>
  <c r="J249" i="36" s="1"/>
  <c r="L249" i="36" s="1"/>
  <c r="N249" i="36" s="1"/>
  <c r="E240" i="36"/>
  <c r="J240" i="36" s="1"/>
  <c r="L240" i="36" s="1"/>
  <c r="N240" i="36" s="1"/>
  <c r="E203" i="36"/>
  <c r="J203" i="36" s="1"/>
  <c r="L203" i="36" s="1"/>
  <c r="N203" i="36" s="1"/>
  <c r="E229" i="36"/>
  <c r="J229" i="36" s="1"/>
  <c r="L229" i="36" s="1"/>
  <c r="N229" i="36" s="1"/>
  <c r="E184" i="36"/>
  <c r="J184" i="36" s="1"/>
  <c r="L184" i="36" s="1"/>
  <c r="N184" i="36" s="1"/>
  <c r="E199" i="36"/>
  <c r="J199" i="36" s="1"/>
  <c r="L199" i="36" s="1"/>
  <c r="N199" i="36" s="1"/>
  <c r="E144" i="36"/>
  <c r="J144" i="36" s="1"/>
  <c r="L144" i="36" s="1"/>
  <c r="N144" i="36" s="1"/>
  <c r="E234" i="36"/>
  <c r="J234" i="36" s="1"/>
  <c r="L234" i="36" s="1"/>
  <c r="N234" i="36" s="1"/>
  <c r="E227" i="36"/>
  <c r="J227" i="36" s="1"/>
  <c r="L227" i="36" s="1"/>
  <c r="N227" i="36" s="1"/>
  <c r="E200" i="36"/>
  <c r="J200" i="36" s="1"/>
  <c r="L200" i="36" s="1"/>
  <c r="N200" i="36" s="1"/>
  <c r="E253" i="36"/>
  <c r="J253" i="36" s="1"/>
  <c r="L253" i="36" s="1"/>
  <c r="N253" i="36" s="1"/>
  <c r="E223" i="36"/>
  <c r="J223" i="36" s="1"/>
  <c r="L223" i="36" s="1"/>
  <c r="N223" i="36" s="1"/>
  <c r="E185" i="36"/>
  <c r="J185" i="36" s="1"/>
  <c r="L185" i="36" s="1"/>
  <c r="N185" i="36" s="1"/>
  <c r="E160" i="36"/>
  <c r="J160" i="36" s="1"/>
  <c r="L160" i="36" s="1"/>
  <c r="N160" i="36" s="1"/>
  <c r="E201" i="36"/>
  <c r="J201" i="36" s="1"/>
  <c r="L201" i="36" s="1"/>
  <c r="N201" i="36" s="1"/>
  <c r="E262" i="36"/>
  <c r="J262" i="36" s="1"/>
  <c r="L262" i="36" s="1"/>
  <c r="N262" i="36" s="1"/>
  <c r="E146" i="36"/>
  <c r="J146" i="36" s="1"/>
  <c r="L146" i="36" s="1"/>
  <c r="N146" i="36" s="1"/>
  <c r="E256" i="36"/>
  <c r="J256" i="36" s="1"/>
  <c r="L256" i="36" s="1"/>
  <c r="N256" i="36" s="1"/>
  <c r="E216" i="36"/>
  <c r="J216" i="36" s="1"/>
  <c r="L216" i="36" s="1"/>
  <c r="N216" i="36" s="1"/>
  <c r="E189" i="36"/>
  <c r="J189" i="36" s="1"/>
  <c r="L189" i="36" s="1"/>
  <c r="N189" i="36" s="1"/>
  <c r="E239" i="36"/>
  <c r="J239" i="36" s="1"/>
  <c r="L239" i="36" s="1"/>
  <c r="N239" i="36" s="1"/>
  <c r="E244" i="36"/>
  <c r="J244" i="36" s="1"/>
  <c r="L244" i="36" s="1"/>
  <c r="N244" i="36" s="1"/>
  <c r="E128" i="36"/>
  <c r="J128" i="36" s="1"/>
  <c r="L128" i="36" s="1"/>
  <c r="N128" i="36" s="1"/>
  <c r="E171" i="36"/>
  <c r="J171" i="36" s="1"/>
  <c r="L171" i="36" s="1"/>
  <c r="N171" i="36" s="1"/>
  <c r="E148" i="36"/>
  <c r="J148" i="36" s="1"/>
  <c r="L148" i="36" s="1"/>
  <c r="N148" i="36" s="1"/>
  <c r="E102" i="36"/>
  <c r="J102" i="36" s="1"/>
  <c r="L102" i="36" s="1"/>
  <c r="N102" i="36" s="1"/>
  <c r="E167" i="36"/>
  <c r="J167" i="36" s="1"/>
  <c r="L167" i="36" s="1"/>
  <c r="N167" i="36" s="1"/>
  <c r="E112" i="36"/>
  <c r="J112" i="36" s="1"/>
  <c r="L112" i="36" s="1"/>
  <c r="N112" i="36" s="1"/>
  <c r="E150" i="36"/>
  <c r="J150" i="36" s="1"/>
  <c r="L150" i="36" s="1"/>
  <c r="N150" i="36" s="1"/>
  <c r="E195" i="36"/>
  <c r="J195" i="36" s="1"/>
  <c r="L195" i="36" s="1"/>
  <c r="N195" i="36" s="1"/>
  <c r="E197" i="36"/>
  <c r="J197" i="36" s="1"/>
  <c r="L197" i="36" s="1"/>
  <c r="N197" i="36" s="1"/>
  <c r="E174" i="36"/>
  <c r="J174" i="36" s="1"/>
  <c r="L174" i="36" s="1"/>
  <c r="N174" i="36" s="1"/>
  <c r="E191" i="36"/>
  <c r="J191" i="36" s="1"/>
  <c r="L191" i="36" s="1"/>
  <c r="N191" i="36" s="1"/>
  <c r="E180" i="36"/>
  <c r="J180" i="36" s="1"/>
  <c r="L180" i="36" s="1"/>
  <c r="N180" i="36" s="1"/>
  <c r="E206" i="36"/>
  <c r="J206" i="36" s="1"/>
  <c r="L206" i="36" s="1"/>
  <c r="N206" i="36" s="1"/>
  <c r="E247" i="36"/>
  <c r="J247" i="36" s="1"/>
  <c r="L247" i="36" s="1"/>
  <c r="N247" i="36" s="1"/>
  <c r="E230" i="36"/>
  <c r="J230" i="36" s="1"/>
  <c r="L230" i="36" s="1"/>
  <c r="N230" i="36" s="1"/>
  <c r="E114" i="36"/>
  <c r="J114" i="36" s="1"/>
  <c r="L114" i="36" s="1"/>
  <c r="N114" i="36" s="1"/>
  <c r="E101" i="36"/>
  <c r="J101" i="36" s="1"/>
  <c r="L101" i="36" s="1"/>
  <c r="N101" i="36" s="1"/>
  <c r="E238" i="36"/>
  <c r="J238" i="36" s="1"/>
  <c r="L238" i="36" s="1"/>
  <c r="N238" i="36" s="1"/>
  <c r="E266" i="36"/>
  <c r="J266" i="36" s="1"/>
  <c r="L266" i="36" s="1"/>
  <c r="N266" i="36" s="1"/>
  <c r="E221" i="36"/>
  <c r="J221" i="36" s="1"/>
  <c r="L221" i="36" s="1"/>
  <c r="N221" i="36" s="1"/>
  <c r="E207" i="36"/>
  <c r="J207" i="36" s="1"/>
  <c r="L207" i="36" s="1"/>
  <c r="N207" i="36" s="1"/>
  <c r="E152" i="36"/>
  <c r="J152" i="36" s="1"/>
  <c r="L152" i="36" s="1"/>
  <c r="N152" i="36" s="1"/>
  <c r="E248" i="36"/>
  <c r="J248" i="36" s="1"/>
  <c r="L248" i="36" s="1"/>
  <c r="N248" i="36" s="1"/>
  <c r="E196" i="36"/>
  <c r="J196" i="36" s="1"/>
  <c r="L196" i="36" s="1"/>
  <c r="N196" i="36" s="1"/>
  <c r="E116" i="36"/>
  <c r="J116" i="36" s="1"/>
  <c r="L116" i="36" s="1"/>
  <c r="N116" i="36" s="1"/>
  <c r="E268" i="36"/>
  <c r="J268" i="36" s="1"/>
  <c r="L268" i="36" s="1"/>
  <c r="N268" i="36" s="1"/>
  <c r="E181" i="36"/>
  <c r="J181" i="36" s="1"/>
  <c r="L181" i="36" s="1"/>
  <c r="N181" i="36" s="1"/>
  <c r="E209" i="36"/>
  <c r="J209" i="36" s="1"/>
  <c r="L209" i="36" s="1"/>
  <c r="N209" i="36" s="1"/>
  <c r="E264" i="36"/>
  <c r="J264" i="36" s="1"/>
  <c r="L264" i="36" s="1"/>
  <c r="N264" i="36" s="1"/>
  <c r="E163" i="36"/>
  <c r="J163" i="36" s="1"/>
  <c r="L163" i="36" s="1"/>
  <c r="N163" i="36" s="1"/>
  <c r="E140" i="36"/>
  <c r="J140" i="36" s="1"/>
  <c r="L140" i="36" s="1"/>
  <c r="N140" i="36" s="1"/>
  <c r="E168" i="36"/>
  <c r="J168" i="36" s="1"/>
  <c r="L168" i="36" s="1"/>
  <c r="N168" i="36" s="1"/>
  <c r="E159" i="36"/>
  <c r="J159" i="36" s="1"/>
  <c r="L159" i="36" s="1"/>
  <c r="N159" i="36" s="1"/>
  <c r="E136" i="36"/>
  <c r="J136" i="36" s="1"/>
  <c r="L136" i="36" s="1"/>
  <c r="N136" i="36" s="1"/>
  <c r="E219" i="36"/>
  <c r="J219" i="36" s="1"/>
  <c r="L219" i="36" s="1"/>
  <c r="N219" i="36" s="1"/>
  <c r="E183" i="36"/>
  <c r="J183" i="36" s="1"/>
  <c r="L183" i="36" s="1"/>
  <c r="N183" i="36" s="1"/>
  <c r="E198" i="36"/>
  <c r="J198" i="36" s="1"/>
  <c r="L198" i="36" s="1"/>
  <c r="N198" i="36" s="1"/>
  <c r="E225" i="36"/>
  <c r="J225" i="36" s="1"/>
  <c r="L225" i="36" s="1"/>
  <c r="N225" i="36" s="1"/>
  <c r="E117" i="36"/>
  <c r="J117" i="36" s="1"/>
  <c r="L117" i="36" s="1"/>
  <c r="N117" i="36" s="1"/>
  <c r="E251" i="36"/>
  <c r="J251" i="36" s="1"/>
  <c r="L251" i="36" s="1"/>
  <c r="N251" i="36" s="1"/>
  <c r="E170" i="36"/>
  <c r="J170" i="36" s="1"/>
  <c r="L170" i="36" s="1"/>
  <c r="N170" i="36" s="1"/>
  <c r="E204" i="36"/>
  <c r="J204" i="36" s="1"/>
  <c r="L204" i="36" s="1"/>
  <c r="N204" i="36" s="1"/>
  <c r="E213" i="36"/>
  <c r="J213" i="36" s="1"/>
  <c r="L213" i="36" s="1"/>
  <c r="N213" i="36" s="1"/>
  <c r="E103" i="36"/>
  <c r="J103" i="36" s="1"/>
  <c r="L103" i="36" s="1"/>
  <c r="N103" i="36" s="1"/>
  <c r="E222" i="36"/>
  <c r="J222" i="36" s="1"/>
  <c r="L222" i="36" s="1"/>
  <c r="N222" i="36" s="1"/>
  <c r="E106" i="36"/>
  <c r="J106" i="36" s="1"/>
  <c r="L106" i="36" s="1"/>
  <c r="N106" i="36" s="1"/>
  <c r="E105" i="36"/>
  <c r="J105" i="36" s="1"/>
  <c r="L105" i="36" s="1"/>
  <c r="N105" i="36" s="1"/>
  <c r="E218" i="36"/>
  <c r="J218" i="36" s="1"/>
  <c r="L218" i="36" s="1"/>
  <c r="N218" i="36" s="1"/>
  <c r="E176" i="36"/>
  <c r="J176" i="36" s="1"/>
  <c r="L176" i="36" s="1"/>
  <c r="N176" i="36" s="1"/>
  <c r="E123" i="36"/>
  <c r="J123" i="36" s="1"/>
  <c r="L123" i="36" s="1"/>
  <c r="N123" i="36" s="1"/>
  <c r="E246" i="36"/>
  <c r="J246" i="36" s="1"/>
  <c r="L246" i="36" s="1"/>
  <c r="N246" i="36" s="1"/>
  <c r="E130" i="36"/>
  <c r="J130" i="36" s="1"/>
  <c r="L130" i="36" s="1"/>
  <c r="N130" i="36" s="1"/>
  <c r="E192" i="36"/>
  <c r="J192" i="36" s="1"/>
  <c r="L192" i="36" s="1"/>
  <c r="N192" i="36" s="1"/>
  <c r="E242" i="36"/>
  <c r="J242" i="36" s="1"/>
  <c r="L242" i="36" s="1"/>
  <c r="N242" i="36" s="1"/>
  <c r="E126" i="36"/>
  <c r="J126" i="36" s="1"/>
  <c r="L126" i="36" s="1"/>
  <c r="N126" i="36" s="1"/>
  <c r="E177" i="36"/>
  <c r="J177" i="36" s="1"/>
  <c r="L177" i="36" s="1"/>
  <c r="N177" i="36" s="1"/>
  <c r="E151" i="36"/>
  <c r="J151" i="36" s="1"/>
  <c r="L151" i="36" s="1"/>
  <c r="N151" i="36" s="1"/>
  <c r="E147" i="36"/>
  <c r="J147" i="36" s="1"/>
  <c r="L147" i="36" s="1"/>
  <c r="N147" i="36" s="1"/>
  <c r="E243" i="36"/>
  <c r="J243" i="36" s="1"/>
  <c r="L243" i="36" s="1"/>
  <c r="N243" i="36" s="1"/>
  <c r="E143" i="36"/>
  <c r="J143" i="36" s="1"/>
  <c r="L143" i="36" s="1"/>
  <c r="N143" i="36" s="1"/>
  <c r="E149" i="36"/>
  <c r="J149" i="36" s="1"/>
  <c r="L149" i="36" s="1"/>
  <c r="N149" i="36" s="1"/>
  <c r="E257" i="36"/>
  <c r="J257" i="36" s="1"/>
  <c r="L257" i="36" s="1"/>
  <c r="N257" i="36" s="1"/>
  <c r="E245" i="36"/>
  <c r="J245" i="36" s="1"/>
  <c r="L245" i="36" s="1"/>
  <c r="N245" i="36" s="1"/>
  <c r="E175" i="36"/>
  <c r="J175" i="36" s="1"/>
  <c r="L175" i="36" s="1"/>
  <c r="N175" i="36" s="1"/>
  <c r="E267" i="36"/>
  <c r="J267" i="36" s="1"/>
  <c r="L267" i="36" s="1"/>
  <c r="N267" i="36" s="1"/>
  <c r="E186" i="36"/>
  <c r="J186" i="36" s="1"/>
  <c r="L186" i="36" s="1"/>
  <c r="N186" i="36" s="1"/>
  <c r="E115" i="36"/>
  <c r="J115" i="36" s="1"/>
  <c r="L115" i="36" s="1"/>
  <c r="N115" i="36" s="1"/>
  <c r="E125" i="36"/>
  <c r="J125" i="36" s="1"/>
  <c r="L125" i="36" s="1"/>
  <c r="N125" i="36" s="1"/>
  <c r="E111" i="36"/>
  <c r="J111" i="36" s="1"/>
  <c r="L111" i="36" s="1"/>
  <c r="N111" i="36" s="1"/>
  <c r="E166" i="36"/>
  <c r="J166" i="36" s="1"/>
  <c r="L166" i="36" s="1"/>
  <c r="N166" i="36" s="1"/>
  <c r="E241" i="36"/>
  <c r="J241" i="36" s="1"/>
  <c r="L241" i="36" s="1"/>
  <c r="N241" i="36" s="1"/>
  <c r="E142" i="36"/>
  <c r="J142" i="36" s="1"/>
  <c r="L142" i="36" s="1"/>
  <c r="N142" i="36" s="1"/>
  <c r="E138" i="36"/>
  <c r="J138" i="36" s="1"/>
  <c r="L138" i="36" s="1"/>
  <c r="N138" i="36" s="1"/>
  <c r="E263" i="36"/>
  <c r="J263" i="36" s="1"/>
  <c r="L263" i="36" s="1"/>
  <c r="N263" i="36" s="1"/>
  <c r="E214" i="36"/>
  <c r="J214" i="36" s="1"/>
  <c r="L214" i="36" s="1"/>
  <c r="N214" i="36" s="1"/>
  <c r="E153" i="36"/>
  <c r="J153" i="36" s="1"/>
  <c r="L153" i="36" s="1"/>
  <c r="N153" i="36" s="1"/>
  <c r="E127" i="36"/>
  <c r="J127" i="36" s="1"/>
  <c r="L127" i="36" s="1"/>
  <c r="N127" i="36" s="1"/>
  <c r="E211" i="36"/>
  <c r="J211" i="36" s="1"/>
  <c r="L211" i="36" s="1"/>
  <c r="N211" i="36" s="1"/>
  <c r="E187" i="36"/>
  <c r="J187" i="36" s="1"/>
  <c r="L187" i="36" s="1"/>
  <c r="N187" i="36" s="1"/>
  <c r="E208" i="36"/>
  <c r="J208" i="36" s="1"/>
  <c r="L208" i="36" s="1"/>
  <c r="N208" i="36" s="1"/>
  <c r="E193" i="36"/>
  <c r="J193" i="36" s="1"/>
  <c r="L193" i="36" s="1"/>
  <c r="N193" i="36" s="1"/>
  <c r="E134" i="36"/>
  <c r="J134" i="36" s="1"/>
  <c r="L134" i="36" s="1"/>
  <c r="N134" i="36" s="1"/>
  <c r="E182" i="36"/>
  <c r="J182" i="36" s="1"/>
  <c r="L182" i="36" s="1"/>
  <c r="N182" i="36" s="1"/>
  <c r="E210" i="36"/>
  <c r="J210" i="36" s="1"/>
  <c r="L210" i="36" s="1"/>
  <c r="N210" i="36" s="1"/>
  <c r="E154" i="36"/>
  <c r="J154" i="36" s="1"/>
  <c r="L154" i="36" s="1"/>
  <c r="N154" i="36" s="1"/>
  <c r="E179" i="36"/>
  <c r="J179" i="36" s="1"/>
  <c r="L179" i="36" s="1"/>
  <c r="N179" i="36" s="1"/>
  <c r="E165" i="36"/>
  <c r="J165" i="36" s="1"/>
  <c r="L165" i="36" s="1"/>
  <c r="N165" i="36" s="1"/>
  <c r="E120" i="36"/>
  <c r="J120" i="36" s="1"/>
  <c r="L120" i="36" s="1"/>
  <c r="N120" i="36" s="1"/>
  <c r="E205" i="36"/>
  <c r="J205" i="36" s="1"/>
  <c r="L205" i="36" s="1"/>
  <c r="N205" i="36" s="1"/>
  <c r="E188" i="36"/>
  <c r="J188" i="36" s="1"/>
  <c r="L188" i="36" s="1"/>
  <c r="N188" i="36" s="1"/>
  <c r="E164" i="36"/>
  <c r="J164" i="36" s="1"/>
  <c r="L164" i="36" s="1"/>
  <c r="N164" i="36" s="1"/>
  <c r="E178" i="36"/>
  <c r="J178" i="36" s="1"/>
  <c r="L178" i="36" s="1"/>
  <c r="N178" i="36" s="1"/>
  <c r="E132" i="36"/>
  <c r="J132" i="36" s="1"/>
  <c r="L132" i="36" s="1"/>
  <c r="N132" i="36" s="1"/>
  <c r="E237" i="36"/>
  <c r="J237" i="36" s="1"/>
  <c r="L237" i="36" s="1"/>
  <c r="N237" i="36" s="1"/>
  <c r="E100" i="36"/>
  <c r="J100" i="36" s="1"/>
  <c r="L100" i="36" s="1"/>
  <c r="N100" i="36" s="1"/>
  <c r="E135" i="36"/>
  <c r="J135" i="36" s="1"/>
  <c r="L135" i="36" s="1"/>
  <c r="N135" i="36" s="1"/>
  <c r="E224" i="36"/>
  <c r="J224" i="36" s="1"/>
  <c r="L224" i="36" s="1"/>
  <c r="N224" i="36" s="1"/>
  <c r="E217" i="36"/>
  <c r="J217" i="36" s="1"/>
  <c r="L217" i="36" s="1"/>
  <c r="N217" i="36" s="1"/>
  <c r="E98" i="36"/>
  <c r="J98" i="36" s="1"/>
  <c r="L98" i="36" s="1"/>
  <c r="N98" i="36" s="1"/>
  <c r="E157" i="36"/>
  <c r="J157" i="36" s="1"/>
  <c r="L157" i="36" s="1"/>
  <c r="N157" i="36" s="1"/>
  <c r="E97" i="36"/>
  <c r="J97" i="36" s="1"/>
  <c r="L97" i="36" s="1"/>
  <c r="N97" i="36" s="1"/>
  <c r="E261" i="36"/>
  <c r="J261" i="36" s="1"/>
  <c r="L261" i="36" s="1"/>
  <c r="N261" i="36" s="1"/>
  <c r="E215" i="36"/>
  <c r="J215" i="36" s="1"/>
  <c r="L215" i="36" s="1"/>
  <c r="N215" i="36" s="1"/>
  <c r="E260" i="36"/>
  <c r="J260" i="36" s="1"/>
  <c r="L260" i="36" s="1"/>
  <c r="N260" i="36" s="1"/>
  <c r="E121" i="36"/>
  <c r="J121" i="36" s="1"/>
  <c r="L121" i="36" s="1"/>
  <c r="N121" i="36" s="1"/>
  <c r="E107" i="36"/>
  <c r="J107" i="36" s="1"/>
  <c r="L107" i="36" s="1"/>
  <c r="N107" i="36" s="1"/>
  <c r="E161" i="36"/>
  <c r="J161" i="36" s="1"/>
  <c r="L161" i="36" s="1"/>
  <c r="N161" i="36" s="1"/>
  <c r="E265" i="36"/>
  <c r="J265" i="36" s="1"/>
  <c r="L265" i="36" s="1"/>
  <c r="N265" i="36" s="1"/>
  <c r="E118" i="36"/>
  <c r="J118" i="36" s="1"/>
  <c r="L118" i="36" s="1"/>
  <c r="N118" i="36" s="1"/>
  <c r="E156" i="36"/>
  <c r="J156" i="36" s="1"/>
  <c r="L156" i="36" s="1"/>
  <c r="N156" i="36" s="1"/>
  <c r="E252" i="36"/>
  <c r="J252" i="36" s="1"/>
  <c r="L252" i="36" s="1"/>
  <c r="N252" i="36" s="1"/>
  <c r="E145" i="36"/>
  <c r="J145" i="36" s="1"/>
  <c r="L145" i="36" s="1"/>
  <c r="N145" i="36" s="1"/>
  <c r="E190" i="36"/>
  <c r="J190" i="36" s="1"/>
  <c r="L190" i="36" s="1"/>
  <c r="N190" i="36" s="1"/>
  <c r="E250" i="36"/>
  <c r="J250" i="36" s="1"/>
  <c r="L250" i="36" s="1"/>
  <c r="N250" i="36" s="1"/>
  <c r="E236" i="36"/>
  <c r="J236" i="36" s="1"/>
  <c r="L236" i="36" s="1"/>
  <c r="N236" i="36" s="1"/>
  <c r="E109" i="36"/>
  <c r="J109" i="36" s="1"/>
  <c r="L109" i="36" s="1"/>
  <c r="N109" i="36" s="1"/>
  <c r="E104" i="36"/>
  <c r="J104" i="36" s="1"/>
  <c r="L104" i="36" s="1"/>
  <c r="N104" i="36" s="1"/>
  <c r="E131" i="36"/>
  <c r="J131" i="36" s="1"/>
  <c r="L131" i="36" s="1"/>
  <c r="N131" i="36" s="1"/>
  <c r="E110" i="36"/>
  <c r="J110" i="36" s="1"/>
  <c r="L110" i="36" s="1"/>
  <c r="N110" i="36" s="1"/>
  <c r="E254" i="36"/>
  <c r="J254" i="36" s="1"/>
  <c r="L254" i="36" s="1"/>
  <c r="N254" i="36" s="1"/>
  <c r="E137" i="36"/>
  <c r="J137" i="36" s="1"/>
  <c r="L137" i="36" s="1"/>
  <c r="N137" i="36" s="1"/>
  <c r="E139" i="36"/>
  <c r="J139" i="36" s="1"/>
  <c r="L139" i="36" s="1"/>
  <c r="N139" i="36" s="1"/>
  <c r="E108" i="36"/>
  <c r="J108" i="36" s="1"/>
  <c r="L108" i="36" s="1"/>
  <c r="N108" i="36" s="1"/>
  <c r="J95" i="36"/>
  <c r="L95" i="36" s="1"/>
  <c r="N95" i="36" s="1"/>
  <c r="E158" i="36"/>
  <c r="J158" i="36" s="1"/>
  <c r="L158" i="36" s="1"/>
  <c r="N158" i="36" s="1"/>
  <c r="E96" i="36"/>
  <c r="J96" i="36" s="1"/>
  <c r="L96" i="36" s="1"/>
  <c r="N96" i="36" s="1"/>
  <c r="E133" i="36"/>
  <c r="J133" i="36" s="1"/>
  <c r="L133" i="36" s="1"/>
  <c r="N133" i="36" s="1"/>
  <c r="J89" i="16"/>
  <c r="I21" i="41" s="1"/>
  <c r="E188" i="25"/>
  <c r="J188" i="25" s="1"/>
  <c r="L188" i="25" s="1"/>
  <c r="N188" i="25" s="1"/>
  <c r="E217" i="25"/>
  <c r="J217" i="25" s="1"/>
  <c r="L217" i="25" s="1"/>
  <c r="N217" i="25" s="1"/>
  <c r="E220" i="25"/>
  <c r="J220" i="25" s="1"/>
  <c r="L220" i="25" s="1"/>
  <c r="N220" i="25" s="1"/>
  <c r="E145" i="25"/>
  <c r="J145" i="25" s="1"/>
  <c r="L145" i="25" s="1"/>
  <c r="N145" i="25" s="1"/>
  <c r="E133" i="25"/>
  <c r="J133" i="25" s="1"/>
  <c r="L133" i="25" s="1"/>
  <c r="N133" i="25" s="1"/>
  <c r="E204" i="25"/>
  <c r="J204" i="25" s="1"/>
  <c r="L204" i="25" s="1"/>
  <c r="N204" i="25" s="1"/>
  <c r="E141" i="25"/>
  <c r="J141" i="25" s="1"/>
  <c r="L141" i="25" s="1"/>
  <c r="N141" i="25" s="1"/>
  <c r="E176" i="25"/>
  <c r="J176" i="25" s="1"/>
  <c r="L176" i="25" s="1"/>
  <c r="N176" i="25" s="1"/>
  <c r="E195" i="25"/>
  <c r="J195" i="25" s="1"/>
  <c r="L195" i="25" s="1"/>
  <c r="N195" i="25" s="1"/>
  <c r="E132" i="25"/>
  <c r="J132" i="25" s="1"/>
  <c r="L132" i="25" s="1"/>
  <c r="N132" i="25" s="1"/>
  <c r="E223" i="25"/>
  <c r="J223" i="25" s="1"/>
  <c r="L223" i="25" s="1"/>
  <c r="N223" i="25" s="1"/>
  <c r="E235" i="25"/>
  <c r="J235" i="25" s="1"/>
  <c r="L235" i="25" s="1"/>
  <c r="N235" i="25" s="1"/>
  <c r="E194" i="25"/>
  <c r="J194" i="25" s="1"/>
  <c r="L194" i="25" s="1"/>
  <c r="N194" i="25" s="1"/>
  <c r="E135" i="25"/>
  <c r="J135" i="25" s="1"/>
  <c r="L135" i="25" s="1"/>
  <c r="N135" i="25" s="1"/>
  <c r="E254" i="25"/>
  <c r="J254" i="25" s="1"/>
  <c r="L254" i="25" s="1"/>
  <c r="N254" i="25" s="1"/>
  <c r="E233" i="25"/>
  <c r="J233" i="25" s="1"/>
  <c r="L233" i="25" s="1"/>
  <c r="N233" i="25" s="1"/>
  <c r="E186" i="25"/>
  <c r="J186" i="25" s="1"/>
  <c r="L186" i="25" s="1"/>
  <c r="N186" i="25" s="1"/>
  <c r="E242" i="25"/>
  <c r="J242" i="25" s="1"/>
  <c r="L242" i="25" s="1"/>
  <c r="N242" i="25" s="1"/>
  <c r="E214" i="25"/>
  <c r="J214" i="25" s="1"/>
  <c r="L214" i="25" s="1"/>
  <c r="N214" i="25" s="1"/>
  <c r="E192" i="25"/>
  <c r="J192" i="25" s="1"/>
  <c r="L192" i="25" s="1"/>
  <c r="N192" i="25" s="1"/>
  <c r="E161" i="25"/>
  <c r="J161" i="25" s="1"/>
  <c r="L161" i="25" s="1"/>
  <c r="N161" i="25" s="1"/>
  <c r="E199" i="25"/>
  <c r="J199" i="25" s="1"/>
  <c r="L199" i="25" s="1"/>
  <c r="N199" i="25" s="1"/>
  <c r="E173" i="25"/>
  <c r="J173" i="25" s="1"/>
  <c r="L173" i="25" s="1"/>
  <c r="N173" i="25" s="1"/>
  <c r="E152" i="25"/>
  <c r="J152" i="25" s="1"/>
  <c r="L152" i="25" s="1"/>
  <c r="N152" i="25" s="1"/>
  <c r="E205" i="25"/>
  <c r="J205" i="25" s="1"/>
  <c r="L205" i="25" s="1"/>
  <c r="N205" i="25" s="1"/>
  <c r="E142" i="25"/>
  <c r="J142" i="25" s="1"/>
  <c r="L142" i="25" s="1"/>
  <c r="N142" i="25" s="1"/>
  <c r="E130" i="25"/>
  <c r="J130" i="25" s="1"/>
  <c r="L130" i="25" s="1"/>
  <c r="N130" i="25" s="1"/>
  <c r="E189" i="25"/>
  <c r="J189" i="25" s="1"/>
  <c r="L189" i="25" s="1"/>
  <c r="N189" i="25" s="1"/>
  <c r="E138" i="25"/>
  <c r="J138" i="25" s="1"/>
  <c r="L138" i="25" s="1"/>
  <c r="N138" i="25" s="1"/>
  <c r="E196" i="25"/>
  <c r="J196" i="25" s="1"/>
  <c r="L196" i="25" s="1"/>
  <c r="N196" i="25" s="1"/>
  <c r="E163" i="25"/>
  <c r="J163" i="25" s="1"/>
  <c r="L163" i="25" s="1"/>
  <c r="N163" i="25" s="1"/>
  <c r="E193" i="25"/>
  <c r="J193" i="25" s="1"/>
  <c r="L193" i="25" s="1"/>
  <c r="N193" i="25" s="1"/>
  <c r="E191" i="25"/>
  <c r="J191" i="25" s="1"/>
  <c r="L191" i="25" s="1"/>
  <c r="N191" i="25" s="1"/>
  <c r="E147" i="25"/>
  <c r="J147" i="25" s="1"/>
  <c r="L147" i="25" s="1"/>
  <c r="N147" i="25" s="1"/>
  <c r="E162" i="25"/>
  <c r="J162" i="25" s="1"/>
  <c r="L162" i="25" s="1"/>
  <c r="N162" i="25" s="1"/>
  <c r="E197" i="25"/>
  <c r="J197" i="25" s="1"/>
  <c r="L197" i="25" s="1"/>
  <c r="N197" i="25" s="1"/>
  <c r="E222" i="25"/>
  <c r="J222" i="25" s="1"/>
  <c r="L222" i="25" s="1"/>
  <c r="N222" i="25" s="1"/>
  <c r="E165" i="25"/>
  <c r="J165" i="25" s="1"/>
  <c r="L165" i="25" s="1"/>
  <c r="N165" i="25" s="1"/>
  <c r="E154" i="25"/>
  <c r="J154" i="25" s="1"/>
  <c r="L154" i="25" s="1"/>
  <c r="N154" i="25" s="1"/>
  <c r="E177" i="25"/>
  <c r="J177" i="25" s="1"/>
  <c r="L177" i="25" s="1"/>
  <c r="N177" i="25" s="1"/>
  <c r="E182" i="25"/>
  <c r="J182" i="25" s="1"/>
  <c r="L182" i="25" s="1"/>
  <c r="N182" i="25" s="1"/>
  <c r="E164" i="25"/>
  <c r="J164" i="25" s="1"/>
  <c r="L164" i="25" s="1"/>
  <c r="N164" i="25" s="1"/>
  <c r="E181" i="25"/>
  <c r="J181" i="25" s="1"/>
  <c r="L181" i="25" s="1"/>
  <c r="N181" i="25" s="1"/>
  <c r="E167" i="25"/>
  <c r="J167" i="25" s="1"/>
  <c r="L167" i="25" s="1"/>
  <c r="N167" i="25" s="1"/>
  <c r="E156" i="25"/>
  <c r="J156" i="25" s="1"/>
  <c r="L156" i="25" s="1"/>
  <c r="N156" i="25" s="1"/>
  <c r="E137" i="25"/>
  <c r="J137" i="25" s="1"/>
  <c r="L137" i="25" s="1"/>
  <c r="N137" i="25" s="1"/>
  <c r="E125" i="25"/>
  <c r="J125" i="25" s="1"/>
  <c r="L125" i="25" s="1"/>
  <c r="N125" i="25" s="1"/>
  <c r="E113" i="25"/>
  <c r="J113" i="25" s="1"/>
  <c r="L113" i="25" s="1"/>
  <c r="N113" i="25" s="1"/>
  <c r="E100" i="25"/>
  <c r="J100" i="25" s="1"/>
  <c r="L100" i="25" s="1"/>
  <c r="N100" i="25" s="1"/>
  <c r="E157" i="25"/>
  <c r="J157" i="25" s="1"/>
  <c r="L157" i="25" s="1"/>
  <c r="N157" i="25" s="1"/>
  <c r="E109" i="25"/>
  <c r="J109" i="25" s="1"/>
  <c r="L109" i="25" s="1"/>
  <c r="N109" i="25" s="1"/>
  <c r="E266" i="25"/>
  <c r="J266" i="25" s="1"/>
  <c r="L266" i="25" s="1"/>
  <c r="N266" i="25" s="1"/>
  <c r="E123" i="25"/>
  <c r="J123" i="25" s="1"/>
  <c r="L123" i="25" s="1"/>
  <c r="N123" i="25" s="1"/>
  <c r="E213" i="25"/>
  <c r="J213" i="25" s="1"/>
  <c r="L213" i="25" s="1"/>
  <c r="N213" i="25" s="1"/>
  <c r="E159" i="25"/>
  <c r="J159" i="25" s="1"/>
  <c r="L159" i="25" s="1"/>
  <c r="N159" i="25" s="1"/>
  <c r="E252" i="25"/>
  <c r="J252" i="25" s="1"/>
  <c r="L252" i="25" s="1"/>
  <c r="N252" i="25" s="1"/>
  <c r="E251" i="25"/>
  <c r="J251" i="25" s="1"/>
  <c r="L251" i="25" s="1"/>
  <c r="N251" i="25" s="1"/>
  <c r="E203" i="25"/>
  <c r="J203" i="25" s="1"/>
  <c r="L203" i="25" s="1"/>
  <c r="N203" i="25" s="1"/>
  <c r="E190" i="25"/>
  <c r="J190" i="25" s="1"/>
  <c r="L190" i="25" s="1"/>
  <c r="N190" i="25" s="1"/>
  <c r="E112" i="25"/>
  <c r="J112" i="25" s="1"/>
  <c r="L112" i="25" s="1"/>
  <c r="N112" i="25" s="1"/>
  <c r="E243" i="25"/>
  <c r="J243" i="25" s="1"/>
  <c r="L243" i="25" s="1"/>
  <c r="N243" i="25" s="1"/>
  <c r="E180" i="25"/>
  <c r="J180" i="25" s="1"/>
  <c r="L180" i="25" s="1"/>
  <c r="N180" i="25" s="1"/>
  <c r="E150" i="25"/>
  <c r="J150" i="25" s="1"/>
  <c r="L150" i="25" s="1"/>
  <c r="N150" i="25" s="1"/>
  <c r="E210" i="25"/>
  <c r="J210" i="25" s="1"/>
  <c r="L210" i="25" s="1"/>
  <c r="N210" i="25" s="1"/>
  <c r="E249" i="25"/>
  <c r="J249" i="25" s="1"/>
  <c r="L249" i="25" s="1"/>
  <c r="N249" i="25" s="1"/>
  <c r="E119" i="25"/>
  <c r="J119" i="25" s="1"/>
  <c r="L119" i="25" s="1"/>
  <c r="N119" i="25" s="1"/>
  <c r="E149" i="25"/>
  <c r="J149" i="25" s="1"/>
  <c r="L149" i="25" s="1"/>
  <c r="N149" i="25" s="1"/>
  <c r="E134" i="25"/>
  <c r="J134" i="25" s="1"/>
  <c r="L134" i="25" s="1"/>
  <c r="N134" i="25" s="1"/>
  <c r="E122" i="25"/>
  <c r="J122" i="25" s="1"/>
  <c r="L122" i="25" s="1"/>
  <c r="N122" i="25" s="1"/>
  <c r="E110" i="25"/>
  <c r="J110" i="25" s="1"/>
  <c r="L110" i="25" s="1"/>
  <c r="N110" i="25" s="1"/>
  <c r="E97" i="25"/>
  <c r="J97" i="25" s="1"/>
  <c r="L97" i="25" s="1"/>
  <c r="N97" i="25" s="1"/>
  <c r="E121" i="25"/>
  <c r="J121" i="25" s="1"/>
  <c r="L121" i="25" s="1"/>
  <c r="N121" i="25" s="1"/>
  <c r="E106" i="25"/>
  <c r="J106" i="25" s="1"/>
  <c r="L106" i="25" s="1"/>
  <c r="N106" i="25" s="1"/>
  <c r="E234" i="25"/>
  <c r="J234" i="25" s="1"/>
  <c r="L234" i="25" s="1"/>
  <c r="N234" i="25" s="1"/>
  <c r="E184" i="25"/>
  <c r="J184" i="25" s="1"/>
  <c r="L184" i="25" s="1"/>
  <c r="N184" i="25" s="1"/>
  <c r="E262" i="25"/>
  <c r="J262" i="25" s="1"/>
  <c r="L262" i="25" s="1"/>
  <c r="N262" i="25" s="1"/>
  <c r="E127" i="25"/>
  <c r="J127" i="25" s="1"/>
  <c r="L127" i="25" s="1"/>
  <c r="N127" i="25" s="1"/>
  <c r="E136" i="25"/>
  <c r="J136" i="25" s="1"/>
  <c r="L136" i="25" s="1"/>
  <c r="N136" i="25" s="1"/>
  <c r="E219" i="25"/>
  <c r="J219" i="25" s="1"/>
  <c r="L219" i="25" s="1"/>
  <c r="N219" i="25" s="1"/>
  <c r="E153" i="25"/>
  <c r="J153" i="25" s="1"/>
  <c r="L153" i="25" s="1"/>
  <c r="N153" i="25" s="1"/>
  <c r="E158" i="25"/>
  <c r="J158" i="25" s="1"/>
  <c r="L158" i="25" s="1"/>
  <c r="N158" i="25" s="1"/>
  <c r="E144" i="25"/>
  <c r="J144" i="25" s="1"/>
  <c r="L144" i="25" s="1"/>
  <c r="N144" i="25" s="1"/>
  <c r="E211" i="25"/>
  <c r="J211" i="25" s="1"/>
  <c r="L211" i="25" s="1"/>
  <c r="N211" i="25" s="1"/>
  <c r="E116" i="25"/>
  <c r="J116" i="25" s="1"/>
  <c r="L116" i="25" s="1"/>
  <c r="N116" i="25" s="1"/>
  <c r="E239" i="25"/>
  <c r="J239" i="25" s="1"/>
  <c r="L239" i="25" s="1"/>
  <c r="N239" i="25" s="1"/>
  <c r="E267" i="25"/>
  <c r="J267" i="25" s="1"/>
  <c r="L267" i="25" s="1"/>
  <c r="N267" i="25" s="1"/>
  <c r="E238" i="25"/>
  <c r="J238" i="25" s="1"/>
  <c r="L238" i="25" s="1"/>
  <c r="N238" i="25" s="1"/>
  <c r="E169" i="25"/>
  <c r="J169" i="25" s="1"/>
  <c r="L169" i="25" s="1"/>
  <c r="N169" i="25" s="1"/>
  <c r="E146" i="25"/>
  <c r="J146" i="25" s="1"/>
  <c r="L146" i="25" s="1"/>
  <c r="N146" i="25" s="1"/>
  <c r="E105" i="25"/>
  <c r="J105" i="25" s="1"/>
  <c r="L105" i="25" s="1"/>
  <c r="N105" i="25" s="1"/>
  <c r="E126" i="25"/>
  <c r="J126" i="25" s="1"/>
  <c r="L126" i="25" s="1"/>
  <c r="N126" i="25" s="1"/>
  <c r="E102" i="25"/>
  <c r="J102" i="25" s="1"/>
  <c r="L102" i="25" s="1"/>
  <c r="N102" i="25" s="1"/>
  <c r="E236" i="25"/>
  <c r="J236" i="25" s="1"/>
  <c r="L236" i="25" s="1"/>
  <c r="N236" i="25" s="1"/>
  <c r="E118" i="25"/>
  <c r="J118" i="25" s="1"/>
  <c r="L118" i="25" s="1"/>
  <c r="N118" i="25" s="1"/>
  <c r="E104" i="25"/>
  <c r="J104" i="25" s="1"/>
  <c r="L104" i="25" s="1"/>
  <c r="N104" i="25" s="1"/>
  <c r="E202" i="25"/>
  <c r="J202" i="25" s="1"/>
  <c r="L202" i="25" s="1"/>
  <c r="N202" i="25" s="1"/>
  <c r="E155" i="25"/>
  <c r="J155" i="25" s="1"/>
  <c r="L155" i="25" s="1"/>
  <c r="N155" i="25" s="1"/>
  <c r="E230" i="25"/>
  <c r="J230" i="25" s="1"/>
  <c r="L230" i="25" s="1"/>
  <c r="N230" i="25" s="1"/>
  <c r="E201" i="25"/>
  <c r="J201" i="25" s="1"/>
  <c r="L201" i="25" s="1"/>
  <c r="N201" i="25" s="1"/>
  <c r="E208" i="25"/>
  <c r="J208" i="25" s="1"/>
  <c r="L208" i="25" s="1"/>
  <c r="N208" i="25" s="1"/>
  <c r="E187" i="25"/>
  <c r="J187" i="25" s="1"/>
  <c r="L187" i="25" s="1"/>
  <c r="N187" i="25" s="1"/>
  <c r="E108" i="25"/>
  <c r="J108" i="25" s="1"/>
  <c r="L108" i="25" s="1"/>
  <c r="N108" i="25" s="1"/>
  <c r="E247" i="25"/>
  <c r="J247" i="25" s="1"/>
  <c r="L247" i="25" s="1"/>
  <c r="N247" i="25" s="1"/>
  <c r="E268" i="25"/>
  <c r="J268" i="25" s="1"/>
  <c r="L268" i="25" s="1"/>
  <c r="N268" i="25" s="1"/>
  <c r="E179" i="25"/>
  <c r="J179" i="25" s="1"/>
  <c r="L179" i="25" s="1"/>
  <c r="N179" i="25" s="1"/>
  <c r="E148" i="25"/>
  <c r="J148" i="25" s="1"/>
  <c r="L148" i="25" s="1"/>
  <c r="N148" i="25" s="1"/>
  <c r="E207" i="25"/>
  <c r="J207" i="25" s="1"/>
  <c r="L207" i="25" s="1"/>
  <c r="N207" i="25" s="1"/>
  <c r="E171" i="25"/>
  <c r="J171" i="25" s="1"/>
  <c r="L171" i="25" s="1"/>
  <c r="N171" i="25" s="1"/>
  <c r="E206" i="25"/>
  <c r="J206" i="25" s="1"/>
  <c r="L206" i="25" s="1"/>
  <c r="N206" i="25" s="1"/>
  <c r="E117" i="25"/>
  <c r="J117" i="25" s="1"/>
  <c r="L117" i="25" s="1"/>
  <c r="N117" i="25" s="1"/>
  <c r="E98" i="25"/>
  <c r="J98" i="25" s="1"/>
  <c r="L98" i="25" s="1"/>
  <c r="N98" i="25" s="1"/>
  <c r="E248" i="25"/>
  <c r="J248" i="25" s="1"/>
  <c r="L248" i="25" s="1"/>
  <c r="N248" i="25" s="1"/>
  <c r="E221" i="25"/>
  <c r="J221" i="25" s="1"/>
  <c r="L221" i="25" s="1"/>
  <c r="N221" i="25" s="1"/>
  <c r="E185" i="25"/>
  <c r="J185" i="25" s="1"/>
  <c r="L185" i="25" s="1"/>
  <c r="N185" i="25" s="1"/>
  <c r="J95" i="25"/>
  <c r="L95" i="25" s="1"/>
  <c r="N95" i="25" s="1"/>
  <c r="E224" i="25"/>
  <c r="J224" i="25" s="1"/>
  <c r="L224" i="25" s="1"/>
  <c r="N224" i="25" s="1"/>
  <c r="E170" i="25"/>
  <c r="J170" i="25" s="1"/>
  <c r="L170" i="25" s="1"/>
  <c r="N170" i="25" s="1"/>
  <c r="E115" i="25"/>
  <c r="J115" i="25" s="1"/>
  <c r="L115" i="25" s="1"/>
  <c r="N115" i="25" s="1"/>
  <c r="E198" i="25"/>
  <c r="J198" i="25" s="1"/>
  <c r="L198" i="25" s="1"/>
  <c r="N198" i="25" s="1"/>
  <c r="E120" i="25"/>
  <c r="J120" i="25" s="1"/>
  <c r="L120" i="25" s="1"/>
  <c r="N120" i="25" s="1"/>
  <c r="E228" i="25"/>
  <c r="J228" i="25" s="1"/>
  <c r="L228" i="25" s="1"/>
  <c r="N228" i="25" s="1"/>
  <c r="E99" i="25"/>
  <c r="J99" i="25" s="1"/>
  <c r="L99" i="25" s="1"/>
  <c r="N99" i="25" s="1"/>
  <c r="E140" i="25"/>
  <c r="J140" i="25" s="1"/>
  <c r="L140" i="25" s="1"/>
  <c r="N140" i="25" s="1"/>
  <c r="E215" i="25"/>
  <c r="J215" i="25" s="1"/>
  <c r="L215" i="25" s="1"/>
  <c r="N215" i="25" s="1"/>
  <c r="E261" i="25"/>
  <c r="J261" i="25" s="1"/>
  <c r="L261" i="25" s="1"/>
  <c r="N261" i="25" s="1"/>
  <c r="E107" i="25"/>
  <c r="J107" i="25" s="1"/>
  <c r="L107" i="25" s="1"/>
  <c r="N107" i="25" s="1"/>
  <c r="E151" i="25"/>
  <c r="J151" i="25" s="1"/>
  <c r="L151" i="25" s="1"/>
  <c r="N151" i="25" s="1"/>
  <c r="E175" i="25"/>
  <c r="J175" i="25" s="1"/>
  <c r="L175" i="25" s="1"/>
  <c r="N175" i="25" s="1"/>
  <c r="E209" i="25"/>
  <c r="J209" i="25" s="1"/>
  <c r="L209" i="25" s="1"/>
  <c r="N209" i="25" s="1"/>
  <c r="E174" i="25"/>
  <c r="J174" i="25" s="1"/>
  <c r="L174" i="25" s="1"/>
  <c r="N174" i="25" s="1"/>
  <c r="E232" i="25"/>
  <c r="J232" i="25" s="1"/>
  <c r="L232" i="25" s="1"/>
  <c r="N232" i="25" s="1"/>
  <c r="E264" i="25"/>
  <c r="J264" i="25" s="1"/>
  <c r="L264" i="25" s="1"/>
  <c r="N264" i="25" s="1"/>
  <c r="E260" i="25"/>
  <c r="J260" i="25" s="1"/>
  <c r="L260" i="25" s="1"/>
  <c r="N260" i="25" s="1"/>
  <c r="E172" i="25"/>
  <c r="J172" i="25" s="1"/>
  <c r="L172" i="25" s="1"/>
  <c r="N172" i="25" s="1"/>
  <c r="E168" i="25"/>
  <c r="J168" i="25" s="1"/>
  <c r="L168" i="25" s="1"/>
  <c r="N168" i="25" s="1"/>
  <c r="E101" i="25"/>
  <c r="J101" i="25" s="1"/>
  <c r="L101" i="25" s="1"/>
  <c r="N101" i="25" s="1"/>
  <c r="E160" i="25"/>
  <c r="J160" i="25" s="1"/>
  <c r="L160" i="25" s="1"/>
  <c r="N160" i="25" s="1"/>
  <c r="E128" i="25"/>
  <c r="J128" i="25" s="1"/>
  <c r="L128" i="25" s="1"/>
  <c r="N128" i="25" s="1"/>
  <c r="E227" i="25"/>
  <c r="J227" i="25" s="1"/>
  <c r="L227" i="25" s="1"/>
  <c r="N227" i="25" s="1"/>
  <c r="E256" i="25"/>
  <c r="J256" i="25" s="1"/>
  <c r="L256" i="25" s="1"/>
  <c r="N256" i="25" s="1"/>
  <c r="E255" i="25"/>
  <c r="J255" i="25" s="1"/>
  <c r="L255" i="25" s="1"/>
  <c r="N255" i="25" s="1"/>
  <c r="E178" i="25"/>
  <c r="J178" i="25" s="1"/>
  <c r="L178" i="25" s="1"/>
  <c r="N178" i="25" s="1"/>
  <c r="E226" i="25"/>
  <c r="J226" i="25" s="1"/>
  <c r="L226" i="25" s="1"/>
  <c r="N226" i="25" s="1"/>
  <c r="E216" i="25"/>
  <c r="J216" i="25" s="1"/>
  <c r="L216" i="25" s="1"/>
  <c r="N216" i="25" s="1"/>
  <c r="E265" i="25"/>
  <c r="J265" i="25" s="1"/>
  <c r="L265" i="25" s="1"/>
  <c r="N265" i="25" s="1"/>
  <c r="E103" i="25"/>
  <c r="J103" i="25" s="1"/>
  <c r="L103" i="25" s="1"/>
  <c r="N103" i="25" s="1"/>
  <c r="E218" i="25"/>
  <c r="J218" i="25" s="1"/>
  <c r="L218" i="25" s="1"/>
  <c r="N218" i="25" s="1"/>
  <c r="E241" i="25"/>
  <c r="J241" i="25" s="1"/>
  <c r="L241" i="25" s="1"/>
  <c r="N241" i="25" s="1"/>
  <c r="E246" i="25"/>
  <c r="J246" i="25" s="1"/>
  <c r="L246" i="25" s="1"/>
  <c r="N246" i="25" s="1"/>
  <c r="E143" i="25"/>
  <c r="J143" i="25" s="1"/>
  <c r="L143" i="25" s="1"/>
  <c r="N143" i="25" s="1"/>
  <c r="E124" i="25"/>
  <c r="J124" i="25" s="1"/>
  <c r="L124" i="25" s="1"/>
  <c r="N124" i="25" s="1"/>
  <c r="E231" i="25"/>
  <c r="J231" i="25" s="1"/>
  <c r="L231" i="25" s="1"/>
  <c r="N231" i="25" s="1"/>
  <c r="E114" i="25"/>
  <c r="J114" i="25" s="1"/>
  <c r="L114" i="25" s="1"/>
  <c r="N114" i="25" s="1"/>
  <c r="E245" i="25"/>
  <c r="J245" i="25" s="1"/>
  <c r="L245" i="25" s="1"/>
  <c r="N245" i="25" s="1"/>
  <c r="E139" i="25"/>
  <c r="J139" i="25" s="1"/>
  <c r="L139" i="25" s="1"/>
  <c r="N139" i="25" s="1"/>
  <c r="E96" i="25"/>
  <c r="J96" i="25" s="1"/>
  <c r="L96" i="25" s="1"/>
  <c r="N96" i="25" s="1"/>
  <c r="E166" i="25"/>
  <c r="J166" i="25" s="1"/>
  <c r="L166" i="25" s="1"/>
  <c r="N166" i="25" s="1"/>
  <c r="E257" i="25"/>
  <c r="J257" i="25" s="1"/>
  <c r="L257" i="25" s="1"/>
  <c r="N257" i="25" s="1"/>
  <c r="E237" i="25"/>
  <c r="J237" i="25" s="1"/>
  <c r="L237" i="25" s="1"/>
  <c r="N237" i="25" s="1"/>
  <c r="E253" i="25"/>
  <c r="J253" i="25" s="1"/>
  <c r="L253" i="25" s="1"/>
  <c r="N253" i="25" s="1"/>
  <c r="E111" i="25"/>
  <c r="J111" i="25" s="1"/>
  <c r="L111" i="25" s="1"/>
  <c r="N111" i="25" s="1"/>
  <c r="E240" i="25"/>
  <c r="J240" i="25" s="1"/>
  <c r="L240" i="25" s="1"/>
  <c r="N240" i="25" s="1"/>
  <c r="E258" i="25"/>
  <c r="J258" i="25" s="1"/>
  <c r="L258" i="25" s="1"/>
  <c r="N258" i="25" s="1"/>
  <c r="E212" i="25"/>
  <c r="J212" i="25" s="1"/>
  <c r="L212" i="25" s="1"/>
  <c r="N212" i="25" s="1"/>
  <c r="E200" i="25"/>
  <c r="J200" i="25" s="1"/>
  <c r="L200" i="25" s="1"/>
  <c r="N200" i="25" s="1"/>
  <c r="E225" i="25"/>
  <c r="J225" i="25" s="1"/>
  <c r="L225" i="25" s="1"/>
  <c r="N225" i="25" s="1"/>
  <c r="E229" i="25"/>
  <c r="J229" i="25" s="1"/>
  <c r="L229" i="25" s="1"/>
  <c r="N229" i="25" s="1"/>
  <c r="E183" i="25"/>
  <c r="J183" i="25" s="1"/>
  <c r="L183" i="25" s="1"/>
  <c r="N183" i="25" s="1"/>
  <c r="E259" i="25"/>
  <c r="J259" i="25" s="1"/>
  <c r="L259" i="25" s="1"/>
  <c r="N259" i="25" s="1"/>
  <c r="E131" i="25"/>
  <c r="J131" i="25" s="1"/>
  <c r="L131" i="25" s="1"/>
  <c r="N131" i="25" s="1"/>
  <c r="E250" i="25"/>
  <c r="J250" i="25" s="1"/>
  <c r="L250" i="25" s="1"/>
  <c r="N250" i="25" s="1"/>
  <c r="E263" i="25"/>
  <c r="J263" i="25" s="1"/>
  <c r="L263" i="25" s="1"/>
  <c r="N263" i="25" s="1"/>
  <c r="E244" i="25"/>
  <c r="J244" i="25" s="1"/>
  <c r="L244" i="25" s="1"/>
  <c r="N244" i="25" s="1"/>
  <c r="E129" i="25"/>
  <c r="J129" i="25" s="1"/>
  <c r="L129" i="25" s="1"/>
  <c r="N129" i="25" s="1"/>
  <c r="E254" i="38"/>
  <c r="J254" i="38" s="1"/>
  <c r="L254" i="38" s="1"/>
  <c r="N254" i="38" s="1"/>
  <c r="E116" i="38"/>
  <c r="J116" i="38" s="1"/>
  <c r="L116" i="38" s="1"/>
  <c r="N116" i="38" s="1"/>
  <c r="E224" i="38"/>
  <c r="J224" i="38" s="1"/>
  <c r="L224" i="38" s="1"/>
  <c r="N224" i="38" s="1"/>
  <c r="E239" i="38"/>
  <c r="J239" i="38" s="1"/>
  <c r="L239" i="38" s="1"/>
  <c r="N239" i="38" s="1"/>
  <c r="E172" i="38"/>
  <c r="J172" i="38" s="1"/>
  <c r="L172" i="38" s="1"/>
  <c r="N172" i="38" s="1"/>
  <c r="E98" i="38"/>
  <c r="J98" i="38" s="1"/>
  <c r="L98" i="38" s="1"/>
  <c r="N98" i="38" s="1"/>
  <c r="E214" i="38"/>
  <c r="J214" i="38" s="1"/>
  <c r="L214" i="38" s="1"/>
  <c r="N214" i="38" s="1"/>
  <c r="E244" i="38"/>
  <c r="J244" i="38" s="1"/>
  <c r="L244" i="38" s="1"/>
  <c r="N244" i="38" s="1"/>
  <c r="E237" i="38"/>
  <c r="J237" i="38" s="1"/>
  <c r="L237" i="38" s="1"/>
  <c r="N237" i="38" s="1"/>
  <c r="E163" i="38"/>
  <c r="J163" i="38" s="1"/>
  <c r="L163" i="38" s="1"/>
  <c r="N163" i="38" s="1"/>
  <c r="E256" i="38"/>
  <c r="J256" i="38" s="1"/>
  <c r="L256" i="38" s="1"/>
  <c r="N256" i="38" s="1"/>
  <c r="E178" i="38"/>
  <c r="J178" i="38" s="1"/>
  <c r="L178" i="38" s="1"/>
  <c r="N178" i="38" s="1"/>
  <c r="E149" i="38"/>
  <c r="J149" i="38" s="1"/>
  <c r="L149" i="38" s="1"/>
  <c r="N149" i="38" s="1"/>
  <c r="E132" i="38"/>
  <c r="J132" i="38" s="1"/>
  <c r="L132" i="38" s="1"/>
  <c r="N132" i="38" s="1"/>
  <c r="E234" i="38"/>
  <c r="J234" i="38" s="1"/>
  <c r="L234" i="38" s="1"/>
  <c r="N234" i="38" s="1"/>
  <c r="E96" i="38"/>
  <c r="J96" i="38" s="1"/>
  <c r="L96" i="38" s="1"/>
  <c r="N96" i="38" s="1"/>
  <c r="E138" i="38"/>
  <c r="J138" i="38" s="1"/>
  <c r="L138" i="38" s="1"/>
  <c r="N138" i="38" s="1"/>
  <c r="E176" i="38"/>
  <c r="J176" i="38" s="1"/>
  <c r="L176" i="38" s="1"/>
  <c r="N176" i="38" s="1"/>
  <c r="E251" i="38"/>
  <c r="J251" i="38" s="1"/>
  <c r="L251" i="38" s="1"/>
  <c r="N251" i="38" s="1"/>
  <c r="E105" i="38"/>
  <c r="J105" i="38" s="1"/>
  <c r="L105" i="38" s="1"/>
  <c r="N105" i="38" s="1"/>
  <c r="E226" i="38"/>
  <c r="J226" i="38" s="1"/>
  <c r="L226" i="38" s="1"/>
  <c r="N226" i="38" s="1"/>
  <c r="J95" i="38"/>
  <c r="L95" i="38" s="1"/>
  <c r="N95" i="38" s="1"/>
  <c r="E222" i="38"/>
  <c r="J222" i="38" s="1"/>
  <c r="L222" i="38" s="1"/>
  <c r="N222" i="38" s="1"/>
  <c r="E260" i="38"/>
  <c r="J260" i="38" s="1"/>
  <c r="L260" i="38" s="1"/>
  <c r="N260" i="38" s="1"/>
  <c r="E249" i="38"/>
  <c r="J249" i="38" s="1"/>
  <c r="L249" i="38" s="1"/>
  <c r="N249" i="38" s="1"/>
  <c r="E207" i="38"/>
  <c r="J207" i="38" s="1"/>
  <c r="L207" i="38" s="1"/>
  <c r="N207" i="38" s="1"/>
  <c r="E127" i="38"/>
  <c r="J127" i="38" s="1"/>
  <c r="L127" i="38" s="1"/>
  <c r="N127" i="38" s="1"/>
  <c r="E99" i="38"/>
  <c r="J99" i="38" s="1"/>
  <c r="L99" i="38" s="1"/>
  <c r="N99" i="38" s="1"/>
  <c r="E182" i="38"/>
  <c r="J182" i="38" s="1"/>
  <c r="L182" i="38" s="1"/>
  <c r="N182" i="38" s="1"/>
  <c r="E180" i="38"/>
  <c r="J180" i="38" s="1"/>
  <c r="L180" i="38" s="1"/>
  <c r="N180" i="38" s="1"/>
  <c r="E205" i="38"/>
  <c r="J205" i="38" s="1"/>
  <c r="L205" i="38" s="1"/>
  <c r="N205" i="38" s="1"/>
  <c r="E100" i="38"/>
  <c r="J100" i="38" s="1"/>
  <c r="L100" i="38" s="1"/>
  <c r="N100" i="38" s="1"/>
  <c r="E119" i="38"/>
  <c r="J119" i="38" s="1"/>
  <c r="L119" i="38" s="1"/>
  <c r="N119" i="38" s="1"/>
  <c r="E263" i="38"/>
  <c r="J263" i="38" s="1"/>
  <c r="L263" i="38" s="1"/>
  <c r="N263" i="38" s="1"/>
  <c r="E117" i="38"/>
  <c r="J117" i="38" s="1"/>
  <c r="L117" i="38" s="1"/>
  <c r="N117" i="38" s="1"/>
  <c r="E232" i="38"/>
  <c r="J232" i="38" s="1"/>
  <c r="L232" i="38" s="1"/>
  <c r="N232" i="38" s="1"/>
  <c r="E202" i="38"/>
  <c r="J202" i="38" s="1"/>
  <c r="L202" i="38" s="1"/>
  <c r="N202" i="38" s="1"/>
  <c r="E220" i="38"/>
  <c r="J220" i="38" s="1"/>
  <c r="L220" i="38" s="1"/>
  <c r="N220" i="38" s="1"/>
  <c r="E258" i="38"/>
  <c r="J258" i="38" s="1"/>
  <c r="L258" i="38" s="1"/>
  <c r="N258" i="38" s="1"/>
  <c r="E261" i="38"/>
  <c r="J261" i="38" s="1"/>
  <c r="L261" i="38" s="1"/>
  <c r="N261" i="38" s="1"/>
  <c r="E219" i="38"/>
  <c r="J219" i="38" s="1"/>
  <c r="L219" i="38" s="1"/>
  <c r="N219" i="38" s="1"/>
  <c r="E153" i="38"/>
  <c r="J153" i="38" s="1"/>
  <c r="L153" i="38" s="1"/>
  <c r="N153" i="38" s="1"/>
  <c r="E194" i="38"/>
  <c r="J194" i="38" s="1"/>
  <c r="L194" i="38" s="1"/>
  <c r="N194" i="38" s="1"/>
  <c r="E190" i="38"/>
  <c r="J190" i="38" s="1"/>
  <c r="L190" i="38" s="1"/>
  <c r="N190" i="38" s="1"/>
  <c r="E196" i="38"/>
  <c r="J196" i="38" s="1"/>
  <c r="L196" i="38" s="1"/>
  <c r="N196" i="38" s="1"/>
  <c r="E217" i="38"/>
  <c r="J217" i="38" s="1"/>
  <c r="L217" i="38" s="1"/>
  <c r="N217" i="38" s="1"/>
  <c r="E175" i="38"/>
  <c r="J175" i="38" s="1"/>
  <c r="L175" i="38" s="1"/>
  <c r="N175" i="38" s="1"/>
  <c r="E184" i="38"/>
  <c r="J184" i="38" s="1"/>
  <c r="L184" i="38" s="1"/>
  <c r="N184" i="38" s="1"/>
  <c r="E240" i="38"/>
  <c r="J240" i="38" s="1"/>
  <c r="L240" i="38" s="1"/>
  <c r="N240" i="38" s="1"/>
  <c r="E267" i="38"/>
  <c r="J267" i="38" s="1"/>
  <c r="L267" i="38" s="1"/>
  <c r="N267" i="38" s="1"/>
  <c r="E121" i="38"/>
  <c r="J121" i="38" s="1"/>
  <c r="L121" i="38" s="1"/>
  <c r="N121" i="38" s="1"/>
  <c r="E173" i="38"/>
  <c r="J173" i="38" s="1"/>
  <c r="L173" i="38" s="1"/>
  <c r="N173" i="38" s="1"/>
  <c r="E145" i="38"/>
  <c r="J145" i="38" s="1"/>
  <c r="L145" i="38" s="1"/>
  <c r="N145" i="38" s="1"/>
  <c r="E107" i="38"/>
  <c r="J107" i="38" s="1"/>
  <c r="L107" i="38" s="1"/>
  <c r="N107" i="38" s="1"/>
  <c r="E231" i="38"/>
  <c r="J231" i="38" s="1"/>
  <c r="L231" i="38" s="1"/>
  <c r="N231" i="38" s="1"/>
  <c r="E164" i="38"/>
  <c r="J164" i="38" s="1"/>
  <c r="L164" i="38" s="1"/>
  <c r="N164" i="38" s="1"/>
  <c r="E146" i="38"/>
  <c r="J146" i="38" s="1"/>
  <c r="L146" i="38" s="1"/>
  <c r="N146" i="38" s="1"/>
  <c r="E170" i="38"/>
  <c r="J170" i="38" s="1"/>
  <c r="L170" i="38" s="1"/>
  <c r="N170" i="38" s="1"/>
  <c r="E141" i="38"/>
  <c r="J141" i="38" s="1"/>
  <c r="L141" i="38" s="1"/>
  <c r="N141" i="38" s="1"/>
  <c r="E247" i="38"/>
  <c r="J247" i="38" s="1"/>
  <c r="L247" i="38" s="1"/>
  <c r="N247" i="38" s="1"/>
  <c r="E229" i="38"/>
  <c r="J229" i="38" s="1"/>
  <c r="L229" i="38" s="1"/>
  <c r="N229" i="38" s="1"/>
  <c r="E139" i="38"/>
  <c r="J139" i="38" s="1"/>
  <c r="L139" i="38" s="1"/>
  <c r="N139" i="38" s="1"/>
  <c r="E158" i="38"/>
  <c r="J158" i="38" s="1"/>
  <c r="L158" i="38" s="1"/>
  <c r="N158" i="38" s="1"/>
  <c r="E129" i="38"/>
  <c r="J129" i="38" s="1"/>
  <c r="L129" i="38" s="1"/>
  <c r="N129" i="38" s="1"/>
  <c r="E185" i="38"/>
  <c r="J185" i="38" s="1"/>
  <c r="L185" i="38" s="1"/>
  <c r="N185" i="38" s="1"/>
  <c r="E144" i="38"/>
  <c r="J144" i="38" s="1"/>
  <c r="L144" i="38" s="1"/>
  <c r="N144" i="38" s="1"/>
  <c r="E103" i="38"/>
  <c r="J103" i="38" s="1"/>
  <c r="L103" i="38" s="1"/>
  <c r="N103" i="38" s="1"/>
  <c r="E102" i="38"/>
  <c r="J102" i="38" s="1"/>
  <c r="L102" i="38" s="1"/>
  <c r="N102" i="38" s="1"/>
  <c r="E235" i="38"/>
  <c r="J235" i="38" s="1"/>
  <c r="L235" i="38" s="1"/>
  <c r="N235" i="38" s="1"/>
  <c r="E168" i="38"/>
  <c r="J168" i="38" s="1"/>
  <c r="L168" i="38" s="1"/>
  <c r="N168" i="38" s="1"/>
  <c r="E238" i="38"/>
  <c r="J238" i="38" s="1"/>
  <c r="L238" i="38" s="1"/>
  <c r="N238" i="38" s="1"/>
  <c r="E113" i="38"/>
  <c r="J113" i="38" s="1"/>
  <c r="L113" i="38" s="1"/>
  <c r="N113" i="38" s="1"/>
  <c r="E241" i="38"/>
  <c r="J241" i="38" s="1"/>
  <c r="L241" i="38" s="1"/>
  <c r="N241" i="38" s="1"/>
  <c r="E199" i="38"/>
  <c r="J199" i="38" s="1"/>
  <c r="L199" i="38" s="1"/>
  <c r="N199" i="38" s="1"/>
  <c r="E169" i="38"/>
  <c r="J169" i="38" s="1"/>
  <c r="L169" i="38" s="1"/>
  <c r="N169" i="38" s="1"/>
  <c r="E161" i="38"/>
  <c r="J161" i="38" s="1"/>
  <c r="L161" i="38" s="1"/>
  <c r="N161" i="38" s="1"/>
  <c r="E255" i="38"/>
  <c r="J255" i="38" s="1"/>
  <c r="L255" i="38" s="1"/>
  <c r="N255" i="38" s="1"/>
  <c r="E109" i="38"/>
  <c r="J109" i="38" s="1"/>
  <c r="L109" i="38" s="1"/>
  <c r="N109" i="38" s="1"/>
  <c r="E151" i="38"/>
  <c r="J151" i="38" s="1"/>
  <c r="L151" i="38" s="1"/>
  <c r="N151" i="38" s="1"/>
  <c r="E197" i="38"/>
  <c r="J197" i="38" s="1"/>
  <c r="L197" i="38" s="1"/>
  <c r="N197" i="38" s="1"/>
  <c r="E155" i="38"/>
  <c r="J155" i="38" s="1"/>
  <c r="L155" i="38" s="1"/>
  <c r="N155" i="38" s="1"/>
  <c r="E165" i="38"/>
  <c r="J165" i="38" s="1"/>
  <c r="L165" i="38" s="1"/>
  <c r="N165" i="38" s="1"/>
  <c r="E215" i="38"/>
  <c r="J215" i="38" s="1"/>
  <c r="L215" i="38" s="1"/>
  <c r="N215" i="38" s="1"/>
  <c r="E208" i="38"/>
  <c r="J208" i="38" s="1"/>
  <c r="L208" i="38" s="1"/>
  <c r="N208" i="38" s="1"/>
  <c r="E243" i="38"/>
  <c r="J243" i="38" s="1"/>
  <c r="L243" i="38" s="1"/>
  <c r="N243" i="38" s="1"/>
  <c r="E97" i="38"/>
  <c r="J97" i="38" s="1"/>
  <c r="L97" i="38" s="1"/>
  <c r="N97" i="38" s="1"/>
  <c r="E250" i="38"/>
  <c r="J250" i="38" s="1"/>
  <c r="L250" i="38" s="1"/>
  <c r="N250" i="38" s="1"/>
  <c r="E112" i="38"/>
  <c r="J112" i="38" s="1"/>
  <c r="L112" i="38" s="1"/>
  <c r="N112" i="38" s="1"/>
  <c r="E143" i="38"/>
  <c r="J143" i="38" s="1"/>
  <c r="L143" i="38" s="1"/>
  <c r="N143" i="38" s="1"/>
  <c r="E245" i="38"/>
  <c r="J245" i="38" s="1"/>
  <c r="L245" i="38" s="1"/>
  <c r="N245" i="38" s="1"/>
  <c r="E203" i="38"/>
  <c r="J203" i="38" s="1"/>
  <c r="L203" i="38" s="1"/>
  <c r="N203" i="38" s="1"/>
  <c r="E142" i="38"/>
  <c r="J142" i="38" s="1"/>
  <c r="L142" i="38" s="1"/>
  <c r="N142" i="38" s="1"/>
  <c r="E206" i="38"/>
  <c r="J206" i="38" s="1"/>
  <c r="L206" i="38" s="1"/>
  <c r="N206" i="38" s="1"/>
  <c r="E160" i="38"/>
  <c r="J160" i="38" s="1"/>
  <c r="L160" i="38" s="1"/>
  <c r="N160" i="38" s="1"/>
  <c r="E209" i="38"/>
  <c r="J209" i="38" s="1"/>
  <c r="L209" i="38" s="1"/>
  <c r="N209" i="38" s="1"/>
  <c r="E167" i="38"/>
  <c r="J167" i="38" s="1"/>
  <c r="L167" i="38" s="1"/>
  <c r="N167" i="38" s="1"/>
  <c r="E216" i="38"/>
  <c r="J216" i="38" s="1"/>
  <c r="L216" i="38" s="1"/>
  <c r="N216" i="38" s="1"/>
  <c r="E265" i="38"/>
  <c r="J265" i="38" s="1"/>
  <c r="L265" i="38" s="1"/>
  <c r="N265" i="38" s="1"/>
  <c r="E223" i="38"/>
  <c r="J223" i="38" s="1"/>
  <c r="L223" i="38" s="1"/>
  <c r="N223" i="38" s="1"/>
  <c r="E156" i="38"/>
  <c r="J156" i="38" s="1"/>
  <c r="L156" i="38" s="1"/>
  <c r="N156" i="38" s="1"/>
  <c r="E204" i="38"/>
  <c r="J204" i="38" s="1"/>
  <c r="L204" i="38" s="1"/>
  <c r="N204" i="38" s="1"/>
  <c r="E262" i="38"/>
  <c r="J262" i="38" s="1"/>
  <c r="L262" i="38" s="1"/>
  <c r="N262" i="38" s="1"/>
  <c r="E124" i="38"/>
  <c r="J124" i="38" s="1"/>
  <c r="L124" i="38" s="1"/>
  <c r="N124" i="38" s="1"/>
  <c r="E192" i="38"/>
  <c r="J192" i="38" s="1"/>
  <c r="L192" i="38" s="1"/>
  <c r="N192" i="38" s="1"/>
  <c r="E183" i="38"/>
  <c r="J183" i="38" s="1"/>
  <c r="L183" i="38" s="1"/>
  <c r="N183" i="38" s="1"/>
  <c r="E253" i="38"/>
  <c r="J253" i="38" s="1"/>
  <c r="L253" i="38" s="1"/>
  <c r="N253" i="38" s="1"/>
  <c r="E211" i="38"/>
  <c r="J211" i="38" s="1"/>
  <c r="L211" i="38" s="1"/>
  <c r="N211" i="38" s="1"/>
  <c r="E110" i="38"/>
  <c r="J110" i="38" s="1"/>
  <c r="L110" i="38" s="1"/>
  <c r="N110" i="38" s="1"/>
  <c r="E218" i="38"/>
  <c r="J218" i="38" s="1"/>
  <c r="L218" i="38" s="1"/>
  <c r="N218" i="38" s="1"/>
  <c r="E252" i="38"/>
  <c r="J252" i="38" s="1"/>
  <c r="L252" i="38" s="1"/>
  <c r="N252" i="38" s="1"/>
  <c r="E122" i="38"/>
  <c r="J122" i="38" s="1"/>
  <c r="L122" i="38" s="1"/>
  <c r="N122" i="38" s="1"/>
  <c r="E213" i="38"/>
  <c r="J213" i="38" s="1"/>
  <c r="L213" i="38" s="1"/>
  <c r="N213" i="38" s="1"/>
  <c r="E171" i="38"/>
  <c r="J171" i="38" s="1"/>
  <c r="L171" i="38" s="1"/>
  <c r="N171" i="38" s="1"/>
  <c r="E200" i="38"/>
  <c r="J200" i="38" s="1"/>
  <c r="L200" i="38" s="1"/>
  <c r="N200" i="38" s="1"/>
  <c r="E221" i="38"/>
  <c r="J221" i="38" s="1"/>
  <c r="L221" i="38" s="1"/>
  <c r="N221" i="38" s="1"/>
  <c r="E179" i="38"/>
  <c r="J179" i="38" s="1"/>
  <c r="L179" i="38" s="1"/>
  <c r="N179" i="38" s="1"/>
  <c r="E157" i="38"/>
  <c r="J157" i="38" s="1"/>
  <c r="L157" i="38" s="1"/>
  <c r="N157" i="38" s="1"/>
  <c r="E186" i="38"/>
  <c r="J186" i="38" s="1"/>
  <c r="L186" i="38" s="1"/>
  <c r="N186" i="38" s="1"/>
  <c r="E188" i="38"/>
  <c r="J188" i="38" s="1"/>
  <c r="L188" i="38" s="1"/>
  <c r="N188" i="38" s="1"/>
  <c r="E227" i="38"/>
  <c r="J227" i="38" s="1"/>
  <c r="L227" i="38" s="1"/>
  <c r="N227" i="38" s="1"/>
  <c r="E181" i="38"/>
  <c r="J181" i="38" s="1"/>
  <c r="L181" i="38" s="1"/>
  <c r="N181" i="38" s="1"/>
  <c r="E140" i="38"/>
  <c r="J140" i="38" s="1"/>
  <c r="L140" i="38" s="1"/>
  <c r="N140" i="38" s="1"/>
  <c r="E118" i="38"/>
  <c r="J118" i="38" s="1"/>
  <c r="L118" i="38" s="1"/>
  <c r="N118" i="38" s="1"/>
  <c r="E189" i="38"/>
  <c r="J189" i="38" s="1"/>
  <c r="L189" i="38" s="1"/>
  <c r="N189" i="38" s="1"/>
  <c r="E131" i="38"/>
  <c r="J131" i="38" s="1"/>
  <c r="L131" i="38" s="1"/>
  <c r="N131" i="38" s="1"/>
  <c r="E242" i="38"/>
  <c r="J242" i="38" s="1"/>
  <c r="L242" i="38" s="1"/>
  <c r="N242" i="38" s="1"/>
  <c r="E233" i="38"/>
  <c r="J233" i="38" s="1"/>
  <c r="L233" i="38" s="1"/>
  <c r="N233" i="38" s="1"/>
  <c r="E264" i="38"/>
  <c r="J264" i="38" s="1"/>
  <c r="L264" i="38" s="1"/>
  <c r="N264" i="38" s="1"/>
  <c r="E152" i="38"/>
  <c r="J152" i="38" s="1"/>
  <c r="L152" i="38" s="1"/>
  <c r="N152" i="38" s="1"/>
  <c r="E120" i="38"/>
  <c r="J120" i="38" s="1"/>
  <c r="L120" i="38" s="1"/>
  <c r="N120" i="38" s="1"/>
  <c r="E148" i="38"/>
  <c r="J148" i="38" s="1"/>
  <c r="L148" i="38" s="1"/>
  <c r="N148" i="38" s="1"/>
  <c r="E174" i="38"/>
  <c r="J174" i="38" s="1"/>
  <c r="L174" i="38" s="1"/>
  <c r="N174" i="38" s="1"/>
  <c r="E210" i="38"/>
  <c r="J210" i="38" s="1"/>
  <c r="L210" i="38" s="1"/>
  <c r="N210" i="38" s="1"/>
  <c r="E201" i="38"/>
  <c r="J201" i="38" s="1"/>
  <c r="L201" i="38" s="1"/>
  <c r="N201" i="38" s="1"/>
  <c r="E101" i="38"/>
  <c r="J101" i="38" s="1"/>
  <c r="L101" i="38" s="1"/>
  <c r="N101" i="38" s="1"/>
  <c r="E212" i="38"/>
  <c r="J212" i="38" s="1"/>
  <c r="L212" i="38" s="1"/>
  <c r="N212" i="38" s="1"/>
  <c r="E268" i="38"/>
  <c r="J268" i="38" s="1"/>
  <c r="L268" i="38" s="1"/>
  <c r="N268" i="38" s="1"/>
  <c r="E126" i="38"/>
  <c r="J126" i="38" s="1"/>
  <c r="L126" i="38" s="1"/>
  <c r="N126" i="38" s="1"/>
  <c r="E259" i="38"/>
  <c r="J259" i="38" s="1"/>
  <c r="L259" i="38" s="1"/>
  <c r="N259" i="38" s="1"/>
  <c r="E136" i="38"/>
  <c r="J136" i="38" s="1"/>
  <c r="L136" i="38" s="1"/>
  <c r="N136" i="38" s="1"/>
  <c r="E266" i="38"/>
  <c r="J266" i="38" s="1"/>
  <c r="L266" i="38" s="1"/>
  <c r="N266" i="38" s="1"/>
  <c r="E147" i="38"/>
  <c r="J147" i="38" s="1"/>
  <c r="L147" i="38" s="1"/>
  <c r="N147" i="38" s="1"/>
  <c r="E137" i="38"/>
  <c r="J137" i="38" s="1"/>
  <c r="L137" i="38" s="1"/>
  <c r="N137" i="38" s="1"/>
  <c r="E133" i="38"/>
  <c r="J133" i="38" s="1"/>
  <c r="L133" i="38" s="1"/>
  <c r="N133" i="38" s="1"/>
  <c r="E154" i="38"/>
  <c r="J154" i="38" s="1"/>
  <c r="L154" i="38" s="1"/>
  <c r="N154" i="38" s="1"/>
  <c r="E195" i="38"/>
  <c r="J195" i="38" s="1"/>
  <c r="L195" i="38" s="1"/>
  <c r="N195" i="38" s="1"/>
  <c r="E104" i="38"/>
  <c r="J104" i="38" s="1"/>
  <c r="L104" i="38" s="1"/>
  <c r="N104" i="38" s="1"/>
  <c r="E191" i="38"/>
  <c r="J191" i="38" s="1"/>
  <c r="L191" i="38" s="1"/>
  <c r="N191" i="38" s="1"/>
  <c r="E111" i="38"/>
  <c r="J111" i="38" s="1"/>
  <c r="L111" i="38" s="1"/>
  <c r="N111" i="38" s="1"/>
  <c r="E130" i="38"/>
  <c r="J130" i="38" s="1"/>
  <c r="L130" i="38" s="1"/>
  <c r="N130" i="38" s="1"/>
  <c r="E125" i="38"/>
  <c r="J125" i="38" s="1"/>
  <c r="L125" i="38" s="1"/>
  <c r="N125" i="38" s="1"/>
  <c r="E150" i="38"/>
  <c r="J150" i="38" s="1"/>
  <c r="L150" i="38" s="1"/>
  <c r="N150" i="38" s="1"/>
  <c r="E236" i="38"/>
  <c r="J236" i="38" s="1"/>
  <c r="L236" i="38" s="1"/>
  <c r="N236" i="38" s="1"/>
  <c r="E159" i="38"/>
  <c r="J159" i="38" s="1"/>
  <c r="L159" i="38" s="1"/>
  <c r="N159" i="38" s="1"/>
  <c r="E230" i="38"/>
  <c r="J230" i="38" s="1"/>
  <c r="L230" i="38" s="1"/>
  <c r="N230" i="38" s="1"/>
  <c r="E257" i="38"/>
  <c r="J257" i="38" s="1"/>
  <c r="L257" i="38" s="1"/>
  <c r="N257" i="38" s="1"/>
  <c r="E228" i="38"/>
  <c r="J228" i="38" s="1"/>
  <c r="L228" i="38" s="1"/>
  <c r="N228" i="38" s="1"/>
  <c r="E123" i="38"/>
  <c r="J123" i="38" s="1"/>
  <c r="L123" i="38" s="1"/>
  <c r="N123" i="38" s="1"/>
  <c r="E135" i="38"/>
  <c r="J135" i="38" s="1"/>
  <c r="L135" i="38" s="1"/>
  <c r="N135" i="38" s="1"/>
  <c r="E128" i="38"/>
  <c r="J128" i="38" s="1"/>
  <c r="L128" i="38" s="1"/>
  <c r="N128" i="38" s="1"/>
  <c r="E198" i="38"/>
  <c r="J198" i="38" s="1"/>
  <c r="L198" i="38" s="1"/>
  <c r="N198" i="38" s="1"/>
  <c r="E225" i="38"/>
  <c r="J225" i="38" s="1"/>
  <c r="L225" i="38" s="1"/>
  <c r="N225" i="38" s="1"/>
  <c r="E108" i="38"/>
  <c r="J108" i="38" s="1"/>
  <c r="L108" i="38" s="1"/>
  <c r="N108" i="38" s="1"/>
  <c r="E177" i="38"/>
  <c r="J177" i="38" s="1"/>
  <c r="L177" i="38" s="1"/>
  <c r="N177" i="38" s="1"/>
  <c r="E134" i="38"/>
  <c r="J134" i="38" s="1"/>
  <c r="L134" i="38" s="1"/>
  <c r="N134" i="38" s="1"/>
  <c r="E248" i="38"/>
  <c r="J248" i="38" s="1"/>
  <c r="L248" i="38" s="1"/>
  <c r="N248" i="38" s="1"/>
  <c r="E187" i="38"/>
  <c r="J187" i="38" s="1"/>
  <c r="L187" i="38" s="1"/>
  <c r="N187" i="38" s="1"/>
  <c r="E162" i="38"/>
  <c r="J162" i="38" s="1"/>
  <c r="L162" i="38" s="1"/>
  <c r="N162" i="38" s="1"/>
  <c r="E246" i="38"/>
  <c r="J246" i="38" s="1"/>
  <c r="L246" i="38" s="1"/>
  <c r="N246" i="38" s="1"/>
  <c r="E114" i="38"/>
  <c r="J114" i="38" s="1"/>
  <c r="L114" i="38" s="1"/>
  <c r="N114" i="38" s="1"/>
  <c r="E106" i="38"/>
  <c r="J106" i="38" s="1"/>
  <c r="L106" i="38" s="1"/>
  <c r="N106" i="38" s="1"/>
  <c r="E115" i="38"/>
  <c r="J115" i="38" s="1"/>
  <c r="L115" i="38" s="1"/>
  <c r="N115" i="38" s="1"/>
  <c r="E193" i="38"/>
  <c r="J193" i="38" s="1"/>
  <c r="L193" i="38" s="1"/>
  <c r="N193" i="38" s="1"/>
  <c r="E166" i="38"/>
  <c r="J166" i="38" s="1"/>
  <c r="L166" i="38" s="1"/>
  <c r="N166" i="38" s="1"/>
  <c r="J89" i="35"/>
  <c r="I40" i="41" s="1"/>
  <c r="E140" i="8"/>
  <c r="J140" i="8" s="1"/>
  <c r="L140" i="8" s="1"/>
  <c r="N140" i="8" s="1"/>
  <c r="E220" i="8"/>
  <c r="J220" i="8" s="1"/>
  <c r="L220" i="8" s="1"/>
  <c r="N220" i="8" s="1"/>
  <c r="E252" i="8"/>
  <c r="J252" i="8" s="1"/>
  <c r="L252" i="8" s="1"/>
  <c r="N252" i="8" s="1"/>
  <c r="E137" i="8"/>
  <c r="J137" i="8" s="1"/>
  <c r="L137" i="8" s="1"/>
  <c r="N137" i="8" s="1"/>
  <c r="E238" i="8"/>
  <c r="J238" i="8" s="1"/>
  <c r="L238" i="8" s="1"/>
  <c r="N238" i="8" s="1"/>
  <c r="E172" i="8"/>
  <c r="J172" i="8" s="1"/>
  <c r="L172" i="8" s="1"/>
  <c r="N172" i="8" s="1"/>
  <c r="E262" i="8"/>
  <c r="J262" i="8" s="1"/>
  <c r="L262" i="8" s="1"/>
  <c r="N262" i="8" s="1"/>
  <c r="E162" i="8"/>
  <c r="J162" i="8" s="1"/>
  <c r="L162" i="8" s="1"/>
  <c r="N162" i="8" s="1"/>
  <c r="E234" i="8"/>
  <c r="J234" i="8" s="1"/>
  <c r="L234" i="8" s="1"/>
  <c r="N234" i="8" s="1"/>
  <c r="E204" i="8"/>
  <c r="J204" i="8" s="1"/>
  <c r="L204" i="8" s="1"/>
  <c r="N204" i="8" s="1"/>
  <c r="E175" i="8"/>
  <c r="J175" i="8" s="1"/>
  <c r="L175" i="8" s="1"/>
  <c r="N175" i="8" s="1"/>
  <c r="E185" i="8"/>
  <c r="J185" i="8" s="1"/>
  <c r="L185" i="8" s="1"/>
  <c r="N185" i="8" s="1"/>
  <c r="E123" i="8"/>
  <c r="J123" i="8" s="1"/>
  <c r="L123" i="8" s="1"/>
  <c r="N123" i="8" s="1"/>
  <c r="E213" i="8"/>
  <c r="J213" i="8" s="1"/>
  <c r="L213" i="8" s="1"/>
  <c r="N213" i="8" s="1"/>
  <c r="E199" i="8"/>
  <c r="J199" i="8" s="1"/>
  <c r="L199" i="8" s="1"/>
  <c r="N199" i="8" s="1"/>
  <c r="E232" i="8"/>
  <c r="J232" i="8" s="1"/>
  <c r="L232" i="8" s="1"/>
  <c r="N232" i="8" s="1"/>
  <c r="E259" i="8"/>
  <c r="J259" i="8" s="1"/>
  <c r="L259" i="8" s="1"/>
  <c r="N259" i="8" s="1"/>
  <c r="E116" i="8"/>
  <c r="J116" i="8" s="1"/>
  <c r="L116" i="8" s="1"/>
  <c r="N116" i="8" s="1"/>
  <c r="E150" i="8"/>
  <c r="J150" i="8" s="1"/>
  <c r="L150" i="8" s="1"/>
  <c r="N150" i="8" s="1"/>
  <c r="E120" i="8"/>
  <c r="J120" i="8" s="1"/>
  <c r="L120" i="8" s="1"/>
  <c r="N120" i="8" s="1"/>
  <c r="E146" i="8"/>
  <c r="J146" i="8" s="1"/>
  <c r="L146" i="8" s="1"/>
  <c r="N146" i="8" s="1"/>
  <c r="E161" i="8"/>
  <c r="J161" i="8" s="1"/>
  <c r="L161" i="8" s="1"/>
  <c r="N161" i="8" s="1"/>
  <c r="E133" i="8"/>
  <c r="J133" i="8" s="1"/>
  <c r="L133" i="8" s="1"/>
  <c r="N133" i="8" s="1"/>
  <c r="E151" i="8"/>
  <c r="J151" i="8" s="1"/>
  <c r="L151" i="8" s="1"/>
  <c r="N151" i="8" s="1"/>
  <c r="E159" i="8"/>
  <c r="J159" i="8" s="1"/>
  <c r="L159" i="8" s="1"/>
  <c r="N159" i="8" s="1"/>
  <c r="E143" i="8"/>
  <c r="J143" i="8" s="1"/>
  <c r="L143" i="8" s="1"/>
  <c r="N143" i="8" s="1"/>
  <c r="E206" i="8"/>
  <c r="J206" i="8" s="1"/>
  <c r="L206" i="8" s="1"/>
  <c r="N206" i="8" s="1"/>
  <c r="E176" i="8"/>
  <c r="J176" i="8" s="1"/>
  <c r="L176" i="8" s="1"/>
  <c r="N176" i="8" s="1"/>
  <c r="E230" i="8"/>
  <c r="J230" i="8" s="1"/>
  <c r="L230" i="8" s="1"/>
  <c r="N230" i="8" s="1"/>
  <c r="E164" i="8"/>
  <c r="J164" i="8" s="1"/>
  <c r="L164" i="8" s="1"/>
  <c r="N164" i="8" s="1"/>
  <c r="E202" i="8"/>
  <c r="J202" i="8" s="1"/>
  <c r="L202" i="8" s="1"/>
  <c r="N202" i="8" s="1"/>
  <c r="E208" i="8"/>
  <c r="J208" i="8" s="1"/>
  <c r="L208" i="8" s="1"/>
  <c r="N208" i="8" s="1"/>
  <c r="E236" i="8"/>
  <c r="J236" i="8" s="1"/>
  <c r="L236" i="8" s="1"/>
  <c r="N236" i="8" s="1"/>
  <c r="E258" i="8"/>
  <c r="J258" i="8" s="1"/>
  <c r="L258" i="8" s="1"/>
  <c r="N258" i="8" s="1"/>
  <c r="E268" i="8"/>
  <c r="J268" i="8" s="1"/>
  <c r="L268" i="8" s="1"/>
  <c r="N268" i="8" s="1"/>
  <c r="E181" i="8"/>
  <c r="J181" i="8" s="1"/>
  <c r="L181" i="8" s="1"/>
  <c r="N181" i="8" s="1"/>
  <c r="E167" i="8"/>
  <c r="J167" i="8" s="1"/>
  <c r="L167" i="8" s="1"/>
  <c r="N167" i="8" s="1"/>
  <c r="E241" i="8"/>
  <c r="J241" i="8" s="1"/>
  <c r="L241" i="8" s="1"/>
  <c r="N241" i="8" s="1"/>
  <c r="E227" i="8"/>
  <c r="J227" i="8" s="1"/>
  <c r="L227" i="8" s="1"/>
  <c r="N227" i="8" s="1"/>
  <c r="E260" i="8"/>
  <c r="J260" i="8" s="1"/>
  <c r="L260" i="8" s="1"/>
  <c r="N260" i="8" s="1"/>
  <c r="E255" i="8"/>
  <c r="J255" i="8" s="1"/>
  <c r="L255" i="8" s="1"/>
  <c r="N255" i="8" s="1"/>
  <c r="E265" i="8"/>
  <c r="J265" i="8" s="1"/>
  <c r="L265" i="8" s="1"/>
  <c r="N265" i="8" s="1"/>
  <c r="E251" i="8"/>
  <c r="J251" i="8" s="1"/>
  <c r="L251" i="8" s="1"/>
  <c r="N251" i="8" s="1"/>
  <c r="E110" i="8"/>
  <c r="J110" i="8" s="1"/>
  <c r="L110" i="8" s="1"/>
  <c r="N110" i="8" s="1"/>
  <c r="E109" i="8"/>
  <c r="J109" i="8" s="1"/>
  <c r="L109" i="8" s="1"/>
  <c r="N109" i="8" s="1"/>
  <c r="E125" i="8"/>
  <c r="J125" i="8" s="1"/>
  <c r="L125" i="8" s="1"/>
  <c r="N125" i="8" s="1"/>
  <c r="E117" i="8"/>
  <c r="J117" i="8" s="1"/>
  <c r="L117" i="8" s="1"/>
  <c r="N117" i="8" s="1"/>
  <c r="E124" i="8"/>
  <c r="J124" i="8" s="1"/>
  <c r="L124" i="8" s="1"/>
  <c r="N124" i="8" s="1"/>
  <c r="E174" i="8"/>
  <c r="J174" i="8" s="1"/>
  <c r="L174" i="8" s="1"/>
  <c r="N174" i="8" s="1"/>
  <c r="E118" i="8"/>
  <c r="J118" i="8" s="1"/>
  <c r="L118" i="8" s="1"/>
  <c r="N118" i="8" s="1"/>
  <c r="E166" i="8"/>
  <c r="J166" i="8" s="1"/>
  <c r="L166" i="8" s="1"/>
  <c r="N166" i="8" s="1"/>
  <c r="E128" i="8"/>
  <c r="J128" i="8" s="1"/>
  <c r="L128" i="8" s="1"/>
  <c r="N128" i="8" s="1"/>
  <c r="E170" i="8"/>
  <c r="J170" i="8" s="1"/>
  <c r="L170" i="8" s="1"/>
  <c r="N170" i="8" s="1"/>
  <c r="E122" i="8"/>
  <c r="J122" i="8" s="1"/>
  <c r="L122" i="8" s="1"/>
  <c r="N122" i="8" s="1"/>
  <c r="E244" i="8"/>
  <c r="J244" i="8" s="1"/>
  <c r="L244" i="8" s="1"/>
  <c r="N244" i="8" s="1"/>
  <c r="E226" i="8"/>
  <c r="J226" i="8" s="1"/>
  <c r="L226" i="8" s="1"/>
  <c r="N226" i="8" s="1"/>
  <c r="E98" i="8"/>
  <c r="J98" i="8" s="1"/>
  <c r="L98" i="8" s="1"/>
  <c r="N98" i="8" s="1"/>
  <c r="E254" i="8"/>
  <c r="J254" i="8" s="1"/>
  <c r="L254" i="8" s="1"/>
  <c r="N254" i="8" s="1"/>
  <c r="E127" i="8"/>
  <c r="J127" i="8" s="1"/>
  <c r="L127" i="8" s="1"/>
  <c r="N127" i="8" s="1"/>
  <c r="E209" i="8"/>
  <c r="J209" i="8" s="1"/>
  <c r="L209" i="8" s="1"/>
  <c r="N209" i="8" s="1"/>
  <c r="E195" i="8"/>
  <c r="J195" i="8" s="1"/>
  <c r="L195" i="8" s="1"/>
  <c r="N195" i="8" s="1"/>
  <c r="E237" i="8"/>
  <c r="J237" i="8" s="1"/>
  <c r="L237" i="8" s="1"/>
  <c r="N237" i="8" s="1"/>
  <c r="E223" i="8"/>
  <c r="J223" i="8" s="1"/>
  <c r="L223" i="8" s="1"/>
  <c r="N223" i="8" s="1"/>
  <c r="E233" i="8"/>
  <c r="J233" i="8" s="1"/>
  <c r="L233" i="8" s="1"/>
  <c r="N233" i="8" s="1"/>
  <c r="E219" i="8"/>
  <c r="J219" i="8" s="1"/>
  <c r="L219" i="8" s="1"/>
  <c r="N219" i="8" s="1"/>
  <c r="E136" i="8"/>
  <c r="J136" i="8" s="1"/>
  <c r="L136" i="8" s="1"/>
  <c r="N136" i="8" s="1"/>
  <c r="E184" i="8"/>
  <c r="J184" i="8" s="1"/>
  <c r="L184" i="8" s="1"/>
  <c r="N184" i="8" s="1"/>
  <c r="E108" i="8"/>
  <c r="J108" i="8" s="1"/>
  <c r="L108" i="8" s="1"/>
  <c r="N108" i="8" s="1"/>
  <c r="E104" i="8"/>
  <c r="J104" i="8" s="1"/>
  <c r="L104" i="8" s="1"/>
  <c r="N104" i="8" s="1"/>
  <c r="E135" i="8"/>
  <c r="J135" i="8" s="1"/>
  <c r="L135" i="8" s="1"/>
  <c r="N135" i="8" s="1"/>
  <c r="E142" i="8"/>
  <c r="J142" i="8" s="1"/>
  <c r="L142" i="8" s="1"/>
  <c r="N142" i="8" s="1"/>
  <c r="E180" i="8"/>
  <c r="J180" i="8" s="1"/>
  <c r="L180" i="8" s="1"/>
  <c r="N180" i="8" s="1"/>
  <c r="E134" i="8"/>
  <c r="J134" i="8" s="1"/>
  <c r="L134" i="8" s="1"/>
  <c r="N134" i="8" s="1"/>
  <c r="E153" i="8"/>
  <c r="J153" i="8" s="1"/>
  <c r="L153" i="8" s="1"/>
  <c r="N153" i="8" s="1"/>
  <c r="E138" i="8"/>
  <c r="J138" i="8" s="1"/>
  <c r="L138" i="8" s="1"/>
  <c r="N138" i="8" s="1"/>
  <c r="E212" i="8"/>
  <c r="J212" i="8" s="1"/>
  <c r="L212" i="8" s="1"/>
  <c r="N212" i="8" s="1"/>
  <c r="E224" i="8"/>
  <c r="J224" i="8" s="1"/>
  <c r="L224" i="8" s="1"/>
  <c r="N224" i="8" s="1"/>
  <c r="E194" i="8"/>
  <c r="J194" i="8" s="1"/>
  <c r="L194" i="8" s="1"/>
  <c r="N194" i="8" s="1"/>
  <c r="E130" i="8"/>
  <c r="J130" i="8" s="1"/>
  <c r="L130" i="8" s="1"/>
  <c r="N130" i="8" s="1"/>
  <c r="E222" i="8"/>
  <c r="J222" i="8" s="1"/>
  <c r="L222" i="8" s="1"/>
  <c r="N222" i="8" s="1"/>
  <c r="J95" i="8"/>
  <c r="L95" i="8" s="1"/>
  <c r="N95" i="8" s="1"/>
  <c r="E177" i="8"/>
  <c r="J177" i="8" s="1"/>
  <c r="L177" i="8" s="1"/>
  <c r="N177" i="8" s="1"/>
  <c r="E99" i="8"/>
  <c r="J99" i="8" s="1"/>
  <c r="L99" i="8" s="1"/>
  <c r="N99" i="8" s="1"/>
  <c r="E205" i="8"/>
  <c r="J205" i="8" s="1"/>
  <c r="L205" i="8" s="1"/>
  <c r="N205" i="8" s="1"/>
  <c r="E191" i="8"/>
  <c r="J191" i="8" s="1"/>
  <c r="L191" i="8" s="1"/>
  <c r="N191" i="8" s="1"/>
  <c r="E201" i="8"/>
  <c r="J201" i="8" s="1"/>
  <c r="L201" i="8" s="1"/>
  <c r="N201" i="8" s="1"/>
  <c r="E187" i="8"/>
  <c r="J187" i="8" s="1"/>
  <c r="L187" i="8" s="1"/>
  <c r="N187" i="8" s="1"/>
  <c r="E157" i="8"/>
  <c r="J157" i="8" s="1"/>
  <c r="L157" i="8" s="1"/>
  <c r="N157" i="8" s="1"/>
  <c r="E121" i="8"/>
  <c r="J121" i="8" s="1"/>
  <c r="L121" i="8" s="1"/>
  <c r="N121" i="8" s="1"/>
  <c r="E248" i="8"/>
  <c r="J248" i="8" s="1"/>
  <c r="L248" i="8" s="1"/>
  <c r="N248" i="8" s="1"/>
  <c r="E261" i="8"/>
  <c r="J261" i="8" s="1"/>
  <c r="L261" i="8" s="1"/>
  <c r="N261" i="8" s="1"/>
  <c r="E247" i="8"/>
  <c r="J247" i="8" s="1"/>
  <c r="L247" i="8" s="1"/>
  <c r="N247" i="8" s="1"/>
  <c r="E192" i="8"/>
  <c r="J192" i="8" s="1"/>
  <c r="L192" i="8" s="1"/>
  <c r="N192" i="8" s="1"/>
  <c r="E207" i="8"/>
  <c r="J207" i="8" s="1"/>
  <c r="L207" i="8" s="1"/>
  <c r="N207" i="8" s="1"/>
  <c r="E257" i="8"/>
  <c r="J257" i="8" s="1"/>
  <c r="L257" i="8" s="1"/>
  <c r="N257" i="8" s="1"/>
  <c r="E243" i="8"/>
  <c r="J243" i="8" s="1"/>
  <c r="L243" i="8" s="1"/>
  <c r="N243" i="8" s="1"/>
  <c r="E160" i="8"/>
  <c r="J160" i="8" s="1"/>
  <c r="L160" i="8" s="1"/>
  <c r="N160" i="8" s="1"/>
  <c r="E139" i="8"/>
  <c r="J139" i="8" s="1"/>
  <c r="L139" i="8" s="1"/>
  <c r="N139" i="8" s="1"/>
  <c r="E267" i="8"/>
  <c r="J267" i="8" s="1"/>
  <c r="L267" i="8" s="1"/>
  <c r="N267" i="8" s="1"/>
  <c r="E256" i="8"/>
  <c r="J256" i="8" s="1"/>
  <c r="L256" i="8" s="1"/>
  <c r="N256" i="8" s="1"/>
  <c r="E190" i="8"/>
  <c r="J190" i="8" s="1"/>
  <c r="L190" i="8" s="1"/>
  <c r="N190" i="8" s="1"/>
  <c r="E102" i="8"/>
  <c r="J102" i="8" s="1"/>
  <c r="L102" i="8" s="1"/>
  <c r="N102" i="8" s="1"/>
  <c r="E250" i="8"/>
  <c r="J250" i="8" s="1"/>
  <c r="L250" i="8" s="1"/>
  <c r="N250" i="8" s="1"/>
  <c r="E131" i="8"/>
  <c r="J131" i="8" s="1"/>
  <c r="L131" i="8" s="1"/>
  <c r="N131" i="8" s="1"/>
  <c r="E173" i="8"/>
  <c r="J173" i="8" s="1"/>
  <c r="L173" i="8" s="1"/>
  <c r="N173" i="8" s="1"/>
  <c r="E103" i="8"/>
  <c r="J103" i="8" s="1"/>
  <c r="L103" i="8" s="1"/>
  <c r="N103" i="8" s="1"/>
  <c r="E169" i="8"/>
  <c r="J169" i="8" s="1"/>
  <c r="L169" i="8" s="1"/>
  <c r="N169" i="8" s="1"/>
  <c r="E107" i="8"/>
  <c r="J107" i="8" s="1"/>
  <c r="L107" i="8" s="1"/>
  <c r="N107" i="8" s="1"/>
  <c r="E264" i="8"/>
  <c r="J264" i="8" s="1"/>
  <c r="L264" i="8" s="1"/>
  <c r="N264" i="8" s="1"/>
  <c r="E129" i="8"/>
  <c r="J129" i="8" s="1"/>
  <c r="L129" i="8" s="1"/>
  <c r="N129" i="8" s="1"/>
  <c r="E101" i="8"/>
  <c r="J101" i="8" s="1"/>
  <c r="L101" i="8" s="1"/>
  <c r="N101" i="8" s="1"/>
  <c r="E113" i="8"/>
  <c r="J113" i="8" s="1"/>
  <c r="L113" i="8" s="1"/>
  <c r="N113" i="8" s="1"/>
  <c r="E229" i="8"/>
  <c r="J229" i="8" s="1"/>
  <c r="L229" i="8" s="1"/>
  <c r="N229" i="8" s="1"/>
  <c r="E215" i="8"/>
  <c r="J215" i="8" s="1"/>
  <c r="L215" i="8" s="1"/>
  <c r="N215" i="8" s="1"/>
  <c r="E132" i="8"/>
  <c r="J132" i="8" s="1"/>
  <c r="L132" i="8" s="1"/>
  <c r="N132" i="8" s="1"/>
  <c r="E119" i="8"/>
  <c r="J119" i="8" s="1"/>
  <c r="L119" i="8" s="1"/>
  <c r="N119" i="8" s="1"/>
  <c r="E225" i="8"/>
  <c r="J225" i="8" s="1"/>
  <c r="L225" i="8" s="1"/>
  <c r="N225" i="8" s="1"/>
  <c r="E211" i="8"/>
  <c r="J211" i="8" s="1"/>
  <c r="L211" i="8" s="1"/>
  <c r="N211" i="8" s="1"/>
  <c r="E189" i="8"/>
  <c r="J189" i="8" s="1"/>
  <c r="L189" i="8" s="1"/>
  <c r="N189" i="8" s="1"/>
  <c r="E168" i="8"/>
  <c r="J168" i="8" s="1"/>
  <c r="L168" i="8" s="1"/>
  <c r="N168" i="8" s="1"/>
  <c r="E235" i="8"/>
  <c r="J235" i="8" s="1"/>
  <c r="L235" i="8" s="1"/>
  <c r="N235" i="8" s="1"/>
  <c r="E196" i="8"/>
  <c r="J196" i="8" s="1"/>
  <c r="L196" i="8" s="1"/>
  <c r="N196" i="8" s="1"/>
  <c r="E158" i="8"/>
  <c r="J158" i="8" s="1"/>
  <c r="L158" i="8" s="1"/>
  <c r="N158" i="8" s="1"/>
  <c r="E141" i="8"/>
  <c r="J141" i="8" s="1"/>
  <c r="L141" i="8" s="1"/>
  <c r="N141" i="8" s="1"/>
  <c r="E218" i="8"/>
  <c r="J218" i="8" s="1"/>
  <c r="L218" i="8" s="1"/>
  <c r="N218" i="8" s="1"/>
  <c r="E145" i="8"/>
  <c r="J145" i="8" s="1"/>
  <c r="L145" i="8" s="1"/>
  <c r="N145" i="8" s="1"/>
  <c r="E246" i="8"/>
  <c r="J246" i="8" s="1"/>
  <c r="L246" i="8" s="1"/>
  <c r="N246" i="8" s="1"/>
  <c r="E149" i="8"/>
  <c r="J149" i="8" s="1"/>
  <c r="L149" i="8" s="1"/>
  <c r="N149" i="8" s="1"/>
  <c r="E242" i="8"/>
  <c r="J242" i="8" s="1"/>
  <c r="L242" i="8" s="1"/>
  <c r="N242" i="8" s="1"/>
  <c r="E156" i="8"/>
  <c r="J156" i="8" s="1"/>
  <c r="L156" i="8" s="1"/>
  <c r="N156" i="8" s="1"/>
  <c r="E188" i="8"/>
  <c r="J188" i="8" s="1"/>
  <c r="L188" i="8" s="1"/>
  <c r="N188" i="8" s="1"/>
  <c r="E105" i="8"/>
  <c r="J105" i="8" s="1"/>
  <c r="L105" i="8" s="1"/>
  <c r="N105" i="8" s="1"/>
  <c r="E216" i="8"/>
  <c r="J216" i="8" s="1"/>
  <c r="L216" i="8" s="1"/>
  <c r="N216" i="8" s="1"/>
  <c r="E97" i="8"/>
  <c r="J97" i="8" s="1"/>
  <c r="L97" i="8" s="1"/>
  <c r="N97" i="8" s="1"/>
  <c r="E197" i="8"/>
  <c r="J197" i="8" s="1"/>
  <c r="L197" i="8" s="1"/>
  <c r="N197" i="8" s="1"/>
  <c r="E183" i="8"/>
  <c r="J183" i="8" s="1"/>
  <c r="L183" i="8" s="1"/>
  <c r="N183" i="8" s="1"/>
  <c r="E253" i="8"/>
  <c r="J253" i="8" s="1"/>
  <c r="L253" i="8" s="1"/>
  <c r="N253" i="8" s="1"/>
  <c r="E240" i="8"/>
  <c r="J240" i="8" s="1"/>
  <c r="L240" i="8" s="1"/>
  <c r="N240" i="8" s="1"/>
  <c r="E193" i="8"/>
  <c r="J193" i="8" s="1"/>
  <c r="L193" i="8" s="1"/>
  <c r="N193" i="8" s="1"/>
  <c r="E179" i="8"/>
  <c r="J179" i="8" s="1"/>
  <c r="L179" i="8" s="1"/>
  <c r="N179" i="8" s="1"/>
  <c r="E198" i="8"/>
  <c r="J198" i="8" s="1"/>
  <c r="L198" i="8" s="1"/>
  <c r="N198" i="8" s="1"/>
  <c r="E249" i="8"/>
  <c r="J249" i="8" s="1"/>
  <c r="L249" i="8" s="1"/>
  <c r="N249" i="8" s="1"/>
  <c r="E203" i="8"/>
  <c r="J203" i="8" s="1"/>
  <c r="L203" i="8" s="1"/>
  <c r="N203" i="8" s="1"/>
  <c r="E200" i="8"/>
  <c r="J200" i="8" s="1"/>
  <c r="L200" i="8" s="1"/>
  <c r="N200" i="8" s="1"/>
  <c r="E263" i="8"/>
  <c r="J263" i="8" s="1"/>
  <c r="L263" i="8" s="1"/>
  <c r="N263" i="8" s="1"/>
  <c r="E112" i="8"/>
  <c r="J112" i="8" s="1"/>
  <c r="L112" i="8" s="1"/>
  <c r="N112" i="8" s="1"/>
  <c r="E186" i="8"/>
  <c r="J186" i="8" s="1"/>
  <c r="L186" i="8" s="1"/>
  <c r="N186" i="8" s="1"/>
  <c r="E106" i="8"/>
  <c r="J106" i="8" s="1"/>
  <c r="L106" i="8" s="1"/>
  <c r="N106" i="8" s="1"/>
  <c r="E214" i="8"/>
  <c r="J214" i="8" s="1"/>
  <c r="L214" i="8" s="1"/>
  <c r="N214" i="8" s="1"/>
  <c r="E152" i="8"/>
  <c r="J152" i="8" s="1"/>
  <c r="L152" i="8" s="1"/>
  <c r="N152" i="8" s="1"/>
  <c r="E210" i="8"/>
  <c r="J210" i="8" s="1"/>
  <c r="L210" i="8" s="1"/>
  <c r="N210" i="8" s="1"/>
  <c r="E163" i="8"/>
  <c r="J163" i="8" s="1"/>
  <c r="L163" i="8" s="1"/>
  <c r="N163" i="8" s="1"/>
  <c r="E111" i="8"/>
  <c r="J111" i="8" s="1"/>
  <c r="L111" i="8" s="1"/>
  <c r="N111" i="8" s="1"/>
  <c r="E245" i="8"/>
  <c r="J245" i="8" s="1"/>
  <c r="L245" i="8" s="1"/>
  <c r="N245" i="8" s="1"/>
  <c r="E114" i="8"/>
  <c r="J114" i="8" s="1"/>
  <c r="L114" i="8" s="1"/>
  <c r="N114" i="8" s="1"/>
  <c r="E221" i="8"/>
  <c r="J221" i="8" s="1"/>
  <c r="L221" i="8" s="1"/>
  <c r="N221" i="8" s="1"/>
  <c r="E231" i="8"/>
  <c r="J231" i="8" s="1"/>
  <c r="L231" i="8" s="1"/>
  <c r="N231" i="8" s="1"/>
  <c r="E126" i="8"/>
  <c r="J126" i="8" s="1"/>
  <c r="L126" i="8" s="1"/>
  <c r="N126" i="8" s="1"/>
  <c r="E228" i="8"/>
  <c r="J228" i="8" s="1"/>
  <c r="L228" i="8" s="1"/>
  <c r="N228" i="8" s="1"/>
  <c r="E147" i="8"/>
  <c r="J147" i="8" s="1"/>
  <c r="L147" i="8" s="1"/>
  <c r="N147" i="8" s="1"/>
  <c r="E266" i="8"/>
  <c r="J266" i="8" s="1"/>
  <c r="L266" i="8" s="1"/>
  <c r="N266" i="8" s="1"/>
  <c r="E154" i="8"/>
  <c r="J154" i="8" s="1"/>
  <c r="L154" i="8" s="1"/>
  <c r="N154" i="8" s="1"/>
  <c r="E96" i="8"/>
  <c r="J96" i="8" s="1"/>
  <c r="L96" i="8" s="1"/>
  <c r="N96" i="8" s="1"/>
  <c r="E115" i="8"/>
  <c r="J115" i="8" s="1"/>
  <c r="L115" i="8" s="1"/>
  <c r="N115" i="8" s="1"/>
  <c r="E148" i="8"/>
  <c r="J148" i="8" s="1"/>
  <c r="L148" i="8" s="1"/>
  <c r="N148" i="8" s="1"/>
  <c r="E144" i="8"/>
  <c r="J144" i="8" s="1"/>
  <c r="L144" i="8" s="1"/>
  <c r="N144" i="8" s="1"/>
  <c r="E239" i="8"/>
  <c r="J239" i="8" s="1"/>
  <c r="L239" i="8" s="1"/>
  <c r="N239" i="8" s="1"/>
  <c r="E182" i="8"/>
  <c r="J182" i="8" s="1"/>
  <c r="L182" i="8" s="1"/>
  <c r="N182" i="8" s="1"/>
  <c r="E100" i="8"/>
  <c r="J100" i="8" s="1"/>
  <c r="L100" i="8" s="1"/>
  <c r="N100" i="8" s="1"/>
  <c r="E165" i="8"/>
  <c r="J165" i="8" s="1"/>
  <c r="L165" i="8" s="1"/>
  <c r="N165" i="8" s="1"/>
  <c r="E217" i="8"/>
  <c r="J217" i="8" s="1"/>
  <c r="L217" i="8" s="1"/>
  <c r="N217" i="8" s="1"/>
  <c r="E171" i="8"/>
  <c r="J171" i="8" s="1"/>
  <c r="L171" i="8" s="1"/>
  <c r="N171" i="8" s="1"/>
  <c r="E178" i="8"/>
  <c r="J178" i="8" s="1"/>
  <c r="L178" i="8" s="1"/>
  <c r="N178" i="8" s="1"/>
  <c r="E155" i="8"/>
  <c r="J155" i="8" s="1"/>
  <c r="L155" i="8" s="1"/>
  <c r="N155" i="8" s="1"/>
  <c r="E208" i="30"/>
  <c r="J208" i="30" s="1"/>
  <c r="L208" i="30" s="1"/>
  <c r="N208" i="30" s="1"/>
  <c r="E184" i="30"/>
  <c r="J184" i="30" s="1"/>
  <c r="L184" i="30" s="1"/>
  <c r="N184" i="30" s="1"/>
  <c r="E259" i="30"/>
  <c r="J259" i="30" s="1"/>
  <c r="L259" i="30" s="1"/>
  <c r="N259" i="30" s="1"/>
  <c r="E264" i="30"/>
  <c r="J264" i="30" s="1"/>
  <c r="L264" i="30" s="1"/>
  <c r="N264" i="30" s="1"/>
  <c r="E254" i="30"/>
  <c r="J254" i="30" s="1"/>
  <c r="L254" i="30" s="1"/>
  <c r="N254" i="30" s="1"/>
  <c r="E126" i="30"/>
  <c r="J126" i="30" s="1"/>
  <c r="L126" i="30" s="1"/>
  <c r="N126" i="30" s="1"/>
  <c r="E175" i="30"/>
  <c r="J175" i="30" s="1"/>
  <c r="L175" i="30" s="1"/>
  <c r="N175" i="30" s="1"/>
  <c r="E149" i="30"/>
  <c r="J149" i="30" s="1"/>
  <c r="L149" i="30" s="1"/>
  <c r="N149" i="30" s="1"/>
  <c r="E142" i="30"/>
  <c r="J142" i="30" s="1"/>
  <c r="L142" i="30" s="1"/>
  <c r="N142" i="30" s="1"/>
  <c r="E166" i="30"/>
  <c r="J166" i="30" s="1"/>
  <c r="L166" i="30" s="1"/>
  <c r="N166" i="30" s="1"/>
  <c r="E115" i="30"/>
  <c r="J115" i="30" s="1"/>
  <c r="L115" i="30" s="1"/>
  <c r="N115" i="30" s="1"/>
  <c r="E233" i="30"/>
  <c r="J233" i="30" s="1"/>
  <c r="L233" i="30" s="1"/>
  <c r="N233" i="30" s="1"/>
  <c r="E219" i="30"/>
  <c r="J219" i="30" s="1"/>
  <c r="L219" i="30" s="1"/>
  <c r="N219" i="30" s="1"/>
  <c r="E128" i="30"/>
  <c r="J128" i="30" s="1"/>
  <c r="L128" i="30" s="1"/>
  <c r="N128" i="30" s="1"/>
  <c r="E192" i="30"/>
  <c r="J192" i="30" s="1"/>
  <c r="L192" i="30" s="1"/>
  <c r="N192" i="30" s="1"/>
  <c r="E252" i="30"/>
  <c r="J252" i="30" s="1"/>
  <c r="L252" i="30" s="1"/>
  <c r="N252" i="30" s="1"/>
  <c r="E174" i="30"/>
  <c r="J174" i="30" s="1"/>
  <c r="L174" i="30" s="1"/>
  <c r="N174" i="30" s="1"/>
  <c r="E100" i="30"/>
  <c r="J100" i="30" s="1"/>
  <c r="L100" i="30" s="1"/>
  <c r="N100" i="30" s="1"/>
  <c r="E150" i="30"/>
  <c r="J150" i="30" s="1"/>
  <c r="L150" i="30" s="1"/>
  <c r="N150" i="30" s="1"/>
  <c r="E99" i="30"/>
  <c r="J99" i="30" s="1"/>
  <c r="L99" i="30" s="1"/>
  <c r="N99" i="30" s="1"/>
  <c r="E242" i="30"/>
  <c r="J242" i="30" s="1"/>
  <c r="L242" i="30" s="1"/>
  <c r="N242" i="30" s="1"/>
  <c r="E127" i="30"/>
  <c r="J127" i="30" s="1"/>
  <c r="L127" i="30" s="1"/>
  <c r="N127" i="30" s="1"/>
  <c r="E187" i="30"/>
  <c r="J187" i="30" s="1"/>
  <c r="L187" i="30" s="1"/>
  <c r="N187" i="30" s="1"/>
  <c r="E241" i="30"/>
  <c r="J241" i="30" s="1"/>
  <c r="L241" i="30" s="1"/>
  <c r="N241" i="30" s="1"/>
  <c r="E227" i="30"/>
  <c r="J227" i="30" s="1"/>
  <c r="L227" i="30" s="1"/>
  <c r="N227" i="30" s="1"/>
  <c r="E240" i="30"/>
  <c r="J240" i="30" s="1"/>
  <c r="L240" i="30" s="1"/>
  <c r="N240" i="30" s="1"/>
  <c r="E158" i="30"/>
  <c r="J158" i="30" s="1"/>
  <c r="L158" i="30" s="1"/>
  <c r="N158" i="30" s="1"/>
  <c r="E257" i="30"/>
  <c r="J257" i="30" s="1"/>
  <c r="L257" i="30" s="1"/>
  <c r="N257" i="30" s="1"/>
  <c r="E103" i="30"/>
  <c r="J103" i="30" s="1"/>
  <c r="L103" i="30" s="1"/>
  <c r="N103" i="30" s="1"/>
  <c r="E206" i="30"/>
  <c r="J206" i="30" s="1"/>
  <c r="L206" i="30" s="1"/>
  <c r="N206" i="30" s="1"/>
  <c r="E199" i="30"/>
  <c r="J199" i="30" s="1"/>
  <c r="L199" i="30" s="1"/>
  <c r="N199" i="30" s="1"/>
  <c r="E255" i="30"/>
  <c r="J255" i="30" s="1"/>
  <c r="L255" i="30" s="1"/>
  <c r="N255" i="30" s="1"/>
  <c r="E124" i="30"/>
  <c r="J124" i="30" s="1"/>
  <c r="L124" i="30" s="1"/>
  <c r="N124" i="30" s="1"/>
  <c r="E201" i="30"/>
  <c r="J201" i="30" s="1"/>
  <c r="L201" i="30" s="1"/>
  <c r="N201" i="30" s="1"/>
  <c r="E163" i="30"/>
  <c r="J163" i="30" s="1"/>
  <c r="L163" i="30" s="1"/>
  <c r="N163" i="30" s="1"/>
  <c r="E204" i="30"/>
  <c r="J204" i="30" s="1"/>
  <c r="L204" i="30" s="1"/>
  <c r="N204" i="30" s="1"/>
  <c r="E248" i="30"/>
  <c r="J248" i="30" s="1"/>
  <c r="L248" i="30" s="1"/>
  <c r="N248" i="30" s="1"/>
  <c r="E135" i="30"/>
  <c r="J135" i="30" s="1"/>
  <c r="L135" i="30" s="1"/>
  <c r="N135" i="30" s="1"/>
  <c r="E188" i="30"/>
  <c r="J188" i="30" s="1"/>
  <c r="L188" i="30" s="1"/>
  <c r="N188" i="30" s="1"/>
  <c r="E209" i="30"/>
  <c r="J209" i="30" s="1"/>
  <c r="L209" i="30" s="1"/>
  <c r="N209" i="30" s="1"/>
  <c r="E195" i="30"/>
  <c r="J195" i="30" s="1"/>
  <c r="L195" i="30" s="1"/>
  <c r="N195" i="30" s="1"/>
  <c r="E120" i="30"/>
  <c r="J120" i="30" s="1"/>
  <c r="L120" i="30" s="1"/>
  <c r="N120" i="30" s="1"/>
  <c r="E247" i="30"/>
  <c r="J247" i="30" s="1"/>
  <c r="L247" i="30" s="1"/>
  <c r="N247" i="30" s="1"/>
  <c r="E225" i="30"/>
  <c r="J225" i="30" s="1"/>
  <c r="L225" i="30" s="1"/>
  <c r="N225" i="30" s="1"/>
  <c r="E104" i="30"/>
  <c r="J104" i="30" s="1"/>
  <c r="L104" i="30" s="1"/>
  <c r="N104" i="30" s="1"/>
  <c r="E263" i="30"/>
  <c r="J263" i="30" s="1"/>
  <c r="L263" i="30" s="1"/>
  <c r="N263" i="30" s="1"/>
  <c r="E237" i="30"/>
  <c r="J237" i="30" s="1"/>
  <c r="L237" i="30" s="1"/>
  <c r="N237" i="30" s="1"/>
  <c r="E223" i="30"/>
  <c r="J223" i="30" s="1"/>
  <c r="L223" i="30" s="1"/>
  <c r="N223" i="30" s="1"/>
  <c r="E171" i="30"/>
  <c r="J171" i="30" s="1"/>
  <c r="L171" i="30" s="1"/>
  <c r="N171" i="30" s="1"/>
  <c r="E169" i="30"/>
  <c r="J169" i="30" s="1"/>
  <c r="L169" i="30" s="1"/>
  <c r="N169" i="30" s="1"/>
  <c r="E125" i="30"/>
  <c r="J125" i="30" s="1"/>
  <c r="L125" i="30" s="1"/>
  <c r="N125" i="30" s="1"/>
  <c r="E122" i="30"/>
  <c r="J122" i="30" s="1"/>
  <c r="L122" i="30" s="1"/>
  <c r="N122" i="30" s="1"/>
  <c r="E232" i="30"/>
  <c r="J232" i="30" s="1"/>
  <c r="L232" i="30" s="1"/>
  <c r="N232" i="30" s="1"/>
  <c r="E136" i="30"/>
  <c r="J136" i="30" s="1"/>
  <c r="L136" i="30" s="1"/>
  <c r="N136" i="30" s="1"/>
  <c r="E137" i="30"/>
  <c r="J137" i="30" s="1"/>
  <c r="L137" i="30" s="1"/>
  <c r="N137" i="30" s="1"/>
  <c r="E221" i="30"/>
  <c r="J221" i="30" s="1"/>
  <c r="L221" i="30" s="1"/>
  <c r="N221" i="30" s="1"/>
  <c r="E200" i="30"/>
  <c r="J200" i="30" s="1"/>
  <c r="L200" i="30" s="1"/>
  <c r="N200" i="30" s="1"/>
  <c r="E140" i="30"/>
  <c r="J140" i="30" s="1"/>
  <c r="L140" i="30" s="1"/>
  <c r="N140" i="30" s="1"/>
  <c r="E178" i="30"/>
  <c r="J178" i="30" s="1"/>
  <c r="L178" i="30" s="1"/>
  <c r="N178" i="30" s="1"/>
  <c r="E167" i="30"/>
  <c r="J167" i="30" s="1"/>
  <c r="L167" i="30" s="1"/>
  <c r="N167" i="30" s="1"/>
  <c r="E191" i="30"/>
  <c r="J191" i="30" s="1"/>
  <c r="L191" i="30" s="1"/>
  <c r="N191" i="30" s="1"/>
  <c r="E177" i="30"/>
  <c r="J177" i="30" s="1"/>
  <c r="L177" i="30" s="1"/>
  <c r="N177" i="30" s="1"/>
  <c r="E133" i="30"/>
  <c r="J133" i="30" s="1"/>
  <c r="L133" i="30" s="1"/>
  <c r="N133" i="30" s="1"/>
  <c r="E156" i="30"/>
  <c r="J156" i="30" s="1"/>
  <c r="L156" i="30" s="1"/>
  <c r="N156" i="30" s="1"/>
  <c r="E155" i="30"/>
  <c r="J155" i="30" s="1"/>
  <c r="L155" i="30" s="1"/>
  <c r="N155" i="30" s="1"/>
  <c r="E193" i="30"/>
  <c r="J193" i="30" s="1"/>
  <c r="L193" i="30" s="1"/>
  <c r="N193" i="30" s="1"/>
  <c r="E98" i="30"/>
  <c r="J98" i="30" s="1"/>
  <c r="L98" i="30" s="1"/>
  <c r="N98" i="30" s="1"/>
  <c r="E168" i="30"/>
  <c r="J168" i="30" s="1"/>
  <c r="L168" i="30" s="1"/>
  <c r="N168" i="30" s="1"/>
  <c r="E205" i="30"/>
  <c r="J205" i="30" s="1"/>
  <c r="L205" i="30" s="1"/>
  <c r="N205" i="30" s="1"/>
  <c r="E180" i="30"/>
  <c r="J180" i="30" s="1"/>
  <c r="L180" i="30" s="1"/>
  <c r="N180" i="30" s="1"/>
  <c r="E118" i="30"/>
  <c r="J118" i="30" s="1"/>
  <c r="L118" i="30" s="1"/>
  <c r="N118" i="30" s="1"/>
  <c r="E258" i="30"/>
  <c r="J258" i="30" s="1"/>
  <c r="L258" i="30" s="1"/>
  <c r="N258" i="30" s="1"/>
  <c r="E268" i="30"/>
  <c r="J268" i="30" s="1"/>
  <c r="L268" i="30" s="1"/>
  <c r="N268" i="30" s="1"/>
  <c r="E224" i="30"/>
  <c r="J224" i="30" s="1"/>
  <c r="L224" i="30" s="1"/>
  <c r="N224" i="30" s="1"/>
  <c r="E161" i="30"/>
  <c r="J161" i="30" s="1"/>
  <c r="L161" i="30" s="1"/>
  <c r="N161" i="30" s="1"/>
  <c r="E130" i="30"/>
  <c r="J130" i="30" s="1"/>
  <c r="L130" i="30" s="1"/>
  <c r="N130" i="30" s="1"/>
  <c r="E228" i="30"/>
  <c r="J228" i="30" s="1"/>
  <c r="L228" i="30" s="1"/>
  <c r="N228" i="30" s="1"/>
  <c r="E189" i="30"/>
  <c r="J189" i="30" s="1"/>
  <c r="L189" i="30" s="1"/>
  <c r="N189" i="30" s="1"/>
  <c r="E145" i="30"/>
  <c r="J145" i="30" s="1"/>
  <c r="L145" i="30" s="1"/>
  <c r="N145" i="30" s="1"/>
  <c r="E102" i="30"/>
  <c r="J102" i="30" s="1"/>
  <c r="L102" i="30" s="1"/>
  <c r="N102" i="30" s="1"/>
  <c r="E267" i="30"/>
  <c r="J267" i="30" s="1"/>
  <c r="L267" i="30" s="1"/>
  <c r="N267" i="30" s="1"/>
  <c r="E112" i="30"/>
  <c r="J112" i="30" s="1"/>
  <c r="L112" i="30" s="1"/>
  <c r="N112" i="30" s="1"/>
  <c r="E151" i="30"/>
  <c r="J151" i="30" s="1"/>
  <c r="L151" i="30" s="1"/>
  <c r="N151" i="30" s="1"/>
  <c r="E266" i="30"/>
  <c r="J266" i="30" s="1"/>
  <c r="L266" i="30" s="1"/>
  <c r="N266" i="30" s="1"/>
  <c r="E101" i="30"/>
  <c r="J101" i="30" s="1"/>
  <c r="L101" i="30" s="1"/>
  <c r="N101" i="30" s="1"/>
  <c r="E114" i="30"/>
  <c r="J114" i="30" s="1"/>
  <c r="L114" i="30" s="1"/>
  <c r="N114" i="30" s="1"/>
  <c r="E260" i="30"/>
  <c r="J260" i="30" s="1"/>
  <c r="L260" i="30" s="1"/>
  <c r="N260" i="30" s="1"/>
  <c r="E250" i="30"/>
  <c r="J250" i="30" s="1"/>
  <c r="L250" i="30" s="1"/>
  <c r="N250" i="30" s="1"/>
  <c r="E249" i="30"/>
  <c r="J249" i="30" s="1"/>
  <c r="L249" i="30" s="1"/>
  <c r="N249" i="30" s="1"/>
  <c r="E105" i="30"/>
  <c r="J105" i="30" s="1"/>
  <c r="L105" i="30" s="1"/>
  <c r="N105" i="30" s="1"/>
  <c r="E173" i="30"/>
  <c r="J173" i="30" s="1"/>
  <c r="L173" i="30" s="1"/>
  <c r="N173" i="30" s="1"/>
  <c r="E129" i="30"/>
  <c r="J129" i="30" s="1"/>
  <c r="L129" i="30" s="1"/>
  <c r="N129" i="30" s="1"/>
  <c r="E159" i="30"/>
  <c r="J159" i="30" s="1"/>
  <c r="L159" i="30" s="1"/>
  <c r="N159" i="30" s="1"/>
  <c r="E226" i="30"/>
  <c r="J226" i="30" s="1"/>
  <c r="L226" i="30" s="1"/>
  <c r="N226" i="30" s="1"/>
  <c r="E207" i="30"/>
  <c r="J207" i="30" s="1"/>
  <c r="L207" i="30" s="1"/>
  <c r="N207" i="30" s="1"/>
  <c r="E165" i="30"/>
  <c r="J165" i="30" s="1"/>
  <c r="L165" i="30" s="1"/>
  <c r="N165" i="30" s="1"/>
  <c r="E218" i="30"/>
  <c r="J218" i="30" s="1"/>
  <c r="L218" i="30" s="1"/>
  <c r="N218" i="30" s="1"/>
  <c r="E109" i="30"/>
  <c r="J109" i="30" s="1"/>
  <c r="L109" i="30" s="1"/>
  <c r="N109" i="30" s="1"/>
  <c r="E203" i="30"/>
  <c r="J203" i="30" s="1"/>
  <c r="L203" i="30" s="1"/>
  <c r="N203" i="30" s="1"/>
  <c r="E157" i="30"/>
  <c r="J157" i="30" s="1"/>
  <c r="L157" i="30" s="1"/>
  <c r="N157" i="30" s="1"/>
  <c r="E113" i="30"/>
  <c r="J113" i="30" s="1"/>
  <c r="L113" i="30" s="1"/>
  <c r="N113" i="30" s="1"/>
  <c r="E134" i="30"/>
  <c r="J134" i="30" s="1"/>
  <c r="L134" i="30" s="1"/>
  <c r="N134" i="30" s="1"/>
  <c r="E235" i="30"/>
  <c r="J235" i="30" s="1"/>
  <c r="L235" i="30" s="1"/>
  <c r="N235" i="30" s="1"/>
  <c r="E106" i="30"/>
  <c r="J106" i="30" s="1"/>
  <c r="L106" i="30" s="1"/>
  <c r="N106" i="30" s="1"/>
  <c r="E216" i="30"/>
  <c r="J216" i="30" s="1"/>
  <c r="L216" i="30" s="1"/>
  <c r="N216" i="30" s="1"/>
  <c r="E119" i="30"/>
  <c r="J119" i="30" s="1"/>
  <c r="L119" i="30" s="1"/>
  <c r="N119" i="30" s="1"/>
  <c r="E211" i="30"/>
  <c r="J211" i="30" s="1"/>
  <c r="L211" i="30" s="1"/>
  <c r="N211" i="30" s="1"/>
  <c r="E262" i="30"/>
  <c r="J262" i="30" s="1"/>
  <c r="L262" i="30" s="1"/>
  <c r="N262" i="30" s="1"/>
  <c r="E265" i="30"/>
  <c r="J265" i="30" s="1"/>
  <c r="L265" i="30" s="1"/>
  <c r="N265" i="30" s="1"/>
  <c r="E215" i="30"/>
  <c r="J215" i="30" s="1"/>
  <c r="L215" i="30" s="1"/>
  <c r="N215" i="30" s="1"/>
  <c r="E231" i="30"/>
  <c r="J231" i="30" s="1"/>
  <c r="L231" i="30" s="1"/>
  <c r="N231" i="30" s="1"/>
  <c r="E239" i="30"/>
  <c r="J239" i="30" s="1"/>
  <c r="L239" i="30" s="1"/>
  <c r="N239" i="30" s="1"/>
  <c r="E210" i="30"/>
  <c r="J210" i="30" s="1"/>
  <c r="L210" i="30" s="1"/>
  <c r="N210" i="30" s="1"/>
  <c r="E256" i="30"/>
  <c r="J256" i="30" s="1"/>
  <c r="L256" i="30" s="1"/>
  <c r="N256" i="30" s="1"/>
  <c r="E146" i="30"/>
  <c r="J146" i="30" s="1"/>
  <c r="L146" i="30" s="1"/>
  <c r="N146" i="30" s="1"/>
  <c r="E117" i="30"/>
  <c r="J117" i="30" s="1"/>
  <c r="L117" i="30" s="1"/>
  <c r="N117" i="30" s="1"/>
  <c r="E230" i="30"/>
  <c r="J230" i="30" s="1"/>
  <c r="L230" i="30" s="1"/>
  <c r="N230" i="30" s="1"/>
  <c r="E194" i="30"/>
  <c r="J194" i="30" s="1"/>
  <c r="L194" i="30" s="1"/>
  <c r="N194" i="30" s="1"/>
  <c r="E121" i="30"/>
  <c r="J121" i="30" s="1"/>
  <c r="L121" i="30" s="1"/>
  <c r="N121" i="30" s="1"/>
  <c r="E116" i="30"/>
  <c r="J116" i="30" s="1"/>
  <c r="L116" i="30" s="1"/>
  <c r="N116" i="30" s="1"/>
  <c r="E244" i="30"/>
  <c r="J244" i="30" s="1"/>
  <c r="L244" i="30" s="1"/>
  <c r="N244" i="30" s="1"/>
  <c r="E183" i="30"/>
  <c r="J183" i="30" s="1"/>
  <c r="L183" i="30" s="1"/>
  <c r="N183" i="30" s="1"/>
  <c r="J95" i="30"/>
  <c r="L95" i="30" s="1"/>
  <c r="N95" i="30" s="1"/>
  <c r="E261" i="30"/>
  <c r="J261" i="30" s="1"/>
  <c r="L261" i="30" s="1"/>
  <c r="N261" i="30" s="1"/>
  <c r="E196" i="30"/>
  <c r="J196" i="30" s="1"/>
  <c r="L196" i="30" s="1"/>
  <c r="N196" i="30" s="1"/>
  <c r="E198" i="30"/>
  <c r="J198" i="30" s="1"/>
  <c r="L198" i="30" s="1"/>
  <c r="N198" i="30" s="1"/>
  <c r="E162" i="30"/>
  <c r="J162" i="30" s="1"/>
  <c r="L162" i="30" s="1"/>
  <c r="N162" i="30" s="1"/>
  <c r="E186" i="30"/>
  <c r="J186" i="30" s="1"/>
  <c r="L186" i="30" s="1"/>
  <c r="N186" i="30" s="1"/>
  <c r="E110" i="30"/>
  <c r="J110" i="30" s="1"/>
  <c r="L110" i="30" s="1"/>
  <c r="N110" i="30" s="1"/>
  <c r="E160" i="30"/>
  <c r="J160" i="30" s="1"/>
  <c r="L160" i="30" s="1"/>
  <c r="N160" i="30" s="1"/>
  <c r="E141" i="30"/>
  <c r="J141" i="30" s="1"/>
  <c r="L141" i="30" s="1"/>
  <c r="N141" i="30" s="1"/>
  <c r="E234" i="30"/>
  <c r="J234" i="30" s="1"/>
  <c r="L234" i="30" s="1"/>
  <c r="N234" i="30" s="1"/>
  <c r="E197" i="30"/>
  <c r="J197" i="30" s="1"/>
  <c r="L197" i="30" s="1"/>
  <c r="N197" i="30" s="1"/>
  <c r="E138" i="30"/>
  <c r="J138" i="30" s="1"/>
  <c r="L138" i="30" s="1"/>
  <c r="N138" i="30" s="1"/>
  <c r="E97" i="30"/>
  <c r="J97" i="30" s="1"/>
  <c r="L97" i="30" s="1"/>
  <c r="N97" i="30" s="1"/>
  <c r="E251" i="30"/>
  <c r="J251" i="30" s="1"/>
  <c r="L251" i="30" s="1"/>
  <c r="N251" i="30" s="1"/>
  <c r="E243" i="30"/>
  <c r="J243" i="30" s="1"/>
  <c r="L243" i="30" s="1"/>
  <c r="N243" i="30" s="1"/>
  <c r="E229" i="30"/>
  <c r="J229" i="30" s="1"/>
  <c r="L229" i="30" s="1"/>
  <c r="N229" i="30" s="1"/>
  <c r="E131" i="30"/>
  <c r="J131" i="30" s="1"/>
  <c r="L131" i="30" s="1"/>
  <c r="N131" i="30" s="1"/>
  <c r="E236" i="30"/>
  <c r="J236" i="30" s="1"/>
  <c r="L236" i="30" s="1"/>
  <c r="N236" i="30" s="1"/>
  <c r="E202" i="30"/>
  <c r="J202" i="30" s="1"/>
  <c r="L202" i="30" s="1"/>
  <c r="N202" i="30" s="1"/>
  <c r="E139" i="30"/>
  <c r="J139" i="30" s="1"/>
  <c r="L139" i="30" s="1"/>
  <c r="N139" i="30" s="1"/>
  <c r="E181" i="30"/>
  <c r="J181" i="30" s="1"/>
  <c r="L181" i="30" s="1"/>
  <c r="N181" i="30" s="1"/>
  <c r="E212" i="30"/>
  <c r="J212" i="30" s="1"/>
  <c r="L212" i="30" s="1"/>
  <c r="N212" i="30" s="1"/>
  <c r="E143" i="30"/>
  <c r="J143" i="30" s="1"/>
  <c r="L143" i="30" s="1"/>
  <c r="N143" i="30" s="1"/>
  <c r="E152" i="30"/>
  <c r="J152" i="30" s="1"/>
  <c r="L152" i="30" s="1"/>
  <c r="N152" i="30" s="1"/>
  <c r="E253" i="30"/>
  <c r="J253" i="30" s="1"/>
  <c r="L253" i="30" s="1"/>
  <c r="N253" i="30" s="1"/>
  <c r="E108" i="30"/>
  <c r="J108" i="30" s="1"/>
  <c r="L108" i="30" s="1"/>
  <c r="N108" i="30" s="1"/>
  <c r="E172" i="30"/>
  <c r="J172" i="30" s="1"/>
  <c r="L172" i="30" s="1"/>
  <c r="N172" i="30" s="1"/>
  <c r="E170" i="30"/>
  <c r="J170" i="30" s="1"/>
  <c r="L170" i="30" s="1"/>
  <c r="N170" i="30" s="1"/>
  <c r="E107" i="30"/>
  <c r="J107" i="30" s="1"/>
  <c r="L107" i="30" s="1"/>
  <c r="N107" i="30" s="1"/>
  <c r="E123" i="30"/>
  <c r="J123" i="30" s="1"/>
  <c r="L123" i="30" s="1"/>
  <c r="N123" i="30" s="1"/>
  <c r="E147" i="30"/>
  <c r="J147" i="30" s="1"/>
  <c r="L147" i="30" s="1"/>
  <c r="N147" i="30" s="1"/>
  <c r="E111" i="30"/>
  <c r="J111" i="30" s="1"/>
  <c r="L111" i="30" s="1"/>
  <c r="N111" i="30" s="1"/>
  <c r="E144" i="30"/>
  <c r="J144" i="30" s="1"/>
  <c r="L144" i="30" s="1"/>
  <c r="N144" i="30" s="1"/>
  <c r="E246" i="30"/>
  <c r="J246" i="30" s="1"/>
  <c r="L246" i="30" s="1"/>
  <c r="N246" i="30" s="1"/>
  <c r="E217" i="30"/>
  <c r="J217" i="30" s="1"/>
  <c r="L217" i="30" s="1"/>
  <c r="N217" i="30" s="1"/>
  <c r="E245" i="30"/>
  <c r="J245" i="30" s="1"/>
  <c r="L245" i="30" s="1"/>
  <c r="N245" i="30" s="1"/>
  <c r="E220" i="30"/>
  <c r="J220" i="30" s="1"/>
  <c r="L220" i="30" s="1"/>
  <c r="N220" i="30" s="1"/>
  <c r="E132" i="30"/>
  <c r="J132" i="30" s="1"/>
  <c r="L132" i="30" s="1"/>
  <c r="N132" i="30" s="1"/>
  <c r="E176" i="30"/>
  <c r="J176" i="30" s="1"/>
  <c r="L176" i="30" s="1"/>
  <c r="N176" i="30" s="1"/>
  <c r="E222" i="30"/>
  <c r="J222" i="30" s="1"/>
  <c r="L222" i="30" s="1"/>
  <c r="N222" i="30" s="1"/>
  <c r="E96" i="30"/>
  <c r="J96" i="30" s="1"/>
  <c r="L96" i="30" s="1"/>
  <c r="N96" i="30" s="1"/>
  <c r="E213" i="30"/>
  <c r="J213" i="30" s="1"/>
  <c r="L213" i="30" s="1"/>
  <c r="N213" i="30" s="1"/>
  <c r="E214" i="30"/>
  <c r="J214" i="30" s="1"/>
  <c r="L214" i="30" s="1"/>
  <c r="N214" i="30" s="1"/>
  <c r="E185" i="30"/>
  <c r="J185" i="30" s="1"/>
  <c r="L185" i="30" s="1"/>
  <c r="N185" i="30" s="1"/>
  <c r="E164" i="30"/>
  <c r="J164" i="30" s="1"/>
  <c r="L164" i="30" s="1"/>
  <c r="N164" i="30" s="1"/>
  <c r="E154" i="30"/>
  <c r="J154" i="30" s="1"/>
  <c r="L154" i="30" s="1"/>
  <c r="N154" i="30" s="1"/>
  <c r="E148" i="30"/>
  <c r="J148" i="30" s="1"/>
  <c r="L148" i="30" s="1"/>
  <c r="N148" i="30" s="1"/>
  <c r="E179" i="30"/>
  <c r="J179" i="30" s="1"/>
  <c r="L179" i="30" s="1"/>
  <c r="N179" i="30" s="1"/>
  <c r="E190" i="30"/>
  <c r="J190" i="30" s="1"/>
  <c r="L190" i="30" s="1"/>
  <c r="N190" i="30" s="1"/>
  <c r="E238" i="30"/>
  <c r="J238" i="30" s="1"/>
  <c r="L238" i="30" s="1"/>
  <c r="N238" i="30" s="1"/>
  <c r="E153" i="30"/>
  <c r="J153" i="30" s="1"/>
  <c r="L153" i="30" s="1"/>
  <c r="N153" i="30" s="1"/>
  <c r="E182" i="30"/>
  <c r="J182" i="30" s="1"/>
  <c r="L182" i="30" s="1"/>
  <c r="N182" i="30" s="1"/>
  <c r="E192" i="31"/>
  <c r="J192" i="31" s="1"/>
  <c r="L192" i="31" s="1"/>
  <c r="N192" i="31" s="1"/>
  <c r="E101" i="31"/>
  <c r="J101" i="31" s="1"/>
  <c r="L101" i="31" s="1"/>
  <c r="N101" i="31" s="1"/>
  <c r="E121" i="31"/>
  <c r="J121" i="31" s="1"/>
  <c r="L121" i="31" s="1"/>
  <c r="N121" i="31" s="1"/>
  <c r="E149" i="31"/>
  <c r="J149" i="31" s="1"/>
  <c r="L149" i="31" s="1"/>
  <c r="N149" i="31" s="1"/>
  <c r="E237" i="31"/>
  <c r="J237" i="31" s="1"/>
  <c r="L237" i="31" s="1"/>
  <c r="N237" i="31" s="1"/>
  <c r="E203" i="31"/>
  <c r="J203" i="31" s="1"/>
  <c r="L203" i="31" s="1"/>
  <c r="N203" i="31" s="1"/>
  <c r="E164" i="31"/>
  <c r="J164" i="31" s="1"/>
  <c r="L164" i="31" s="1"/>
  <c r="N164" i="31" s="1"/>
  <c r="E214" i="31"/>
  <c r="J214" i="31" s="1"/>
  <c r="L214" i="31" s="1"/>
  <c r="N214" i="31" s="1"/>
  <c r="E111" i="31"/>
  <c r="J111" i="31" s="1"/>
  <c r="L111" i="31" s="1"/>
  <c r="N111" i="31" s="1"/>
  <c r="E148" i="31"/>
  <c r="J148" i="31" s="1"/>
  <c r="L148" i="31" s="1"/>
  <c r="N148" i="31" s="1"/>
  <c r="E259" i="31"/>
  <c r="J259" i="31" s="1"/>
  <c r="L259" i="31" s="1"/>
  <c r="N259" i="31" s="1"/>
  <c r="E136" i="31"/>
  <c r="J136" i="31" s="1"/>
  <c r="L136" i="31" s="1"/>
  <c r="N136" i="31" s="1"/>
  <c r="E193" i="31"/>
  <c r="J193" i="31" s="1"/>
  <c r="L193" i="31" s="1"/>
  <c r="N193" i="31" s="1"/>
  <c r="E268" i="31"/>
  <c r="J268" i="31" s="1"/>
  <c r="L268" i="31" s="1"/>
  <c r="N268" i="31" s="1"/>
  <c r="E156" i="31"/>
  <c r="J156" i="31" s="1"/>
  <c r="L156" i="31" s="1"/>
  <c r="N156" i="31" s="1"/>
  <c r="E251" i="31"/>
  <c r="J251" i="31" s="1"/>
  <c r="L251" i="31" s="1"/>
  <c r="N251" i="31" s="1"/>
  <c r="E104" i="31"/>
  <c r="J104" i="31" s="1"/>
  <c r="L104" i="31" s="1"/>
  <c r="N104" i="31" s="1"/>
  <c r="E217" i="31"/>
  <c r="J217" i="31" s="1"/>
  <c r="L217" i="31" s="1"/>
  <c r="N217" i="31" s="1"/>
  <c r="E183" i="31"/>
  <c r="J183" i="31" s="1"/>
  <c r="L183" i="31" s="1"/>
  <c r="N183" i="31" s="1"/>
  <c r="E252" i="31"/>
  <c r="J252" i="31" s="1"/>
  <c r="L252" i="31" s="1"/>
  <c r="N252" i="31" s="1"/>
  <c r="E258" i="31"/>
  <c r="J258" i="31" s="1"/>
  <c r="L258" i="31" s="1"/>
  <c r="N258" i="31" s="1"/>
  <c r="E224" i="31"/>
  <c r="J224" i="31" s="1"/>
  <c r="L224" i="31" s="1"/>
  <c r="N224" i="31" s="1"/>
  <c r="E141" i="31"/>
  <c r="J141" i="31" s="1"/>
  <c r="L141" i="31" s="1"/>
  <c r="N141" i="31" s="1"/>
  <c r="E145" i="31"/>
  <c r="J145" i="31" s="1"/>
  <c r="L145" i="31" s="1"/>
  <c r="N145" i="31" s="1"/>
  <c r="E118" i="31"/>
  <c r="J118" i="31" s="1"/>
  <c r="L118" i="31" s="1"/>
  <c r="N118" i="31" s="1"/>
  <c r="E114" i="31"/>
  <c r="J114" i="31" s="1"/>
  <c r="L114" i="31" s="1"/>
  <c r="N114" i="31" s="1"/>
  <c r="E205" i="31"/>
  <c r="J205" i="31" s="1"/>
  <c r="L205" i="31" s="1"/>
  <c r="N205" i="31" s="1"/>
  <c r="E171" i="31"/>
  <c r="J171" i="31" s="1"/>
  <c r="L171" i="31" s="1"/>
  <c r="N171" i="31" s="1"/>
  <c r="E112" i="31"/>
  <c r="J112" i="31" s="1"/>
  <c r="L112" i="31" s="1"/>
  <c r="N112" i="31" s="1"/>
  <c r="E182" i="31"/>
  <c r="J182" i="31" s="1"/>
  <c r="L182" i="31" s="1"/>
  <c r="N182" i="31" s="1"/>
  <c r="E143" i="31"/>
  <c r="J143" i="31" s="1"/>
  <c r="L143" i="31" s="1"/>
  <c r="N143" i="31" s="1"/>
  <c r="E261" i="31"/>
  <c r="J261" i="31" s="1"/>
  <c r="L261" i="31" s="1"/>
  <c r="N261" i="31" s="1"/>
  <c r="E227" i="31"/>
  <c r="J227" i="31" s="1"/>
  <c r="L227" i="31" s="1"/>
  <c r="N227" i="31" s="1"/>
  <c r="E190" i="31"/>
  <c r="J190" i="31" s="1"/>
  <c r="L190" i="31" s="1"/>
  <c r="N190" i="31" s="1"/>
  <c r="E161" i="31"/>
  <c r="J161" i="31" s="1"/>
  <c r="L161" i="31" s="1"/>
  <c r="N161" i="31" s="1"/>
  <c r="E236" i="31"/>
  <c r="J236" i="31" s="1"/>
  <c r="L236" i="31" s="1"/>
  <c r="N236" i="31" s="1"/>
  <c r="E253" i="31"/>
  <c r="J253" i="31" s="1"/>
  <c r="L253" i="31" s="1"/>
  <c r="N253" i="31" s="1"/>
  <c r="E219" i="31"/>
  <c r="J219" i="31" s="1"/>
  <c r="L219" i="31" s="1"/>
  <c r="N219" i="31" s="1"/>
  <c r="E222" i="31"/>
  <c r="J222" i="31" s="1"/>
  <c r="L222" i="31" s="1"/>
  <c r="N222" i="31" s="1"/>
  <c r="E185" i="31"/>
  <c r="J185" i="31" s="1"/>
  <c r="L185" i="31" s="1"/>
  <c r="N185" i="31" s="1"/>
  <c r="E260" i="31"/>
  <c r="J260" i="31" s="1"/>
  <c r="L260" i="31" s="1"/>
  <c r="N260" i="31" s="1"/>
  <c r="E150" i="31"/>
  <c r="J150" i="31" s="1"/>
  <c r="L150" i="31" s="1"/>
  <c r="N150" i="31" s="1"/>
  <c r="E226" i="31"/>
  <c r="J226" i="31" s="1"/>
  <c r="L226" i="31" s="1"/>
  <c r="N226" i="31" s="1"/>
  <c r="E99" i="31"/>
  <c r="J99" i="31" s="1"/>
  <c r="L99" i="31" s="1"/>
  <c r="N99" i="31" s="1"/>
  <c r="E138" i="31"/>
  <c r="J138" i="31" s="1"/>
  <c r="L138" i="31" s="1"/>
  <c r="N138" i="31" s="1"/>
  <c r="E134" i="31"/>
  <c r="J134" i="31" s="1"/>
  <c r="L134" i="31" s="1"/>
  <c r="N134" i="31" s="1"/>
  <c r="E109" i="31"/>
  <c r="J109" i="31" s="1"/>
  <c r="L109" i="31" s="1"/>
  <c r="N109" i="31" s="1"/>
  <c r="E102" i="31"/>
  <c r="J102" i="31" s="1"/>
  <c r="L102" i="31" s="1"/>
  <c r="N102" i="31" s="1"/>
  <c r="E173" i="31"/>
  <c r="J173" i="31" s="1"/>
  <c r="L173" i="31" s="1"/>
  <c r="N173" i="31" s="1"/>
  <c r="E248" i="31"/>
  <c r="J248" i="31" s="1"/>
  <c r="L248" i="31" s="1"/>
  <c r="N248" i="31" s="1"/>
  <c r="E144" i="31"/>
  <c r="J144" i="31" s="1"/>
  <c r="L144" i="31" s="1"/>
  <c r="N144" i="31" s="1"/>
  <c r="E263" i="31"/>
  <c r="J263" i="31" s="1"/>
  <c r="L263" i="31" s="1"/>
  <c r="N263" i="31" s="1"/>
  <c r="E176" i="31"/>
  <c r="J176" i="31" s="1"/>
  <c r="L176" i="31" s="1"/>
  <c r="N176" i="31" s="1"/>
  <c r="E229" i="31"/>
  <c r="J229" i="31" s="1"/>
  <c r="L229" i="31" s="1"/>
  <c r="N229" i="31" s="1"/>
  <c r="E195" i="31"/>
  <c r="J195" i="31" s="1"/>
  <c r="L195" i="31" s="1"/>
  <c r="N195" i="31" s="1"/>
  <c r="E135" i="31"/>
  <c r="J135" i="31" s="1"/>
  <c r="L135" i="31" s="1"/>
  <c r="N135" i="31" s="1"/>
  <c r="E238" i="31"/>
  <c r="J238" i="31" s="1"/>
  <c r="L238" i="31" s="1"/>
  <c r="N238" i="31" s="1"/>
  <c r="E204" i="31"/>
  <c r="J204" i="31" s="1"/>
  <c r="L204" i="31" s="1"/>
  <c r="N204" i="31" s="1"/>
  <c r="E221" i="31"/>
  <c r="J221" i="31" s="1"/>
  <c r="L221" i="31" s="1"/>
  <c r="N221" i="31" s="1"/>
  <c r="E187" i="31"/>
  <c r="J187" i="31" s="1"/>
  <c r="L187" i="31" s="1"/>
  <c r="N187" i="31" s="1"/>
  <c r="E220" i="31"/>
  <c r="J220" i="31" s="1"/>
  <c r="L220" i="31" s="1"/>
  <c r="N220" i="31" s="1"/>
  <c r="E262" i="31"/>
  <c r="J262" i="31" s="1"/>
  <c r="L262" i="31" s="1"/>
  <c r="N262" i="31" s="1"/>
  <c r="E228" i="31"/>
  <c r="J228" i="31" s="1"/>
  <c r="L228" i="31" s="1"/>
  <c r="N228" i="31" s="1"/>
  <c r="E100" i="31"/>
  <c r="J100" i="31" s="1"/>
  <c r="L100" i="31" s="1"/>
  <c r="N100" i="31" s="1"/>
  <c r="E194" i="31"/>
  <c r="J194" i="31" s="1"/>
  <c r="L194" i="31" s="1"/>
  <c r="N194" i="31" s="1"/>
  <c r="E131" i="31"/>
  <c r="J131" i="31" s="1"/>
  <c r="L131" i="31" s="1"/>
  <c r="N131" i="31" s="1"/>
  <c r="E98" i="31"/>
  <c r="J98" i="31" s="1"/>
  <c r="L98" i="31" s="1"/>
  <c r="N98" i="31" s="1"/>
  <c r="E125" i="31"/>
  <c r="J125" i="31" s="1"/>
  <c r="L125" i="31" s="1"/>
  <c r="N125" i="31" s="1"/>
  <c r="E106" i="31"/>
  <c r="J106" i="31" s="1"/>
  <c r="L106" i="31" s="1"/>
  <c r="N106" i="31" s="1"/>
  <c r="E126" i="31"/>
  <c r="J126" i="31" s="1"/>
  <c r="L126" i="31" s="1"/>
  <c r="N126" i="31" s="1"/>
  <c r="E250" i="31"/>
  <c r="J250" i="31" s="1"/>
  <c r="L250" i="31" s="1"/>
  <c r="N250" i="31" s="1"/>
  <c r="E216" i="31"/>
  <c r="J216" i="31" s="1"/>
  <c r="L216" i="31" s="1"/>
  <c r="N216" i="31" s="1"/>
  <c r="E265" i="31"/>
  <c r="J265" i="31" s="1"/>
  <c r="L265" i="31" s="1"/>
  <c r="N265" i="31" s="1"/>
  <c r="E231" i="31"/>
  <c r="J231" i="31" s="1"/>
  <c r="L231" i="31" s="1"/>
  <c r="N231" i="31" s="1"/>
  <c r="E254" i="31"/>
  <c r="J254" i="31" s="1"/>
  <c r="L254" i="31" s="1"/>
  <c r="N254" i="31" s="1"/>
  <c r="E197" i="31"/>
  <c r="J197" i="31" s="1"/>
  <c r="L197" i="31" s="1"/>
  <c r="N197" i="31" s="1"/>
  <c r="E163" i="31"/>
  <c r="J163" i="31" s="1"/>
  <c r="L163" i="31" s="1"/>
  <c r="N163" i="31" s="1"/>
  <c r="E180" i="31"/>
  <c r="J180" i="31" s="1"/>
  <c r="L180" i="31" s="1"/>
  <c r="N180" i="31" s="1"/>
  <c r="E206" i="31"/>
  <c r="J206" i="31" s="1"/>
  <c r="L206" i="31" s="1"/>
  <c r="N206" i="31" s="1"/>
  <c r="E119" i="31"/>
  <c r="J119" i="31" s="1"/>
  <c r="L119" i="31" s="1"/>
  <c r="N119" i="31" s="1"/>
  <c r="E189" i="31"/>
  <c r="J189" i="31" s="1"/>
  <c r="L189" i="31" s="1"/>
  <c r="N189" i="31" s="1"/>
  <c r="E264" i="31"/>
  <c r="J264" i="31" s="1"/>
  <c r="L264" i="31" s="1"/>
  <c r="N264" i="31" s="1"/>
  <c r="E146" i="31"/>
  <c r="J146" i="31" s="1"/>
  <c r="L146" i="31" s="1"/>
  <c r="N146" i="31" s="1"/>
  <c r="E230" i="31"/>
  <c r="J230" i="31" s="1"/>
  <c r="L230" i="31" s="1"/>
  <c r="N230" i="31" s="1"/>
  <c r="E196" i="31"/>
  <c r="J196" i="31" s="1"/>
  <c r="L196" i="31" s="1"/>
  <c r="N196" i="31" s="1"/>
  <c r="E132" i="31"/>
  <c r="J132" i="31" s="1"/>
  <c r="L132" i="31" s="1"/>
  <c r="N132" i="31" s="1"/>
  <c r="E162" i="31"/>
  <c r="J162" i="31" s="1"/>
  <c r="L162" i="31" s="1"/>
  <c r="N162" i="31" s="1"/>
  <c r="E154" i="31"/>
  <c r="J154" i="31" s="1"/>
  <c r="L154" i="31" s="1"/>
  <c r="N154" i="31" s="1"/>
  <c r="E105" i="31"/>
  <c r="J105" i="31" s="1"/>
  <c r="L105" i="31" s="1"/>
  <c r="N105" i="31" s="1"/>
  <c r="E137" i="31"/>
  <c r="J137" i="31" s="1"/>
  <c r="L137" i="31" s="1"/>
  <c r="N137" i="31" s="1"/>
  <c r="E129" i="31"/>
  <c r="J129" i="31" s="1"/>
  <c r="L129" i="31" s="1"/>
  <c r="N129" i="31" s="1"/>
  <c r="E159" i="31"/>
  <c r="J159" i="31" s="1"/>
  <c r="L159" i="31" s="1"/>
  <c r="N159" i="31" s="1"/>
  <c r="E218" i="31"/>
  <c r="J218" i="31" s="1"/>
  <c r="L218" i="31" s="1"/>
  <c r="N218" i="31" s="1"/>
  <c r="E107" i="31"/>
  <c r="J107" i="31" s="1"/>
  <c r="L107" i="31" s="1"/>
  <c r="N107" i="31" s="1"/>
  <c r="E233" i="31"/>
  <c r="J233" i="31" s="1"/>
  <c r="L233" i="31" s="1"/>
  <c r="N233" i="31" s="1"/>
  <c r="E199" i="31"/>
  <c r="J199" i="31" s="1"/>
  <c r="L199" i="31" s="1"/>
  <c r="N199" i="31" s="1"/>
  <c r="E207" i="31"/>
  <c r="J207" i="31" s="1"/>
  <c r="L207" i="31" s="1"/>
  <c r="N207" i="31" s="1"/>
  <c r="E165" i="31"/>
  <c r="J165" i="31" s="1"/>
  <c r="L165" i="31" s="1"/>
  <c r="N165" i="31" s="1"/>
  <c r="E240" i="31"/>
  <c r="J240" i="31" s="1"/>
  <c r="L240" i="31" s="1"/>
  <c r="N240" i="31" s="1"/>
  <c r="E120" i="31"/>
  <c r="J120" i="31" s="1"/>
  <c r="L120" i="31" s="1"/>
  <c r="N120" i="31" s="1"/>
  <c r="E174" i="31"/>
  <c r="J174" i="31" s="1"/>
  <c r="L174" i="31" s="1"/>
  <c r="N174" i="31" s="1"/>
  <c r="E151" i="31"/>
  <c r="J151" i="31" s="1"/>
  <c r="L151" i="31" s="1"/>
  <c r="N151" i="31" s="1"/>
  <c r="E266" i="31"/>
  <c r="J266" i="31" s="1"/>
  <c r="L266" i="31" s="1"/>
  <c r="N266" i="31" s="1"/>
  <c r="E232" i="31"/>
  <c r="J232" i="31" s="1"/>
  <c r="L232" i="31" s="1"/>
  <c r="N232" i="31" s="1"/>
  <c r="E96" i="31"/>
  <c r="J96" i="31" s="1"/>
  <c r="L96" i="31" s="1"/>
  <c r="N96" i="31" s="1"/>
  <c r="E198" i="31"/>
  <c r="J198" i="31" s="1"/>
  <c r="L198" i="31" s="1"/>
  <c r="N198" i="31" s="1"/>
  <c r="E127" i="31"/>
  <c r="J127" i="31" s="1"/>
  <c r="L127" i="31" s="1"/>
  <c r="N127" i="31" s="1"/>
  <c r="E168" i="31"/>
  <c r="J168" i="31" s="1"/>
  <c r="L168" i="31" s="1"/>
  <c r="N168" i="31" s="1"/>
  <c r="E243" i="31"/>
  <c r="J243" i="31" s="1"/>
  <c r="L243" i="31" s="1"/>
  <c r="N243" i="31" s="1"/>
  <c r="E177" i="31"/>
  <c r="J177" i="31" s="1"/>
  <c r="L177" i="31" s="1"/>
  <c r="N177" i="31" s="1"/>
  <c r="E97" i="31"/>
  <c r="J97" i="31" s="1"/>
  <c r="L97" i="31" s="1"/>
  <c r="N97" i="31" s="1"/>
  <c r="E184" i="31"/>
  <c r="J184" i="31" s="1"/>
  <c r="L184" i="31" s="1"/>
  <c r="N184" i="31" s="1"/>
  <c r="E169" i="31"/>
  <c r="J169" i="31" s="1"/>
  <c r="L169" i="31" s="1"/>
  <c r="N169" i="31" s="1"/>
  <c r="E242" i="31"/>
  <c r="J242" i="31" s="1"/>
  <c r="L242" i="31" s="1"/>
  <c r="N242" i="31" s="1"/>
  <c r="E225" i="31"/>
  <c r="J225" i="31" s="1"/>
  <c r="L225" i="31" s="1"/>
  <c r="N225" i="31" s="1"/>
  <c r="E202" i="31"/>
  <c r="J202" i="31" s="1"/>
  <c r="L202" i="31" s="1"/>
  <c r="N202" i="31" s="1"/>
  <c r="E166" i="31"/>
  <c r="J166" i="31" s="1"/>
  <c r="L166" i="31" s="1"/>
  <c r="N166" i="31" s="1"/>
  <c r="E181" i="31"/>
  <c r="J181" i="31" s="1"/>
  <c r="L181" i="31" s="1"/>
  <c r="N181" i="31" s="1"/>
  <c r="E157" i="31"/>
  <c r="J157" i="31" s="1"/>
  <c r="L157" i="31" s="1"/>
  <c r="N157" i="31" s="1"/>
  <c r="E186" i="31"/>
  <c r="J186" i="31" s="1"/>
  <c r="L186" i="31" s="1"/>
  <c r="N186" i="31" s="1"/>
  <c r="E246" i="31"/>
  <c r="J246" i="31" s="1"/>
  <c r="L246" i="31" s="1"/>
  <c r="N246" i="31" s="1"/>
  <c r="E210" i="31"/>
  <c r="J210" i="31" s="1"/>
  <c r="L210" i="31" s="1"/>
  <c r="N210" i="31" s="1"/>
  <c r="E255" i="31"/>
  <c r="J255" i="31" s="1"/>
  <c r="L255" i="31" s="1"/>
  <c r="N255" i="31" s="1"/>
  <c r="E170" i="31"/>
  <c r="J170" i="31" s="1"/>
  <c r="L170" i="31" s="1"/>
  <c r="N170" i="31" s="1"/>
  <c r="E247" i="31"/>
  <c r="J247" i="31" s="1"/>
  <c r="L247" i="31" s="1"/>
  <c r="N247" i="31" s="1"/>
  <c r="E211" i="31"/>
  <c r="J211" i="31" s="1"/>
  <c r="L211" i="31" s="1"/>
  <c r="N211" i="31" s="1"/>
  <c r="E130" i="31"/>
  <c r="J130" i="31" s="1"/>
  <c r="L130" i="31" s="1"/>
  <c r="N130" i="31" s="1"/>
  <c r="E267" i="31"/>
  <c r="J267" i="31" s="1"/>
  <c r="L267" i="31" s="1"/>
  <c r="N267" i="31" s="1"/>
  <c r="E167" i="31"/>
  <c r="J167" i="31" s="1"/>
  <c r="L167" i="31" s="1"/>
  <c r="N167" i="31" s="1"/>
  <c r="E178" i="31"/>
  <c r="J178" i="31" s="1"/>
  <c r="L178" i="31" s="1"/>
  <c r="N178" i="31" s="1"/>
  <c r="E223" i="31"/>
  <c r="J223" i="31" s="1"/>
  <c r="L223" i="31" s="1"/>
  <c r="N223" i="31" s="1"/>
  <c r="E200" i="31"/>
  <c r="J200" i="31" s="1"/>
  <c r="L200" i="31" s="1"/>
  <c r="N200" i="31" s="1"/>
  <c r="E215" i="31"/>
  <c r="J215" i="31" s="1"/>
  <c r="L215" i="31" s="1"/>
  <c r="N215" i="31" s="1"/>
  <c r="E179" i="31"/>
  <c r="J179" i="31" s="1"/>
  <c r="L179" i="31" s="1"/>
  <c r="N179" i="31" s="1"/>
  <c r="E117" i="31"/>
  <c r="J117" i="31" s="1"/>
  <c r="L117" i="31" s="1"/>
  <c r="N117" i="31" s="1"/>
  <c r="E235" i="31"/>
  <c r="J235" i="31" s="1"/>
  <c r="L235" i="31" s="1"/>
  <c r="N235" i="31" s="1"/>
  <c r="E244" i="31"/>
  <c r="J244" i="31" s="1"/>
  <c r="L244" i="31" s="1"/>
  <c r="N244" i="31" s="1"/>
  <c r="E208" i="31"/>
  <c r="J208" i="31" s="1"/>
  <c r="L208" i="31" s="1"/>
  <c r="N208" i="31" s="1"/>
  <c r="E191" i="31"/>
  <c r="J191" i="31" s="1"/>
  <c r="L191" i="31" s="1"/>
  <c r="N191" i="31" s="1"/>
  <c r="E123" i="31"/>
  <c r="J123" i="31" s="1"/>
  <c r="L123" i="31" s="1"/>
  <c r="N123" i="31" s="1"/>
  <c r="J95" i="31"/>
  <c r="L95" i="31" s="1"/>
  <c r="N95" i="31" s="1"/>
  <c r="E256" i="31"/>
  <c r="J256" i="31" s="1"/>
  <c r="L256" i="31" s="1"/>
  <c r="N256" i="31" s="1"/>
  <c r="E153" i="31"/>
  <c r="J153" i="31" s="1"/>
  <c r="L153" i="31" s="1"/>
  <c r="N153" i="31" s="1"/>
  <c r="E139" i="31"/>
  <c r="J139" i="31" s="1"/>
  <c r="L139" i="31" s="1"/>
  <c r="N139" i="31" s="1"/>
  <c r="E212" i="31"/>
  <c r="J212" i="31" s="1"/>
  <c r="L212" i="31" s="1"/>
  <c r="N212" i="31" s="1"/>
  <c r="E115" i="31"/>
  <c r="J115" i="31" s="1"/>
  <c r="L115" i="31" s="1"/>
  <c r="N115" i="31" s="1"/>
  <c r="E142" i="31"/>
  <c r="J142" i="31" s="1"/>
  <c r="L142" i="31" s="1"/>
  <c r="N142" i="31" s="1"/>
  <c r="E155" i="31"/>
  <c r="J155" i="31" s="1"/>
  <c r="L155" i="31" s="1"/>
  <c r="N155" i="31" s="1"/>
  <c r="E209" i="31"/>
  <c r="J209" i="31" s="1"/>
  <c r="L209" i="31" s="1"/>
  <c r="N209" i="31" s="1"/>
  <c r="E175" i="31"/>
  <c r="J175" i="31" s="1"/>
  <c r="L175" i="31" s="1"/>
  <c r="N175" i="31" s="1"/>
  <c r="E122" i="31"/>
  <c r="J122" i="31" s="1"/>
  <c r="L122" i="31" s="1"/>
  <c r="N122" i="31" s="1"/>
  <c r="E133" i="31"/>
  <c r="J133" i="31" s="1"/>
  <c r="L133" i="31" s="1"/>
  <c r="N133" i="31" s="1"/>
  <c r="E241" i="31"/>
  <c r="J241" i="31" s="1"/>
  <c r="L241" i="31" s="1"/>
  <c r="N241" i="31" s="1"/>
  <c r="E103" i="31"/>
  <c r="J103" i="31" s="1"/>
  <c r="L103" i="31" s="1"/>
  <c r="N103" i="31" s="1"/>
  <c r="E147" i="31"/>
  <c r="J147" i="31" s="1"/>
  <c r="L147" i="31" s="1"/>
  <c r="N147" i="31" s="1"/>
  <c r="E188" i="31"/>
  <c r="J188" i="31" s="1"/>
  <c r="L188" i="31" s="1"/>
  <c r="N188" i="31" s="1"/>
  <c r="E128" i="31"/>
  <c r="J128" i="31" s="1"/>
  <c r="L128" i="31" s="1"/>
  <c r="N128" i="31" s="1"/>
  <c r="E158" i="31"/>
  <c r="J158" i="31" s="1"/>
  <c r="L158" i="31" s="1"/>
  <c r="N158" i="31" s="1"/>
  <c r="E113" i="31"/>
  <c r="J113" i="31" s="1"/>
  <c r="L113" i="31" s="1"/>
  <c r="N113" i="31" s="1"/>
  <c r="E108" i="31"/>
  <c r="J108" i="31" s="1"/>
  <c r="L108" i="31" s="1"/>
  <c r="N108" i="31" s="1"/>
  <c r="E239" i="31"/>
  <c r="J239" i="31" s="1"/>
  <c r="L239" i="31" s="1"/>
  <c r="N239" i="31" s="1"/>
  <c r="E172" i="31"/>
  <c r="J172" i="31" s="1"/>
  <c r="L172" i="31" s="1"/>
  <c r="N172" i="31" s="1"/>
  <c r="E152" i="31"/>
  <c r="J152" i="31" s="1"/>
  <c r="L152" i="31" s="1"/>
  <c r="N152" i="31" s="1"/>
  <c r="E124" i="31"/>
  <c r="J124" i="31" s="1"/>
  <c r="L124" i="31" s="1"/>
  <c r="N124" i="31" s="1"/>
  <c r="E160" i="31"/>
  <c r="J160" i="31" s="1"/>
  <c r="L160" i="31" s="1"/>
  <c r="N160" i="31" s="1"/>
  <c r="E245" i="31"/>
  <c r="J245" i="31" s="1"/>
  <c r="L245" i="31" s="1"/>
  <c r="N245" i="31" s="1"/>
  <c r="E201" i="31"/>
  <c r="J201" i="31" s="1"/>
  <c r="L201" i="31" s="1"/>
  <c r="N201" i="31" s="1"/>
  <c r="E116" i="31"/>
  <c r="J116" i="31" s="1"/>
  <c r="L116" i="31" s="1"/>
  <c r="N116" i="31" s="1"/>
  <c r="E257" i="31"/>
  <c r="J257" i="31" s="1"/>
  <c r="L257" i="31" s="1"/>
  <c r="N257" i="31" s="1"/>
  <c r="E234" i="31"/>
  <c r="J234" i="31" s="1"/>
  <c r="L234" i="31" s="1"/>
  <c r="N234" i="31" s="1"/>
  <c r="E249" i="31"/>
  <c r="J249" i="31" s="1"/>
  <c r="L249" i="31" s="1"/>
  <c r="N249" i="31" s="1"/>
  <c r="E213" i="31"/>
  <c r="J213" i="31" s="1"/>
  <c r="L213" i="31" s="1"/>
  <c r="N213" i="31" s="1"/>
  <c r="E140" i="31"/>
  <c r="J140" i="31" s="1"/>
  <c r="L140" i="31" s="1"/>
  <c r="N140" i="31" s="1"/>
  <c r="E110" i="31"/>
  <c r="J110" i="31" s="1"/>
  <c r="L110" i="31" s="1"/>
  <c r="N110" i="31" s="1"/>
  <c r="E120" i="5"/>
  <c r="J120" i="5" s="1"/>
  <c r="L120" i="5" s="1"/>
  <c r="N120" i="5" s="1"/>
  <c r="E140" i="5"/>
  <c r="J140" i="5" s="1"/>
  <c r="L140" i="5" s="1"/>
  <c r="N140" i="5" s="1"/>
  <c r="E100" i="5"/>
  <c r="J100" i="5" s="1"/>
  <c r="L100" i="5" s="1"/>
  <c r="N100" i="5" s="1"/>
  <c r="E182" i="5"/>
  <c r="J182" i="5" s="1"/>
  <c r="L182" i="5" s="1"/>
  <c r="N182" i="5" s="1"/>
  <c r="E122" i="5"/>
  <c r="J122" i="5" s="1"/>
  <c r="L122" i="5" s="1"/>
  <c r="N122" i="5" s="1"/>
  <c r="E249" i="5"/>
  <c r="J249" i="5" s="1"/>
  <c r="L249" i="5" s="1"/>
  <c r="N249" i="5" s="1"/>
  <c r="E235" i="5"/>
  <c r="J235" i="5" s="1"/>
  <c r="L235" i="5" s="1"/>
  <c r="N235" i="5" s="1"/>
  <c r="E97" i="5"/>
  <c r="J97" i="5" s="1"/>
  <c r="L97" i="5" s="1"/>
  <c r="N97" i="5" s="1"/>
  <c r="E222" i="5"/>
  <c r="J222" i="5" s="1"/>
  <c r="L222" i="5" s="1"/>
  <c r="N222" i="5" s="1"/>
  <c r="E238" i="5"/>
  <c r="J238" i="5" s="1"/>
  <c r="L238" i="5" s="1"/>
  <c r="N238" i="5" s="1"/>
  <c r="E139" i="5"/>
  <c r="J139" i="5" s="1"/>
  <c r="L139" i="5" s="1"/>
  <c r="N139" i="5" s="1"/>
  <c r="E166" i="5"/>
  <c r="J166" i="5" s="1"/>
  <c r="L166" i="5" s="1"/>
  <c r="N166" i="5" s="1"/>
  <c r="E177" i="5"/>
  <c r="J177" i="5" s="1"/>
  <c r="L177" i="5" s="1"/>
  <c r="N177" i="5" s="1"/>
  <c r="E163" i="5"/>
  <c r="J163" i="5" s="1"/>
  <c r="L163" i="5" s="1"/>
  <c r="N163" i="5" s="1"/>
  <c r="E198" i="5"/>
  <c r="J198" i="5" s="1"/>
  <c r="L198" i="5" s="1"/>
  <c r="N198" i="5" s="1"/>
  <c r="E146" i="5"/>
  <c r="J146" i="5" s="1"/>
  <c r="L146" i="5" s="1"/>
  <c r="N146" i="5" s="1"/>
  <c r="E127" i="5"/>
  <c r="J127" i="5" s="1"/>
  <c r="L127" i="5" s="1"/>
  <c r="N127" i="5" s="1"/>
  <c r="E190" i="5"/>
  <c r="J190" i="5" s="1"/>
  <c r="L190" i="5" s="1"/>
  <c r="N190" i="5" s="1"/>
  <c r="E186" i="5"/>
  <c r="J186" i="5" s="1"/>
  <c r="L186" i="5" s="1"/>
  <c r="N186" i="5" s="1"/>
  <c r="E201" i="5"/>
  <c r="J201" i="5" s="1"/>
  <c r="L201" i="5" s="1"/>
  <c r="N201" i="5" s="1"/>
  <c r="E187" i="5"/>
  <c r="J187" i="5" s="1"/>
  <c r="L187" i="5" s="1"/>
  <c r="N187" i="5" s="1"/>
  <c r="E145" i="5"/>
  <c r="J145" i="5" s="1"/>
  <c r="L145" i="5" s="1"/>
  <c r="N145" i="5" s="1"/>
  <c r="E256" i="5"/>
  <c r="J256" i="5" s="1"/>
  <c r="L256" i="5" s="1"/>
  <c r="N256" i="5" s="1"/>
  <c r="J95" i="5"/>
  <c r="L95" i="5" s="1"/>
  <c r="N95" i="5" s="1"/>
  <c r="E248" i="5"/>
  <c r="J248" i="5" s="1"/>
  <c r="L248" i="5" s="1"/>
  <c r="N248" i="5" s="1"/>
  <c r="E221" i="5"/>
  <c r="J221" i="5" s="1"/>
  <c r="L221" i="5" s="1"/>
  <c r="N221" i="5" s="1"/>
  <c r="E207" i="5"/>
  <c r="J207" i="5" s="1"/>
  <c r="L207" i="5" s="1"/>
  <c r="N207" i="5" s="1"/>
  <c r="E125" i="5"/>
  <c r="J125" i="5" s="1"/>
  <c r="L125" i="5" s="1"/>
  <c r="N125" i="5" s="1"/>
  <c r="E153" i="5"/>
  <c r="J153" i="5" s="1"/>
  <c r="L153" i="5" s="1"/>
  <c r="N153" i="5" s="1"/>
  <c r="E103" i="5"/>
  <c r="J103" i="5" s="1"/>
  <c r="L103" i="5" s="1"/>
  <c r="N103" i="5" s="1"/>
  <c r="E223" i="5"/>
  <c r="J223" i="5" s="1"/>
  <c r="L223" i="5" s="1"/>
  <c r="N223" i="5" s="1"/>
  <c r="E192" i="5"/>
  <c r="J192" i="5" s="1"/>
  <c r="L192" i="5" s="1"/>
  <c r="N192" i="5" s="1"/>
  <c r="E263" i="5"/>
  <c r="J263" i="5" s="1"/>
  <c r="L263" i="5" s="1"/>
  <c r="N263" i="5" s="1"/>
  <c r="E268" i="5"/>
  <c r="J268" i="5" s="1"/>
  <c r="L268" i="5" s="1"/>
  <c r="N268" i="5" s="1"/>
  <c r="E109" i="5"/>
  <c r="J109" i="5" s="1"/>
  <c r="L109" i="5" s="1"/>
  <c r="N109" i="5" s="1"/>
  <c r="E202" i="5"/>
  <c r="J202" i="5" s="1"/>
  <c r="L202" i="5" s="1"/>
  <c r="N202" i="5" s="1"/>
  <c r="E102" i="5"/>
  <c r="J102" i="5" s="1"/>
  <c r="L102" i="5" s="1"/>
  <c r="N102" i="5" s="1"/>
  <c r="E261" i="5"/>
  <c r="J261" i="5" s="1"/>
  <c r="L261" i="5" s="1"/>
  <c r="N261" i="5" s="1"/>
  <c r="E257" i="5"/>
  <c r="J257" i="5" s="1"/>
  <c r="L257" i="5" s="1"/>
  <c r="N257" i="5" s="1"/>
  <c r="E212" i="5"/>
  <c r="J212" i="5" s="1"/>
  <c r="L212" i="5" s="1"/>
  <c r="N212" i="5" s="1"/>
  <c r="E114" i="5"/>
  <c r="J114" i="5" s="1"/>
  <c r="L114" i="5" s="1"/>
  <c r="N114" i="5" s="1"/>
  <c r="E200" i="5"/>
  <c r="J200" i="5" s="1"/>
  <c r="L200" i="5" s="1"/>
  <c r="N200" i="5" s="1"/>
  <c r="E226" i="5"/>
  <c r="J226" i="5" s="1"/>
  <c r="L226" i="5" s="1"/>
  <c r="N226" i="5" s="1"/>
  <c r="E228" i="5"/>
  <c r="J228" i="5" s="1"/>
  <c r="L228" i="5" s="1"/>
  <c r="N228" i="5" s="1"/>
  <c r="E144" i="5"/>
  <c r="J144" i="5" s="1"/>
  <c r="L144" i="5" s="1"/>
  <c r="N144" i="5" s="1"/>
  <c r="E220" i="5"/>
  <c r="J220" i="5" s="1"/>
  <c r="L220" i="5" s="1"/>
  <c r="N220" i="5" s="1"/>
  <c r="E244" i="5"/>
  <c r="J244" i="5" s="1"/>
  <c r="L244" i="5" s="1"/>
  <c r="N244" i="5" s="1"/>
  <c r="E178" i="5"/>
  <c r="J178" i="5" s="1"/>
  <c r="L178" i="5" s="1"/>
  <c r="N178" i="5" s="1"/>
  <c r="E129" i="5"/>
  <c r="J129" i="5" s="1"/>
  <c r="L129" i="5" s="1"/>
  <c r="N129" i="5" s="1"/>
  <c r="E167" i="5"/>
  <c r="J167" i="5" s="1"/>
  <c r="L167" i="5" s="1"/>
  <c r="N167" i="5" s="1"/>
  <c r="E170" i="5"/>
  <c r="J170" i="5" s="1"/>
  <c r="L170" i="5" s="1"/>
  <c r="N170" i="5" s="1"/>
  <c r="E205" i="5"/>
  <c r="J205" i="5" s="1"/>
  <c r="L205" i="5" s="1"/>
  <c r="N205" i="5" s="1"/>
  <c r="E169" i="5"/>
  <c r="J169" i="5" s="1"/>
  <c r="L169" i="5" s="1"/>
  <c r="N169" i="5" s="1"/>
  <c r="E242" i="5"/>
  <c r="J242" i="5" s="1"/>
  <c r="L242" i="5" s="1"/>
  <c r="N242" i="5" s="1"/>
  <c r="E118" i="5"/>
  <c r="J118" i="5" s="1"/>
  <c r="L118" i="5" s="1"/>
  <c r="N118" i="5" s="1"/>
  <c r="E112" i="5"/>
  <c r="J112" i="5" s="1"/>
  <c r="L112" i="5" s="1"/>
  <c r="N112" i="5" s="1"/>
  <c r="E132" i="5"/>
  <c r="J132" i="5" s="1"/>
  <c r="L132" i="5" s="1"/>
  <c r="N132" i="5" s="1"/>
  <c r="E239" i="5"/>
  <c r="J239" i="5" s="1"/>
  <c r="L239" i="5" s="1"/>
  <c r="N239" i="5" s="1"/>
  <c r="E229" i="5"/>
  <c r="J229" i="5" s="1"/>
  <c r="L229" i="5" s="1"/>
  <c r="N229" i="5" s="1"/>
  <c r="E267" i="5"/>
  <c r="J267" i="5" s="1"/>
  <c r="L267" i="5" s="1"/>
  <c r="N267" i="5" s="1"/>
  <c r="E262" i="5"/>
  <c r="J262" i="5" s="1"/>
  <c r="L262" i="5" s="1"/>
  <c r="N262" i="5" s="1"/>
  <c r="E213" i="5"/>
  <c r="J213" i="5" s="1"/>
  <c r="L213" i="5" s="1"/>
  <c r="N213" i="5" s="1"/>
  <c r="E107" i="5"/>
  <c r="J107" i="5" s="1"/>
  <c r="L107" i="5" s="1"/>
  <c r="N107" i="5" s="1"/>
  <c r="E196" i="5"/>
  <c r="J196" i="5" s="1"/>
  <c r="L196" i="5" s="1"/>
  <c r="N196" i="5" s="1"/>
  <c r="E259" i="5"/>
  <c r="J259" i="5" s="1"/>
  <c r="L259" i="5" s="1"/>
  <c r="N259" i="5" s="1"/>
  <c r="E173" i="5"/>
  <c r="J173" i="5" s="1"/>
  <c r="L173" i="5" s="1"/>
  <c r="N173" i="5" s="1"/>
  <c r="E156" i="5"/>
  <c r="J156" i="5" s="1"/>
  <c r="L156" i="5" s="1"/>
  <c r="N156" i="5" s="1"/>
  <c r="E255" i="5"/>
  <c r="J255" i="5" s="1"/>
  <c r="L255" i="5" s="1"/>
  <c r="N255" i="5" s="1"/>
  <c r="E161" i="5"/>
  <c r="J161" i="5" s="1"/>
  <c r="L161" i="5" s="1"/>
  <c r="N161" i="5" s="1"/>
  <c r="E258" i="5"/>
  <c r="J258" i="5" s="1"/>
  <c r="L258" i="5" s="1"/>
  <c r="N258" i="5" s="1"/>
  <c r="E142" i="5"/>
  <c r="J142" i="5" s="1"/>
  <c r="L142" i="5" s="1"/>
  <c r="N142" i="5" s="1"/>
  <c r="E106" i="5"/>
  <c r="J106" i="5" s="1"/>
  <c r="L106" i="5" s="1"/>
  <c r="N106" i="5" s="1"/>
  <c r="E216" i="5"/>
  <c r="J216" i="5" s="1"/>
  <c r="L216" i="5" s="1"/>
  <c r="N216" i="5" s="1"/>
  <c r="E189" i="5"/>
  <c r="J189" i="5" s="1"/>
  <c r="L189" i="5" s="1"/>
  <c r="N189" i="5" s="1"/>
  <c r="E217" i="5"/>
  <c r="J217" i="5" s="1"/>
  <c r="L217" i="5" s="1"/>
  <c r="N217" i="5" s="1"/>
  <c r="E206" i="5"/>
  <c r="J206" i="5" s="1"/>
  <c r="L206" i="5" s="1"/>
  <c r="N206" i="5" s="1"/>
  <c r="E241" i="5"/>
  <c r="J241" i="5" s="1"/>
  <c r="L241" i="5" s="1"/>
  <c r="N241" i="5" s="1"/>
  <c r="E111" i="5"/>
  <c r="J111" i="5" s="1"/>
  <c r="L111" i="5" s="1"/>
  <c r="N111" i="5" s="1"/>
  <c r="E154" i="5"/>
  <c r="J154" i="5" s="1"/>
  <c r="L154" i="5" s="1"/>
  <c r="N154" i="5" s="1"/>
  <c r="E152" i="5"/>
  <c r="J152" i="5" s="1"/>
  <c r="L152" i="5" s="1"/>
  <c r="N152" i="5" s="1"/>
  <c r="E246" i="5"/>
  <c r="J246" i="5" s="1"/>
  <c r="L246" i="5" s="1"/>
  <c r="N246" i="5" s="1"/>
  <c r="E266" i="5"/>
  <c r="J266" i="5" s="1"/>
  <c r="L266" i="5" s="1"/>
  <c r="N266" i="5" s="1"/>
  <c r="E265" i="5"/>
  <c r="J265" i="5" s="1"/>
  <c r="L265" i="5" s="1"/>
  <c r="N265" i="5" s="1"/>
  <c r="E188" i="5"/>
  <c r="J188" i="5" s="1"/>
  <c r="L188" i="5" s="1"/>
  <c r="N188" i="5" s="1"/>
  <c r="E128" i="5"/>
  <c r="J128" i="5" s="1"/>
  <c r="L128" i="5" s="1"/>
  <c r="N128" i="5" s="1"/>
  <c r="E164" i="5"/>
  <c r="J164" i="5" s="1"/>
  <c r="L164" i="5" s="1"/>
  <c r="N164" i="5" s="1"/>
  <c r="E175" i="5"/>
  <c r="J175" i="5" s="1"/>
  <c r="L175" i="5" s="1"/>
  <c r="N175" i="5" s="1"/>
  <c r="E123" i="5"/>
  <c r="J123" i="5" s="1"/>
  <c r="L123" i="5" s="1"/>
  <c r="N123" i="5" s="1"/>
  <c r="E203" i="5"/>
  <c r="J203" i="5" s="1"/>
  <c r="L203" i="5" s="1"/>
  <c r="N203" i="5" s="1"/>
  <c r="E115" i="5"/>
  <c r="J115" i="5" s="1"/>
  <c r="L115" i="5" s="1"/>
  <c r="N115" i="5" s="1"/>
  <c r="E181" i="5"/>
  <c r="J181" i="5" s="1"/>
  <c r="L181" i="5" s="1"/>
  <c r="N181" i="5" s="1"/>
  <c r="E98" i="5"/>
  <c r="J98" i="5" s="1"/>
  <c r="L98" i="5" s="1"/>
  <c r="N98" i="5" s="1"/>
  <c r="E243" i="5"/>
  <c r="J243" i="5" s="1"/>
  <c r="L243" i="5" s="1"/>
  <c r="N243" i="5" s="1"/>
  <c r="E227" i="5"/>
  <c r="J227" i="5" s="1"/>
  <c r="L227" i="5" s="1"/>
  <c r="N227" i="5" s="1"/>
  <c r="E159" i="5"/>
  <c r="J159" i="5" s="1"/>
  <c r="L159" i="5" s="1"/>
  <c r="N159" i="5" s="1"/>
  <c r="E193" i="5"/>
  <c r="J193" i="5" s="1"/>
  <c r="L193" i="5" s="1"/>
  <c r="N193" i="5" s="1"/>
  <c r="E211" i="5"/>
  <c r="J211" i="5" s="1"/>
  <c r="L211" i="5" s="1"/>
  <c r="N211" i="5" s="1"/>
  <c r="E194" i="5"/>
  <c r="J194" i="5" s="1"/>
  <c r="L194" i="5" s="1"/>
  <c r="N194" i="5" s="1"/>
  <c r="E168" i="5"/>
  <c r="J168" i="5" s="1"/>
  <c r="L168" i="5" s="1"/>
  <c r="N168" i="5" s="1"/>
  <c r="E141" i="5"/>
  <c r="J141" i="5" s="1"/>
  <c r="L141" i="5" s="1"/>
  <c r="N141" i="5" s="1"/>
  <c r="E247" i="5"/>
  <c r="J247" i="5" s="1"/>
  <c r="L247" i="5" s="1"/>
  <c r="N247" i="5" s="1"/>
  <c r="E124" i="5"/>
  <c r="J124" i="5" s="1"/>
  <c r="L124" i="5" s="1"/>
  <c r="N124" i="5" s="1"/>
  <c r="E252" i="5"/>
  <c r="J252" i="5" s="1"/>
  <c r="L252" i="5" s="1"/>
  <c r="N252" i="5" s="1"/>
  <c r="E253" i="5"/>
  <c r="J253" i="5" s="1"/>
  <c r="L253" i="5" s="1"/>
  <c r="N253" i="5" s="1"/>
  <c r="E99" i="5"/>
  <c r="J99" i="5" s="1"/>
  <c r="L99" i="5" s="1"/>
  <c r="N99" i="5" s="1"/>
  <c r="E172" i="5"/>
  <c r="J172" i="5" s="1"/>
  <c r="L172" i="5" s="1"/>
  <c r="N172" i="5" s="1"/>
  <c r="E171" i="5"/>
  <c r="J171" i="5" s="1"/>
  <c r="L171" i="5" s="1"/>
  <c r="N171" i="5" s="1"/>
  <c r="E138" i="5"/>
  <c r="J138" i="5" s="1"/>
  <c r="L138" i="5" s="1"/>
  <c r="N138" i="5" s="1"/>
  <c r="E149" i="5"/>
  <c r="J149" i="5" s="1"/>
  <c r="L149" i="5" s="1"/>
  <c r="N149" i="5" s="1"/>
  <c r="E130" i="5"/>
  <c r="J130" i="5" s="1"/>
  <c r="L130" i="5" s="1"/>
  <c r="N130" i="5" s="1"/>
  <c r="E224" i="5"/>
  <c r="J224" i="5" s="1"/>
  <c r="L224" i="5" s="1"/>
  <c r="N224" i="5" s="1"/>
  <c r="E195" i="5"/>
  <c r="J195" i="5" s="1"/>
  <c r="L195" i="5" s="1"/>
  <c r="N195" i="5" s="1"/>
  <c r="E160" i="5"/>
  <c r="J160" i="5" s="1"/>
  <c r="L160" i="5" s="1"/>
  <c r="N160" i="5" s="1"/>
  <c r="E250" i="5"/>
  <c r="J250" i="5" s="1"/>
  <c r="L250" i="5" s="1"/>
  <c r="N250" i="5" s="1"/>
  <c r="E165" i="5"/>
  <c r="J165" i="5" s="1"/>
  <c r="L165" i="5" s="1"/>
  <c r="N165" i="5" s="1"/>
  <c r="E147" i="5"/>
  <c r="J147" i="5" s="1"/>
  <c r="L147" i="5" s="1"/>
  <c r="N147" i="5" s="1"/>
  <c r="E162" i="5"/>
  <c r="J162" i="5" s="1"/>
  <c r="L162" i="5" s="1"/>
  <c r="N162" i="5" s="1"/>
  <c r="E113" i="5"/>
  <c r="J113" i="5" s="1"/>
  <c r="L113" i="5" s="1"/>
  <c r="N113" i="5" s="1"/>
  <c r="E135" i="5"/>
  <c r="J135" i="5" s="1"/>
  <c r="L135" i="5" s="1"/>
  <c r="N135" i="5" s="1"/>
  <c r="E254" i="5"/>
  <c r="J254" i="5" s="1"/>
  <c r="L254" i="5" s="1"/>
  <c r="N254" i="5" s="1"/>
  <c r="E148" i="5"/>
  <c r="J148" i="5" s="1"/>
  <c r="L148" i="5" s="1"/>
  <c r="N148" i="5" s="1"/>
  <c r="E237" i="5"/>
  <c r="J237" i="5" s="1"/>
  <c r="L237" i="5" s="1"/>
  <c r="N237" i="5" s="1"/>
  <c r="E155" i="5"/>
  <c r="J155" i="5" s="1"/>
  <c r="L155" i="5" s="1"/>
  <c r="N155" i="5" s="1"/>
  <c r="E108" i="5"/>
  <c r="J108" i="5" s="1"/>
  <c r="L108" i="5" s="1"/>
  <c r="N108" i="5" s="1"/>
  <c r="E131" i="5"/>
  <c r="J131" i="5" s="1"/>
  <c r="L131" i="5" s="1"/>
  <c r="N131" i="5" s="1"/>
  <c r="E101" i="5"/>
  <c r="J101" i="5" s="1"/>
  <c r="L101" i="5" s="1"/>
  <c r="N101" i="5" s="1"/>
  <c r="E251" i="5"/>
  <c r="J251" i="5" s="1"/>
  <c r="L251" i="5" s="1"/>
  <c r="N251" i="5" s="1"/>
  <c r="E126" i="5"/>
  <c r="J126" i="5" s="1"/>
  <c r="L126" i="5" s="1"/>
  <c r="N126" i="5" s="1"/>
  <c r="E176" i="5"/>
  <c r="J176" i="5" s="1"/>
  <c r="L176" i="5" s="1"/>
  <c r="N176" i="5" s="1"/>
  <c r="E184" i="5"/>
  <c r="J184" i="5" s="1"/>
  <c r="L184" i="5" s="1"/>
  <c r="N184" i="5" s="1"/>
  <c r="E96" i="5"/>
  <c r="J96" i="5" s="1"/>
  <c r="L96" i="5" s="1"/>
  <c r="N96" i="5" s="1"/>
  <c r="E157" i="5"/>
  <c r="J157" i="5" s="1"/>
  <c r="L157" i="5" s="1"/>
  <c r="N157" i="5" s="1"/>
  <c r="E232" i="5"/>
  <c r="J232" i="5" s="1"/>
  <c r="L232" i="5" s="1"/>
  <c r="N232" i="5" s="1"/>
  <c r="E185" i="5"/>
  <c r="J185" i="5" s="1"/>
  <c r="L185" i="5" s="1"/>
  <c r="N185" i="5" s="1"/>
  <c r="E264" i="5"/>
  <c r="J264" i="5" s="1"/>
  <c r="L264" i="5" s="1"/>
  <c r="N264" i="5" s="1"/>
  <c r="E197" i="5"/>
  <c r="J197" i="5" s="1"/>
  <c r="L197" i="5" s="1"/>
  <c r="N197" i="5" s="1"/>
  <c r="E174" i="5"/>
  <c r="J174" i="5" s="1"/>
  <c r="L174" i="5" s="1"/>
  <c r="N174" i="5" s="1"/>
  <c r="E133" i="5"/>
  <c r="J133" i="5" s="1"/>
  <c r="L133" i="5" s="1"/>
  <c r="N133" i="5" s="1"/>
  <c r="E209" i="5"/>
  <c r="J209" i="5" s="1"/>
  <c r="L209" i="5" s="1"/>
  <c r="N209" i="5" s="1"/>
  <c r="E143" i="5"/>
  <c r="J143" i="5" s="1"/>
  <c r="L143" i="5" s="1"/>
  <c r="N143" i="5" s="1"/>
  <c r="E158" i="5"/>
  <c r="J158" i="5" s="1"/>
  <c r="L158" i="5" s="1"/>
  <c r="N158" i="5" s="1"/>
  <c r="E179" i="5"/>
  <c r="J179" i="5" s="1"/>
  <c r="L179" i="5" s="1"/>
  <c r="N179" i="5" s="1"/>
  <c r="E151" i="5"/>
  <c r="J151" i="5" s="1"/>
  <c r="L151" i="5" s="1"/>
  <c r="N151" i="5" s="1"/>
  <c r="E121" i="5"/>
  <c r="J121" i="5" s="1"/>
  <c r="L121" i="5" s="1"/>
  <c r="N121" i="5" s="1"/>
  <c r="E219" i="5"/>
  <c r="J219" i="5" s="1"/>
  <c r="L219" i="5" s="1"/>
  <c r="N219" i="5" s="1"/>
  <c r="E204" i="5"/>
  <c r="J204" i="5" s="1"/>
  <c r="L204" i="5" s="1"/>
  <c r="N204" i="5" s="1"/>
  <c r="E231" i="5"/>
  <c r="J231" i="5" s="1"/>
  <c r="L231" i="5" s="1"/>
  <c r="N231" i="5" s="1"/>
  <c r="E134" i="5"/>
  <c r="J134" i="5" s="1"/>
  <c r="L134" i="5" s="1"/>
  <c r="N134" i="5" s="1"/>
  <c r="E116" i="5"/>
  <c r="J116" i="5" s="1"/>
  <c r="L116" i="5" s="1"/>
  <c r="N116" i="5" s="1"/>
  <c r="E104" i="5"/>
  <c r="J104" i="5" s="1"/>
  <c r="L104" i="5" s="1"/>
  <c r="N104" i="5" s="1"/>
  <c r="E214" i="5"/>
  <c r="J214" i="5" s="1"/>
  <c r="L214" i="5" s="1"/>
  <c r="N214" i="5" s="1"/>
  <c r="E240" i="5"/>
  <c r="J240" i="5" s="1"/>
  <c r="L240" i="5" s="1"/>
  <c r="N240" i="5" s="1"/>
  <c r="E210" i="5"/>
  <c r="J210" i="5" s="1"/>
  <c r="L210" i="5" s="1"/>
  <c r="N210" i="5" s="1"/>
  <c r="E236" i="5"/>
  <c r="J236" i="5" s="1"/>
  <c r="L236" i="5" s="1"/>
  <c r="N236" i="5" s="1"/>
  <c r="E218" i="5"/>
  <c r="J218" i="5" s="1"/>
  <c r="L218" i="5" s="1"/>
  <c r="N218" i="5" s="1"/>
  <c r="E199" i="5"/>
  <c r="J199" i="5" s="1"/>
  <c r="L199" i="5" s="1"/>
  <c r="N199" i="5" s="1"/>
  <c r="E230" i="5"/>
  <c r="J230" i="5" s="1"/>
  <c r="L230" i="5" s="1"/>
  <c r="N230" i="5" s="1"/>
  <c r="E234" i="5"/>
  <c r="J234" i="5" s="1"/>
  <c r="L234" i="5" s="1"/>
  <c r="N234" i="5" s="1"/>
  <c r="E105" i="5"/>
  <c r="J105" i="5" s="1"/>
  <c r="L105" i="5" s="1"/>
  <c r="N105" i="5" s="1"/>
  <c r="E260" i="5"/>
  <c r="J260" i="5" s="1"/>
  <c r="L260" i="5" s="1"/>
  <c r="N260" i="5" s="1"/>
  <c r="E208" i="5"/>
  <c r="J208" i="5" s="1"/>
  <c r="L208" i="5" s="1"/>
  <c r="N208" i="5" s="1"/>
  <c r="E180" i="5"/>
  <c r="J180" i="5" s="1"/>
  <c r="L180" i="5" s="1"/>
  <c r="N180" i="5" s="1"/>
  <c r="E233" i="5"/>
  <c r="J233" i="5" s="1"/>
  <c r="L233" i="5" s="1"/>
  <c r="N233" i="5" s="1"/>
  <c r="E119" i="5"/>
  <c r="J119" i="5" s="1"/>
  <c r="L119" i="5" s="1"/>
  <c r="N119" i="5" s="1"/>
  <c r="E150" i="5"/>
  <c r="J150" i="5" s="1"/>
  <c r="L150" i="5" s="1"/>
  <c r="N150" i="5" s="1"/>
  <c r="E245" i="5"/>
  <c r="J245" i="5" s="1"/>
  <c r="L245" i="5" s="1"/>
  <c r="N245" i="5" s="1"/>
  <c r="E191" i="5"/>
  <c r="J191" i="5" s="1"/>
  <c r="L191" i="5" s="1"/>
  <c r="N191" i="5" s="1"/>
  <c r="E137" i="5"/>
  <c r="J137" i="5" s="1"/>
  <c r="L137" i="5" s="1"/>
  <c r="N137" i="5" s="1"/>
  <c r="E117" i="5"/>
  <c r="J117" i="5" s="1"/>
  <c r="L117" i="5" s="1"/>
  <c r="N117" i="5" s="1"/>
  <c r="E225" i="5"/>
  <c r="J225" i="5" s="1"/>
  <c r="L225" i="5" s="1"/>
  <c r="N225" i="5" s="1"/>
  <c r="E110" i="5"/>
  <c r="J110" i="5" s="1"/>
  <c r="L110" i="5" s="1"/>
  <c r="N110" i="5" s="1"/>
  <c r="E136" i="5"/>
  <c r="J136" i="5" s="1"/>
  <c r="L136" i="5" s="1"/>
  <c r="N136" i="5" s="1"/>
  <c r="E183" i="5"/>
  <c r="J183" i="5" s="1"/>
  <c r="L183" i="5" s="1"/>
  <c r="N183" i="5" s="1"/>
  <c r="E215" i="5"/>
  <c r="J215" i="5" s="1"/>
  <c r="L215" i="5" s="1"/>
  <c r="N215" i="5" s="1"/>
  <c r="J89" i="40"/>
  <c r="I45" i="41" s="1"/>
  <c r="E250" i="20"/>
  <c r="J250" i="20" s="1"/>
  <c r="L250" i="20" s="1"/>
  <c r="N250" i="20" s="1"/>
  <c r="E209" i="20"/>
  <c r="J209" i="20" s="1"/>
  <c r="L209" i="20" s="1"/>
  <c r="N209" i="20" s="1"/>
  <c r="E267" i="20"/>
  <c r="J267" i="20" s="1"/>
  <c r="L267" i="20" s="1"/>
  <c r="N267" i="20" s="1"/>
  <c r="E96" i="20"/>
  <c r="J96" i="20" s="1"/>
  <c r="L96" i="20" s="1"/>
  <c r="N96" i="20" s="1"/>
  <c r="E223" i="20"/>
  <c r="J223" i="20" s="1"/>
  <c r="L223" i="20" s="1"/>
  <c r="N223" i="20" s="1"/>
  <c r="E214" i="20"/>
  <c r="J214" i="20" s="1"/>
  <c r="L214" i="20" s="1"/>
  <c r="N214" i="20" s="1"/>
  <c r="E156" i="20"/>
  <c r="J156" i="20" s="1"/>
  <c r="L156" i="20" s="1"/>
  <c r="N156" i="20" s="1"/>
  <c r="E115" i="20"/>
  <c r="J115" i="20" s="1"/>
  <c r="L115" i="20" s="1"/>
  <c r="N115" i="20" s="1"/>
  <c r="E254" i="20"/>
  <c r="J254" i="20" s="1"/>
  <c r="L254" i="20" s="1"/>
  <c r="N254" i="20" s="1"/>
  <c r="E178" i="20"/>
  <c r="J178" i="20" s="1"/>
  <c r="L178" i="20" s="1"/>
  <c r="N178" i="20" s="1"/>
  <c r="E120" i="20"/>
  <c r="J120" i="20" s="1"/>
  <c r="L120" i="20" s="1"/>
  <c r="N120" i="20" s="1"/>
  <c r="E172" i="20"/>
  <c r="J172" i="20" s="1"/>
  <c r="L172" i="20" s="1"/>
  <c r="N172" i="20" s="1"/>
  <c r="E197" i="20"/>
  <c r="J197" i="20" s="1"/>
  <c r="L197" i="20" s="1"/>
  <c r="N197" i="20" s="1"/>
  <c r="E126" i="20"/>
  <c r="J126" i="20" s="1"/>
  <c r="L126" i="20" s="1"/>
  <c r="N126" i="20" s="1"/>
  <c r="E234" i="20"/>
  <c r="J234" i="20" s="1"/>
  <c r="L234" i="20" s="1"/>
  <c r="N234" i="20" s="1"/>
  <c r="E204" i="20"/>
  <c r="J204" i="20" s="1"/>
  <c r="L204" i="20" s="1"/>
  <c r="N204" i="20" s="1"/>
  <c r="E141" i="20"/>
  <c r="J141" i="20" s="1"/>
  <c r="L141" i="20" s="1"/>
  <c r="N141" i="20" s="1"/>
  <c r="E247" i="20"/>
  <c r="J247" i="20" s="1"/>
  <c r="L247" i="20" s="1"/>
  <c r="N247" i="20" s="1"/>
  <c r="E149" i="20"/>
  <c r="J149" i="20" s="1"/>
  <c r="L149" i="20" s="1"/>
  <c r="N149" i="20" s="1"/>
  <c r="E146" i="20"/>
  <c r="J146" i="20" s="1"/>
  <c r="L146" i="20" s="1"/>
  <c r="N146" i="20" s="1"/>
  <c r="E256" i="20"/>
  <c r="J256" i="20" s="1"/>
  <c r="L256" i="20" s="1"/>
  <c r="N256" i="20" s="1"/>
  <c r="E185" i="20"/>
  <c r="J185" i="20" s="1"/>
  <c r="L185" i="20" s="1"/>
  <c r="N185" i="20" s="1"/>
  <c r="E260" i="20"/>
  <c r="J260" i="20" s="1"/>
  <c r="L260" i="20" s="1"/>
  <c r="N260" i="20" s="1"/>
  <c r="E235" i="20"/>
  <c r="J235" i="20" s="1"/>
  <c r="L235" i="20" s="1"/>
  <c r="N235" i="20" s="1"/>
  <c r="E137" i="20"/>
  <c r="J137" i="20" s="1"/>
  <c r="L137" i="20" s="1"/>
  <c r="N137" i="20" s="1"/>
  <c r="E168" i="20"/>
  <c r="J168" i="20" s="1"/>
  <c r="L168" i="20" s="1"/>
  <c r="N168" i="20" s="1"/>
  <c r="E182" i="20"/>
  <c r="J182" i="20" s="1"/>
  <c r="L182" i="20" s="1"/>
  <c r="N182" i="20" s="1"/>
  <c r="E124" i="20"/>
  <c r="J124" i="20" s="1"/>
  <c r="L124" i="20" s="1"/>
  <c r="N124" i="20" s="1"/>
  <c r="E255" i="20"/>
  <c r="J255" i="20" s="1"/>
  <c r="L255" i="20" s="1"/>
  <c r="N255" i="20" s="1"/>
  <c r="E119" i="20"/>
  <c r="J119" i="20" s="1"/>
  <c r="L119" i="20" s="1"/>
  <c r="N119" i="20" s="1"/>
  <c r="E259" i="20"/>
  <c r="J259" i="20" s="1"/>
  <c r="L259" i="20" s="1"/>
  <c r="N259" i="20" s="1"/>
  <c r="E176" i="20"/>
  <c r="J176" i="20" s="1"/>
  <c r="L176" i="20" s="1"/>
  <c r="N176" i="20" s="1"/>
  <c r="E174" i="20"/>
  <c r="J174" i="20" s="1"/>
  <c r="L174" i="20" s="1"/>
  <c r="N174" i="20" s="1"/>
  <c r="E165" i="20"/>
  <c r="J165" i="20" s="1"/>
  <c r="L165" i="20" s="1"/>
  <c r="N165" i="20" s="1"/>
  <c r="E112" i="20"/>
  <c r="J112" i="20" s="1"/>
  <c r="L112" i="20" s="1"/>
  <c r="N112" i="20" s="1"/>
  <c r="E202" i="20"/>
  <c r="J202" i="20" s="1"/>
  <c r="L202" i="20" s="1"/>
  <c r="N202" i="20" s="1"/>
  <c r="E144" i="20"/>
  <c r="J144" i="20" s="1"/>
  <c r="L144" i="20" s="1"/>
  <c r="N144" i="20" s="1"/>
  <c r="E253" i="20"/>
  <c r="J253" i="20" s="1"/>
  <c r="L253" i="20" s="1"/>
  <c r="N253" i="20" s="1"/>
  <c r="E215" i="20"/>
  <c r="J215" i="20" s="1"/>
  <c r="L215" i="20" s="1"/>
  <c r="N215" i="20" s="1"/>
  <c r="E117" i="20"/>
  <c r="J117" i="20" s="1"/>
  <c r="L117" i="20" s="1"/>
  <c r="N117" i="20" s="1"/>
  <c r="E111" i="20"/>
  <c r="J111" i="20" s="1"/>
  <c r="L111" i="20" s="1"/>
  <c r="N111" i="20" s="1"/>
  <c r="E224" i="20"/>
  <c r="J224" i="20" s="1"/>
  <c r="L224" i="20" s="1"/>
  <c r="N224" i="20" s="1"/>
  <c r="E258" i="20"/>
  <c r="J258" i="20" s="1"/>
  <c r="L258" i="20" s="1"/>
  <c r="N258" i="20" s="1"/>
  <c r="E228" i="20"/>
  <c r="J228" i="20" s="1"/>
  <c r="L228" i="20" s="1"/>
  <c r="N228" i="20" s="1"/>
  <c r="E203" i="20"/>
  <c r="J203" i="20" s="1"/>
  <c r="L203" i="20" s="1"/>
  <c r="N203" i="20" s="1"/>
  <c r="E105" i="20"/>
  <c r="J105" i="20" s="1"/>
  <c r="L105" i="20" s="1"/>
  <c r="N105" i="20" s="1"/>
  <c r="E151" i="20"/>
  <c r="J151" i="20" s="1"/>
  <c r="L151" i="20" s="1"/>
  <c r="N151" i="20" s="1"/>
  <c r="E263" i="20"/>
  <c r="J263" i="20" s="1"/>
  <c r="L263" i="20" s="1"/>
  <c r="N263" i="20" s="1"/>
  <c r="E184" i="20"/>
  <c r="J184" i="20" s="1"/>
  <c r="L184" i="20" s="1"/>
  <c r="N184" i="20" s="1"/>
  <c r="E208" i="20"/>
  <c r="J208" i="20" s="1"/>
  <c r="L208" i="20" s="1"/>
  <c r="N208" i="20" s="1"/>
  <c r="E265" i="20"/>
  <c r="J265" i="20" s="1"/>
  <c r="L265" i="20" s="1"/>
  <c r="N265" i="20" s="1"/>
  <c r="E227" i="20"/>
  <c r="J227" i="20" s="1"/>
  <c r="L227" i="20" s="1"/>
  <c r="N227" i="20" s="1"/>
  <c r="E129" i="20"/>
  <c r="J129" i="20" s="1"/>
  <c r="L129" i="20" s="1"/>
  <c r="N129" i="20" s="1"/>
  <c r="E160" i="20"/>
  <c r="J160" i="20" s="1"/>
  <c r="L160" i="20" s="1"/>
  <c r="N160" i="20" s="1"/>
  <c r="E238" i="20"/>
  <c r="J238" i="20" s="1"/>
  <c r="L238" i="20" s="1"/>
  <c r="N238" i="20" s="1"/>
  <c r="E213" i="20"/>
  <c r="J213" i="20" s="1"/>
  <c r="L213" i="20" s="1"/>
  <c r="N213" i="20" s="1"/>
  <c r="E170" i="20"/>
  <c r="J170" i="20" s="1"/>
  <c r="L170" i="20" s="1"/>
  <c r="N170" i="20" s="1"/>
  <c r="E153" i="20"/>
  <c r="J153" i="20" s="1"/>
  <c r="L153" i="20" s="1"/>
  <c r="N153" i="20" s="1"/>
  <c r="E221" i="20"/>
  <c r="J221" i="20" s="1"/>
  <c r="L221" i="20" s="1"/>
  <c r="N221" i="20" s="1"/>
  <c r="E183" i="20"/>
  <c r="J183" i="20" s="1"/>
  <c r="L183" i="20" s="1"/>
  <c r="N183" i="20" s="1"/>
  <c r="E150" i="20"/>
  <c r="J150" i="20" s="1"/>
  <c r="L150" i="20" s="1"/>
  <c r="N150" i="20" s="1"/>
  <c r="E155" i="20"/>
  <c r="J155" i="20" s="1"/>
  <c r="L155" i="20" s="1"/>
  <c r="N155" i="20" s="1"/>
  <c r="E192" i="20"/>
  <c r="J192" i="20" s="1"/>
  <c r="L192" i="20" s="1"/>
  <c r="N192" i="20" s="1"/>
  <c r="E226" i="20"/>
  <c r="J226" i="20" s="1"/>
  <c r="L226" i="20" s="1"/>
  <c r="N226" i="20" s="1"/>
  <c r="E136" i="20"/>
  <c r="J136" i="20" s="1"/>
  <c r="L136" i="20" s="1"/>
  <c r="N136" i="20" s="1"/>
  <c r="E171" i="20"/>
  <c r="J171" i="20" s="1"/>
  <c r="L171" i="20" s="1"/>
  <c r="N171" i="20" s="1"/>
  <c r="E138" i="20"/>
  <c r="J138" i="20" s="1"/>
  <c r="L138" i="20" s="1"/>
  <c r="N138" i="20" s="1"/>
  <c r="E188" i="20"/>
  <c r="J188" i="20" s="1"/>
  <c r="L188" i="20" s="1"/>
  <c r="N188" i="20" s="1"/>
  <c r="E231" i="20"/>
  <c r="J231" i="20" s="1"/>
  <c r="L231" i="20" s="1"/>
  <c r="N231" i="20" s="1"/>
  <c r="E133" i="20"/>
  <c r="J133" i="20" s="1"/>
  <c r="L133" i="20" s="1"/>
  <c r="N133" i="20" s="1"/>
  <c r="E116" i="20"/>
  <c r="J116" i="20" s="1"/>
  <c r="L116" i="20" s="1"/>
  <c r="N116" i="20" s="1"/>
  <c r="E233" i="20"/>
  <c r="J233" i="20" s="1"/>
  <c r="L233" i="20" s="1"/>
  <c r="N233" i="20" s="1"/>
  <c r="E195" i="20"/>
  <c r="J195" i="20" s="1"/>
  <c r="L195" i="20" s="1"/>
  <c r="N195" i="20" s="1"/>
  <c r="E97" i="20"/>
  <c r="J97" i="20" s="1"/>
  <c r="L97" i="20" s="1"/>
  <c r="N97" i="20" s="1"/>
  <c r="E245" i="20"/>
  <c r="J245" i="20" s="1"/>
  <c r="L245" i="20" s="1"/>
  <c r="N245" i="20" s="1"/>
  <c r="E206" i="20"/>
  <c r="J206" i="20" s="1"/>
  <c r="L206" i="20" s="1"/>
  <c r="N206" i="20" s="1"/>
  <c r="E175" i="20"/>
  <c r="J175" i="20" s="1"/>
  <c r="L175" i="20" s="1"/>
  <c r="N175" i="20" s="1"/>
  <c r="E251" i="20"/>
  <c r="J251" i="20" s="1"/>
  <c r="L251" i="20" s="1"/>
  <c r="N251" i="20" s="1"/>
  <c r="E121" i="20"/>
  <c r="J121" i="20" s="1"/>
  <c r="L121" i="20" s="1"/>
  <c r="N121" i="20" s="1"/>
  <c r="E189" i="20"/>
  <c r="J189" i="20" s="1"/>
  <c r="L189" i="20" s="1"/>
  <c r="N189" i="20" s="1"/>
  <c r="E264" i="20"/>
  <c r="J264" i="20" s="1"/>
  <c r="L264" i="20" s="1"/>
  <c r="N264" i="20" s="1"/>
  <c r="E118" i="20"/>
  <c r="J118" i="20" s="1"/>
  <c r="L118" i="20" s="1"/>
  <c r="N118" i="20" s="1"/>
  <c r="E181" i="20"/>
  <c r="J181" i="20" s="1"/>
  <c r="L181" i="20" s="1"/>
  <c r="N181" i="20" s="1"/>
  <c r="E109" i="20"/>
  <c r="J109" i="20" s="1"/>
  <c r="L109" i="20" s="1"/>
  <c r="N109" i="20" s="1"/>
  <c r="E194" i="20"/>
  <c r="J194" i="20" s="1"/>
  <c r="L194" i="20" s="1"/>
  <c r="N194" i="20" s="1"/>
  <c r="E104" i="20"/>
  <c r="J104" i="20" s="1"/>
  <c r="L104" i="20" s="1"/>
  <c r="N104" i="20" s="1"/>
  <c r="E177" i="20"/>
  <c r="J177" i="20" s="1"/>
  <c r="L177" i="20" s="1"/>
  <c r="N177" i="20" s="1"/>
  <c r="E220" i="20"/>
  <c r="J220" i="20" s="1"/>
  <c r="L220" i="20" s="1"/>
  <c r="N220" i="20" s="1"/>
  <c r="E127" i="20"/>
  <c r="J127" i="20" s="1"/>
  <c r="L127" i="20" s="1"/>
  <c r="N127" i="20" s="1"/>
  <c r="E205" i="20"/>
  <c r="J205" i="20" s="1"/>
  <c r="L205" i="20" s="1"/>
  <c r="N205" i="20" s="1"/>
  <c r="E167" i="20"/>
  <c r="J167" i="20" s="1"/>
  <c r="L167" i="20" s="1"/>
  <c r="N167" i="20" s="1"/>
  <c r="E134" i="20"/>
  <c r="J134" i="20" s="1"/>
  <c r="L134" i="20" s="1"/>
  <c r="N134" i="20" s="1"/>
  <c r="E157" i="20"/>
  <c r="J157" i="20" s="1"/>
  <c r="L157" i="20" s="1"/>
  <c r="N157" i="20" s="1"/>
  <c r="E169" i="20"/>
  <c r="J169" i="20" s="1"/>
  <c r="L169" i="20" s="1"/>
  <c r="N169" i="20" s="1"/>
  <c r="E244" i="20"/>
  <c r="J244" i="20" s="1"/>
  <c r="L244" i="20" s="1"/>
  <c r="N244" i="20" s="1"/>
  <c r="E98" i="20"/>
  <c r="J98" i="20" s="1"/>
  <c r="L98" i="20" s="1"/>
  <c r="N98" i="20" s="1"/>
  <c r="E99" i="20"/>
  <c r="J99" i="20" s="1"/>
  <c r="L99" i="20" s="1"/>
  <c r="N99" i="20" s="1"/>
  <c r="E159" i="20"/>
  <c r="J159" i="20" s="1"/>
  <c r="L159" i="20" s="1"/>
  <c r="N159" i="20" s="1"/>
  <c r="E257" i="20"/>
  <c r="J257" i="20" s="1"/>
  <c r="L257" i="20" s="1"/>
  <c r="N257" i="20" s="1"/>
  <c r="E187" i="20"/>
  <c r="J187" i="20" s="1"/>
  <c r="L187" i="20" s="1"/>
  <c r="N187" i="20" s="1"/>
  <c r="E122" i="20"/>
  <c r="J122" i="20" s="1"/>
  <c r="L122" i="20" s="1"/>
  <c r="N122" i="20" s="1"/>
  <c r="E230" i="20"/>
  <c r="J230" i="20" s="1"/>
  <c r="L230" i="20" s="1"/>
  <c r="N230" i="20" s="1"/>
  <c r="E200" i="20"/>
  <c r="J200" i="20" s="1"/>
  <c r="L200" i="20" s="1"/>
  <c r="N200" i="20" s="1"/>
  <c r="E147" i="20"/>
  <c r="J147" i="20" s="1"/>
  <c r="L147" i="20" s="1"/>
  <c r="N147" i="20" s="1"/>
  <c r="E158" i="20"/>
  <c r="J158" i="20" s="1"/>
  <c r="L158" i="20" s="1"/>
  <c r="N158" i="20" s="1"/>
  <c r="E164" i="20"/>
  <c r="J164" i="20" s="1"/>
  <c r="L164" i="20" s="1"/>
  <c r="N164" i="20" s="1"/>
  <c r="E243" i="20"/>
  <c r="J243" i="20" s="1"/>
  <c r="L243" i="20" s="1"/>
  <c r="N243" i="20" s="1"/>
  <c r="E114" i="20"/>
  <c r="J114" i="20" s="1"/>
  <c r="L114" i="20" s="1"/>
  <c r="N114" i="20" s="1"/>
  <c r="E218" i="20"/>
  <c r="J218" i="20" s="1"/>
  <c r="L218" i="20" s="1"/>
  <c r="N218" i="20" s="1"/>
  <c r="E161" i="20"/>
  <c r="J161" i="20" s="1"/>
  <c r="L161" i="20" s="1"/>
  <c r="N161" i="20" s="1"/>
  <c r="E180" i="20"/>
  <c r="J180" i="20" s="1"/>
  <c r="L180" i="20" s="1"/>
  <c r="N180" i="20" s="1"/>
  <c r="E173" i="20"/>
  <c r="J173" i="20" s="1"/>
  <c r="L173" i="20" s="1"/>
  <c r="N173" i="20" s="1"/>
  <c r="E248" i="20"/>
  <c r="J248" i="20" s="1"/>
  <c r="L248" i="20" s="1"/>
  <c r="N248" i="20" s="1"/>
  <c r="E102" i="20"/>
  <c r="J102" i="20" s="1"/>
  <c r="L102" i="20" s="1"/>
  <c r="N102" i="20" s="1"/>
  <c r="E131" i="20"/>
  <c r="J131" i="20" s="1"/>
  <c r="L131" i="20" s="1"/>
  <c r="N131" i="20" s="1"/>
  <c r="E242" i="20"/>
  <c r="J242" i="20" s="1"/>
  <c r="L242" i="20" s="1"/>
  <c r="N242" i="20" s="1"/>
  <c r="E212" i="20"/>
  <c r="J212" i="20" s="1"/>
  <c r="L212" i="20" s="1"/>
  <c r="N212" i="20" s="1"/>
  <c r="E143" i="20"/>
  <c r="J143" i="20" s="1"/>
  <c r="L143" i="20" s="1"/>
  <c r="N143" i="20" s="1"/>
  <c r="E261" i="20"/>
  <c r="J261" i="20" s="1"/>
  <c r="L261" i="20" s="1"/>
  <c r="N261" i="20" s="1"/>
  <c r="E240" i="20"/>
  <c r="J240" i="20" s="1"/>
  <c r="L240" i="20" s="1"/>
  <c r="N240" i="20" s="1"/>
  <c r="E225" i="20"/>
  <c r="J225" i="20" s="1"/>
  <c r="L225" i="20" s="1"/>
  <c r="N225" i="20" s="1"/>
  <c r="E268" i="20"/>
  <c r="J268" i="20" s="1"/>
  <c r="L268" i="20" s="1"/>
  <c r="N268" i="20" s="1"/>
  <c r="J95" i="20"/>
  <c r="L95" i="20" s="1"/>
  <c r="N95" i="20" s="1"/>
  <c r="E198" i="20"/>
  <c r="J198" i="20" s="1"/>
  <c r="L198" i="20" s="1"/>
  <c r="N198" i="20" s="1"/>
  <c r="E140" i="20"/>
  <c r="J140" i="20" s="1"/>
  <c r="L140" i="20" s="1"/>
  <c r="N140" i="20" s="1"/>
  <c r="E196" i="20"/>
  <c r="J196" i="20" s="1"/>
  <c r="L196" i="20" s="1"/>
  <c r="N196" i="20" s="1"/>
  <c r="E239" i="20"/>
  <c r="J239" i="20" s="1"/>
  <c r="L239" i="20" s="1"/>
  <c r="N239" i="20" s="1"/>
  <c r="E249" i="20"/>
  <c r="J249" i="20" s="1"/>
  <c r="L249" i="20" s="1"/>
  <c r="N249" i="20" s="1"/>
  <c r="E211" i="20"/>
  <c r="J211" i="20" s="1"/>
  <c r="L211" i="20" s="1"/>
  <c r="N211" i="20" s="1"/>
  <c r="E222" i="20"/>
  <c r="J222" i="20" s="1"/>
  <c r="L222" i="20" s="1"/>
  <c r="N222" i="20" s="1"/>
  <c r="E107" i="20"/>
  <c r="J107" i="20" s="1"/>
  <c r="L107" i="20" s="1"/>
  <c r="N107" i="20" s="1"/>
  <c r="E266" i="20"/>
  <c r="J266" i="20" s="1"/>
  <c r="L266" i="20" s="1"/>
  <c r="N266" i="20" s="1"/>
  <c r="E229" i="20"/>
  <c r="J229" i="20" s="1"/>
  <c r="L229" i="20" s="1"/>
  <c r="N229" i="20" s="1"/>
  <c r="E139" i="20"/>
  <c r="J139" i="20" s="1"/>
  <c r="L139" i="20" s="1"/>
  <c r="N139" i="20" s="1"/>
  <c r="E207" i="20"/>
  <c r="J207" i="20" s="1"/>
  <c r="L207" i="20" s="1"/>
  <c r="N207" i="20" s="1"/>
  <c r="E237" i="20"/>
  <c r="J237" i="20" s="1"/>
  <c r="L237" i="20" s="1"/>
  <c r="N237" i="20" s="1"/>
  <c r="E201" i="20"/>
  <c r="J201" i="20" s="1"/>
  <c r="L201" i="20" s="1"/>
  <c r="N201" i="20" s="1"/>
  <c r="E191" i="20"/>
  <c r="J191" i="20" s="1"/>
  <c r="L191" i="20" s="1"/>
  <c r="N191" i="20" s="1"/>
  <c r="E262" i="20"/>
  <c r="J262" i="20" s="1"/>
  <c r="L262" i="20" s="1"/>
  <c r="N262" i="20" s="1"/>
  <c r="E110" i="20"/>
  <c r="J110" i="20" s="1"/>
  <c r="L110" i="20" s="1"/>
  <c r="N110" i="20" s="1"/>
  <c r="E246" i="20"/>
  <c r="J246" i="20" s="1"/>
  <c r="L246" i="20" s="1"/>
  <c r="N246" i="20" s="1"/>
  <c r="E210" i="20"/>
  <c r="J210" i="20" s="1"/>
  <c r="L210" i="20" s="1"/>
  <c r="N210" i="20" s="1"/>
  <c r="E148" i="20"/>
  <c r="J148" i="20" s="1"/>
  <c r="L148" i="20" s="1"/>
  <c r="N148" i="20" s="1"/>
  <c r="E166" i="20"/>
  <c r="J166" i="20" s="1"/>
  <c r="L166" i="20" s="1"/>
  <c r="N166" i="20" s="1"/>
  <c r="E217" i="20"/>
  <c r="J217" i="20" s="1"/>
  <c r="L217" i="20" s="1"/>
  <c r="N217" i="20" s="1"/>
  <c r="E241" i="20"/>
  <c r="J241" i="20" s="1"/>
  <c r="L241" i="20" s="1"/>
  <c r="N241" i="20" s="1"/>
  <c r="E199" i="20"/>
  <c r="J199" i="20" s="1"/>
  <c r="L199" i="20" s="1"/>
  <c r="N199" i="20" s="1"/>
  <c r="E163" i="20"/>
  <c r="J163" i="20" s="1"/>
  <c r="L163" i="20" s="1"/>
  <c r="N163" i="20" s="1"/>
  <c r="E142" i="20"/>
  <c r="J142" i="20" s="1"/>
  <c r="L142" i="20" s="1"/>
  <c r="N142" i="20" s="1"/>
  <c r="E232" i="20"/>
  <c r="J232" i="20" s="1"/>
  <c r="L232" i="20" s="1"/>
  <c r="N232" i="20" s="1"/>
  <c r="E162" i="20"/>
  <c r="J162" i="20" s="1"/>
  <c r="L162" i="20" s="1"/>
  <c r="N162" i="20" s="1"/>
  <c r="E186" i="20"/>
  <c r="J186" i="20" s="1"/>
  <c r="L186" i="20" s="1"/>
  <c r="N186" i="20" s="1"/>
  <c r="E216" i="20"/>
  <c r="J216" i="20" s="1"/>
  <c r="L216" i="20" s="1"/>
  <c r="N216" i="20" s="1"/>
  <c r="E152" i="20"/>
  <c r="J152" i="20" s="1"/>
  <c r="L152" i="20" s="1"/>
  <c r="N152" i="20" s="1"/>
  <c r="E193" i="20"/>
  <c r="J193" i="20" s="1"/>
  <c r="L193" i="20" s="1"/>
  <c r="N193" i="20" s="1"/>
  <c r="E108" i="20"/>
  <c r="J108" i="20" s="1"/>
  <c r="L108" i="20" s="1"/>
  <c r="N108" i="20" s="1"/>
  <c r="E179" i="20"/>
  <c r="J179" i="20" s="1"/>
  <c r="L179" i="20" s="1"/>
  <c r="N179" i="20" s="1"/>
  <c r="E252" i="20"/>
  <c r="J252" i="20" s="1"/>
  <c r="L252" i="20" s="1"/>
  <c r="N252" i="20" s="1"/>
  <c r="E101" i="20"/>
  <c r="J101" i="20" s="1"/>
  <c r="L101" i="20" s="1"/>
  <c r="N101" i="20" s="1"/>
  <c r="E130" i="20"/>
  <c r="J130" i="20" s="1"/>
  <c r="L130" i="20" s="1"/>
  <c r="N130" i="20" s="1"/>
  <c r="E219" i="20"/>
  <c r="J219" i="20" s="1"/>
  <c r="L219" i="20" s="1"/>
  <c r="N219" i="20" s="1"/>
  <c r="E103" i="20"/>
  <c r="J103" i="20" s="1"/>
  <c r="L103" i="20" s="1"/>
  <c r="N103" i="20" s="1"/>
  <c r="E113" i="20"/>
  <c r="J113" i="20" s="1"/>
  <c r="L113" i="20" s="1"/>
  <c r="N113" i="20" s="1"/>
  <c r="E128" i="20"/>
  <c r="J128" i="20" s="1"/>
  <c r="L128" i="20" s="1"/>
  <c r="N128" i="20" s="1"/>
  <c r="E135" i="20"/>
  <c r="J135" i="20" s="1"/>
  <c r="L135" i="20" s="1"/>
  <c r="N135" i="20" s="1"/>
  <c r="E123" i="20"/>
  <c r="J123" i="20" s="1"/>
  <c r="L123" i="20" s="1"/>
  <c r="N123" i="20" s="1"/>
  <c r="E236" i="20"/>
  <c r="J236" i="20" s="1"/>
  <c r="L236" i="20" s="1"/>
  <c r="N236" i="20" s="1"/>
  <c r="E145" i="20"/>
  <c r="J145" i="20" s="1"/>
  <c r="L145" i="20" s="1"/>
  <c r="N145" i="20" s="1"/>
  <c r="E100" i="20"/>
  <c r="J100" i="20" s="1"/>
  <c r="L100" i="20" s="1"/>
  <c r="N100" i="20" s="1"/>
  <c r="E125" i="20"/>
  <c r="J125" i="20" s="1"/>
  <c r="L125" i="20" s="1"/>
  <c r="N125" i="20" s="1"/>
  <c r="E132" i="20"/>
  <c r="J132" i="20" s="1"/>
  <c r="L132" i="20" s="1"/>
  <c r="N132" i="20" s="1"/>
  <c r="E154" i="20"/>
  <c r="J154" i="20" s="1"/>
  <c r="L154" i="20" s="1"/>
  <c r="N154" i="20" s="1"/>
  <c r="E190" i="20"/>
  <c r="J190" i="20" s="1"/>
  <c r="L190" i="20" s="1"/>
  <c r="N190" i="20" s="1"/>
  <c r="E106" i="20"/>
  <c r="J106" i="20" s="1"/>
  <c r="L106" i="20" s="1"/>
  <c r="N106" i="20" s="1"/>
  <c r="J89" i="27"/>
  <c r="I32" i="41" s="1"/>
  <c r="J89" i="22"/>
  <c r="I27" i="41" s="1"/>
  <c r="J89" i="14"/>
  <c r="I20" i="41" s="1"/>
  <c r="E104" i="3"/>
  <c r="J104" i="3" s="1"/>
  <c r="L104" i="3" s="1"/>
  <c r="N104" i="3" s="1"/>
  <c r="E112" i="3"/>
  <c r="J112" i="3" s="1"/>
  <c r="L112" i="3" s="1"/>
  <c r="N112" i="3" s="1"/>
  <c r="E120" i="3"/>
  <c r="J120" i="3" s="1"/>
  <c r="L120" i="3" s="1"/>
  <c r="N120" i="3" s="1"/>
  <c r="E128" i="3"/>
  <c r="J128" i="3" s="1"/>
  <c r="L128" i="3" s="1"/>
  <c r="N128" i="3" s="1"/>
  <c r="E136" i="3"/>
  <c r="J136" i="3" s="1"/>
  <c r="L136" i="3" s="1"/>
  <c r="N136" i="3" s="1"/>
  <c r="E144" i="3"/>
  <c r="J144" i="3" s="1"/>
  <c r="L144" i="3" s="1"/>
  <c r="N144" i="3" s="1"/>
  <c r="E152" i="3"/>
  <c r="J152" i="3" s="1"/>
  <c r="L152" i="3" s="1"/>
  <c r="N152" i="3" s="1"/>
  <c r="E160" i="3"/>
  <c r="J160" i="3" s="1"/>
  <c r="L160" i="3" s="1"/>
  <c r="N160" i="3" s="1"/>
  <c r="E168" i="3"/>
  <c r="J168" i="3" s="1"/>
  <c r="L168" i="3" s="1"/>
  <c r="N168" i="3" s="1"/>
  <c r="E176" i="3"/>
  <c r="J176" i="3" s="1"/>
  <c r="L176" i="3" s="1"/>
  <c r="N176" i="3" s="1"/>
  <c r="E184" i="3"/>
  <c r="J184" i="3" s="1"/>
  <c r="L184" i="3" s="1"/>
  <c r="N184" i="3" s="1"/>
  <c r="E192" i="3"/>
  <c r="J192" i="3" s="1"/>
  <c r="L192" i="3" s="1"/>
  <c r="N192" i="3" s="1"/>
  <c r="E200" i="3"/>
  <c r="J200" i="3" s="1"/>
  <c r="L200" i="3" s="1"/>
  <c r="N200" i="3" s="1"/>
  <c r="E208" i="3"/>
  <c r="J208" i="3" s="1"/>
  <c r="L208" i="3" s="1"/>
  <c r="N208" i="3" s="1"/>
  <c r="E216" i="3"/>
  <c r="J216" i="3" s="1"/>
  <c r="L216" i="3" s="1"/>
  <c r="N216" i="3" s="1"/>
  <c r="E224" i="3"/>
  <c r="J224" i="3" s="1"/>
  <c r="L224" i="3" s="1"/>
  <c r="N224" i="3" s="1"/>
  <c r="E232" i="3"/>
  <c r="J232" i="3" s="1"/>
  <c r="L232" i="3" s="1"/>
  <c r="N232" i="3" s="1"/>
  <c r="E240" i="3"/>
  <c r="J240" i="3" s="1"/>
  <c r="L240" i="3" s="1"/>
  <c r="N240" i="3" s="1"/>
  <c r="E248" i="3"/>
  <c r="J248" i="3" s="1"/>
  <c r="L248" i="3" s="1"/>
  <c r="N248" i="3" s="1"/>
  <c r="E256" i="3"/>
  <c r="J256" i="3" s="1"/>
  <c r="L256" i="3" s="1"/>
  <c r="N256" i="3" s="1"/>
  <c r="E264" i="3"/>
  <c r="J264" i="3" s="1"/>
  <c r="L264" i="3" s="1"/>
  <c r="N264" i="3" s="1"/>
  <c r="E108" i="3"/>
  <c r="J108" i="3" s="1"/>
  <c r="L108" i="3" s="1"/>
  <c r="N108" i="3" s="1"/>
  <c r="E132" i="3"/>
  <c r="J132" i="3" s="1"/>
  <c r="L132" i="3" s="1"/>
  <c r="N132" i="3" s="1"/>
  <c r="E148" i="3"/>
  <c r="J148" i="3" s="1"/>
  <c r="L148" i="3" s="1"/>
  <c r="N148" i="3" s="1"/>
  <c r="E164" i="3"/>
  <c r="J164" i="3" s="1"/>
  <c r="L164" i="3" s="1"/>
  <c r="N164" i="3" s="1"/>
  <c r="E180" i="3"/>
  <c r="J180" i="3" s="1"/>
  <c r="L180" i="3" s="1"/>
  <c r="N180" i="3" s="1"/>
  <c r="E196" i="3"/>
  <c r="J196" i="3" s="1"/>
  <c r="L196" i="3" s="1"/>
  <c r="N196" i="3" s="1"/>
  <c r="E212" i="3"/>
  <c r="J212" i="3" s="1"/>
  <c r="L212" i="3" s="1"/>
  <c r="N212" i="3" s="1"/>
  <c r="E228" i="3"/>
  <c r="J228" i="3" s="1"/>
  <c r="L228" i="3" s="1"/>
  <c r="N228" i="3" s="1"/>
  <c r="E244" i="3"/>
  <c r="J244" i="3" s="1"/>
  <c r="L244" i="3" s="1"/>
  <c r="N244" i="3" s="1"/>
  <c r="E268" i="3"/>
  <c r="J268" i="3" s="1"/>
  <c r="L268" i="3" s="1"/>
  <c r="N268" i="3" s="1"/>
  <c r="E263" i="3"/>
  <c r="J263" i="3" s="1"/>
  <c r="L263" i="3" s="1"/>
  <c r="N263" i="3" s="1"/>
  <c r="E97" i="3"/>
  <c r="J97" i="3" s="1"/>
  <c r="L97" i="3" s="1"/>
  <c r="N97" i="3" s="1"/>
  <c r="E105" i="3"/>
  <c r="J105" i="3" s="1"/>
  <c r="L105" i="3" s="1"/>
  <c r="N105" i="3" s="1"/>
  <c r="E113" i="3"/>
  <c r="J113" i="3" s="1"/>
  <c r="L113" i="3" s="1"/>
  <c r="N113" i="3" s="1"/>
  <c r="E121" i="3"/>
  <c r="J121" i="3" s="1"/>
  <c r="L121" i="3" s="1"/>
  <c r="N121" i="3" s="1"/>
  <c r="E129" i="3"/>
  <c r="J129" i="3" s="1"/>
  <c r="L129" i="3" s="1"/>
  <c r="N129" i="3" s="1"/>
  <c r="E137" i="3"/>
  <c r="J137" i="3" s="1"/>
  <c r="L137" i="3" s="1"/>
  <c r="N137" i="3" s="1"/>
  <c r="E145" i="3"/>
  <c r="J145" i="3" s="1"/>
  <c r="L145" i="3" s="1"/>
  <c r="N145" i="3" s="1"/>
  <c r="E153" i="3"/>
  <c r="J153" i="3" s="1"/>
  <c r="L153" i="3" s="1"/>
  <c r="N153" i="3" s="1"/>
  <c r="E161" i="3"/>
  <c r="J161" i="3" s="1"/>
  <c r="L161" i="3" s="1"/>
  <c r="N161" i="3" s="1"/>
  <c r="E169" i="3"/>
  <c r="J169" i="3" s="1"/>
  <c r="L169" i="3" s="1"/>
  <c r="N169" i="3" s="1"/>
  <c r="E177" i="3"/>
  <c r="J177" i="3" s="1"/>
  <c r="L177" i="3" s="1"/>
  <c r="N177" i="3" s="1"/>
  <c r="E185" i="3"/>
  <c r="J185" i="3" s="1"/>
  <c r="L185" i="3" s="1"/>
  <c r="N185" i="3" s="1"/>
  <c r="E193" i="3"/>
  <c r="J193" i="3" s="1"/>
  <c r="L193" i="3" s="1"/>
  <c r="N193" i="3" s="1"/>
  <c r="E201" i="3"/>
  <c r="J201" i="3" s="1"/>
  <c r="L201" i="3" s="1"/>
  <c r="N201" i="3" s="1"/>
  <c r="E209" i="3"/>
  <c r="J209" i="3" s="1"/>
  <c r="L209" i="3" s="1"/>
  <c r="N209" i="3" s="1"/>
  <c r="E217" i="3"/>
  <c r="J217" i="3" s="1"/>
  <c r="L217" i="3" s="1"/>
  <c r="N217" i="3" s="1"/>
  <c r="E225" i="3"/>
  <c r="J225" i="3" s="1"/>
  <c r="L225" i="3" s="1"/>
  <c r="N225" i="3" s="1"/>
  <c r="E233" i="3"/>
  <c r="J233" i="3" s="1"/>
  <c r="L233" i="3" s="1"/>
  <c r="N233" i="3" s="1"/>
  <c r="E241" i="3"/>
  <c r="J241" i="3" s="1"/>
  <c r="L241" i="3" s="1"/>
  <c r="N241" i="3" s="1"/>
  <c r="E249" i="3"/>
  <c r="J249" i="3" s="1"/>
  <c r="L249" i="3" s="1"/>
  <c r="N249" i="3" s="1"/>
  <c r="E257" i="3"/>
  <c r="J257" i="3" s="1"/>
  <c r="L257" i="3" s="1"/>
  <c r="N257" i="3" s="1"/>
  <c r="E265" i="3"/>
  <c r="J265" i="3" s="1"/>
  <c r="L265" i="3" s="1"/>
  <c r="N265" i="3" s="1"/>
  <c r="E116" i="3"/>
  <c r="J116" i="3" s="1"/>
  <c r="L116" i="3" s="1"/>
  <c r="N116" i="3" s="1"/>
  <c r="E260" i="3"/>
  <c r="J260" i="3" s="1"/>
  <c r="L260" i="3" s="1"/>
  <c r="N260" i="3" s="1"/>
  <c r="E98" i="3"/>
  <c r="J98" i="3" s="1"/>
  <c r="L98" i="3" s="1"/>
  <c r="N98" i="3" s="1"/>
  <c r="E106" i="3"/>
  <c r="J106" i="3" s="1"/>
  <c r="L106" i="3" s="1"/>
  <c r="N106" i="3" s="1"/>
  <c r="E114" i="3"/>
  <c r="J114" i="3" s="1"/>
  <c r="L114" i="3" s="1"/>
  <c r="N114" i="3" s="1"/>
  <c r="E122" i="3"/>
  <c r="J122" i="3" s="1"/>
  <c r="L122" i="3" s="1"/>
  <c r="N122" i="3" s="1"/>
  <c r="E130" i="3"/>
  <c r="J130" i="3" s="1"/>
  <c r="L130" i="3" s="1"/>
  <c r="N130" i="3" s="1"/>
  <c r="E138" i="3"/>
  <c r="J138" i="3" s="1"/>
  <c r="L138" i="3" s="1"/>
  <c r="N138" i="3" s="1"/>
  <c r="E146" i="3"/>
  <c r="J146" i="3" s="1"/>
  <c r="L146" i="3" s="1"/>
  <c r="N146" i="3" s="1"/>
  <c r="E154" i="3"/>
  <c r="J154" i="3" s="1"/>
  <c r="L154" i="3" s="1"/>
  <c r="N154" i="3" s="1"/>
  <c r="E162" i="3"/>
  <c r="J162" i="3" s="1"/>
  <c r="L162" i="3" s="1"/>
  <c r="N162" i="3" s="1"/>
  <c r="E170" i="3"/>
  <c r="J170" i="3" s="1"/>
  <c r="L170" i="3" s="1"/>
  <c r="N170" i="3" s="1"/>
  <c r="E178" i="3"/>
  <c r="J178" i="3" s="1"/>
  <c r="L178" i="3" s="1"/>
  <c r="N178" i="3" s="1"/>
  <c r="E186" i="3"/>
  <c r="J186" i="3" s="1"/>
  <c r="L186" i="3" s="1"/>
  <c r="N186" i="3" s="1"/>
  <c r="E194" i="3"/>
  <c r="J194" i="3" s="1"/>
  <c r="L194" i="3" s="1"/>
  <c r="N194" i="3" s="1"/>
  <c r="E202" i="3"/>
  <c r="J202" i="3" s="1"/>
  <c r="L202" i="3" s="1"/>
  <c r="N202" i="3" s="1"/>
  <c r="E210" i="3"/>
  <c r="J210" i="3" s="1"/>
  <c r="L210" i="3" s="1"/>
  <c r="N210" i="3" s="1"/>
  <c r="E218" i="3"/>
  <c r="J218" i="3" s="1"/>
  <c r="L218" i="3" s="1"/>
  <c r="N218" i="3" s="1"/>
  <c r="E226" i="3"/>
  <c r="J226" i="3" s="1"/>
  <c r="L226" i="3" s="1"/>
  <c r="N226" i="3" s="1"/>
  <c r="E234" i="3"/>
  <c r="J234" i="3" s="1"/>
  <c r="L234" i="3" s="1"/>
  <c r="N234" i="3" s="1"/>
  <c r="E242" i="3"/>
  <c r="J242" i="3" s="1"/>
  <c r="L242" i="3" s="1"/>
  <c r="N242" i="3" s="1"/>
  <c r="E250" i="3"/>
  <c r="J250" i="3" s="1"/>
  <c r="L250" i="3" s="1"/>
  <c r="N250" i="3" s="1"/>
  <c r="E258" i="3"/>
  <c r="J258" i="3" s="1"/>
  <c r="L258" i="3" s="1"/>
  <c r="N258" i="3" s="1"/>
  <c r="E266" i="3"/>
  <c r="J266" i="3" s="1"/>
  <c r="L266" i="3" s="1"/>
  <c r="N266" i="3" s="1"/>
  <c r="E124" i="3"/>
  <c r="J124" i="3" s="1"/>
  <c r="L124" i="3" s="1"/>
  <c r="N124" i="3" s="1"/>
  <c r="E99" i="3"/>
  <c r="J99" i="3" s="1"/>
  <c r="L99" i="3" s="1"/>
  <c r="N99" i="3" s="1"/>
  <c r="E107" i="3"/>
  <c r="J107" i="3" s="1"/>
  <c r="L107" i="3" s="1"/>
  <c r="N107" i="3" s="1"/>
  <c r="E115" i="3"/>
  <c r="J115" i="3" s="1"/>
  <c r="L115" i="3" s="1"/>
  <c r="N115" i="3" s="1"/>
  <c r="E123" i="3"/>
  <c r="J123" i="3" s="1"/>
  <c r="L123" i="3" s="1"/>
  <c r="N123" i="3" s="1"/>
  <c r="E131" i="3"/>
  <c r="J131" i="3" s="1"/>
  <c r="L131" i="3" s="1"/>
  <c r="N131" i="3" s="1"/>
  <c r="E139" i="3"/>
  <c r="J139" i="3" s="1"/>
  <c r="L139" i="3" s="1"/>
  <c r="N139" i="3" s="1"/>
  <c r="E147" i="3"/>
  <c r="J147" i="3" s="1"/>
  <c r="L147" i="3" s="1"/>
  <c r="N147" i="3" s="1"/>
  <c r="E155" i="3"/>
  <c r="J155" i="3" s="1"/>
  <c r="L155" i="3" s="1"/>
  <c r="N155" i="3" s="1"/>
  <c r="E163" i="3"/>
  <c r="J163" i="3" s="1"/>
  <c r="L163" i="3" s="1"/>
  <c r="N163" i="3" s="1"/>
  <c r="E171" i="3"/>
  <c r="J171" i="3" s="1"/>
  <c r="L171" i="3" s="1"/>
  <c r="N171" i="3" s="1"/>
  <c r="E179" i="3"/>
  <c r="J179" i="3" s="1"/>
  <c r="L179" i="3" s="1"/>
  <c r="N179" i="3" s="1"/>
  <c r="E187" i="3"/>
  <c r="J187" i="3" s="1"/>
  <c r="L187" i="3" s="1"/>
  <c r="N187" i="3" s="1"/>
  <c r="E195" i="3"/>
  <c r="J195" i="3" s="1"/>
  <c r="L195" i="3" s="1"/>
  <c r="N195" i="3" s="1"/>
  <c r="E203" i="3"/>
  <c r="J203" i="3" s="1"/>
  <c r="L203" i="3" s="1"/>
  <c r="N203" i="3" s="1"/>
  <c r="E211" i="3"/>
  <c r="J211" i="3" s="1"/>
  <c r="L211" i="3" s="1"/>
  <c r="N211" i="3" s="1"/>
  <c r="E219" i="3"/>
  <c r="J219" i="3" s="1"/>
  <c r="L219" i="3" s="1"/>
  <c r="N219" i="3" s="1"/>
  <c r="E227" i="3"/>
  <c r="J227" i="3" s="1"/>
  <c r="L227" i="3" s="1"/>
  <c r="N227" i="3" s="1"/>
  <c r="E235" i="3"/>
  <c r="J235" i="3" s="1"/>
  <c r="L235" i="3" s="1"/>
  <c r="N235" i="3" s="1"/>
  <c r="E243" i="3"/>
  <c r="J243" i="3" s="1"/>
  <c r="L243" i="3" s="1"/>
  <c r="N243" i="3" s="1"/>
  <c r="E251" i="3"/>
  <c r="J251" i="3" s="1"/>
  <c r="L251" i="3" s="1"/>
  <c r="N251" i="3" s="1"/>
  <c r="E259" i="3"/>
  <c r="J259" i="3" s="1"/>
  <c r="L259" i="3" s="1"/>
  <c r="N259" i="3" s="1"/>
  <c r="E267" i="3"/>
  <c r="J267" i="3" s="1"/>
  <c r="L267" i="3" s="1"/>
  <c r="N267" i="3" s="1"/>
  <c r="E100" i="3"/>
  <c r="J100" i="3" s="1"/>
  <c r="L100" i="3" s="1"/>
  <c r="N100" i="3" s="1"/>
  <c r="E140" i="3"/>
  <c r="J140" i="3" s="1"/>
  <c r="L140" i="3" s="1"/>
  <c r="N140" i="3" s="1"/>
  <c r="E156" i="3"/>
  <c r="J156" i="3" s="1"/>
  <c r="L156" i="3" s="1"/>
  <c r="N156" i="3" s="1"/>
  <c r="E172" i="3"/>
  <c r="J172" i="3" s="1"/>
  <c r="L172" i="3" s="1"/>
  <c r="N172" i="3" s="1"/>
  <c r="E188" i="3"/>
  <c r="J188" i="3" s="1"/>
  <c r="L188" i="3" s="1"/>
  <c r="N188" i="3" s="1"/>
  <c r="E204" i="3"/>
  <c r="J204" i="3" s="1"/>
  <c r="L204" i="3" s="1"/>
  <c r="N204" i="3" s="1"/>
  <c r="E220" i="3"/>
  <c r="J220" i="3" s="1"/>
  <c r="L220" i="3" s="1"/>
  <c r="N220" i="3" s="1"/>
  <c r="E236" i="3"/>
  <c r="J236" i="3" s="1"/>
  <c r="L236" i="3" s="1"/>
  <c r="N236" i="3" s="1"/>
  <c r="E252" i="3"/>
  <c r="J252" i="3" s="1"/>
  <c r="L252" i="3" s="1"/>
  <c r="N252" i="3" s="1"/>
  <c r="E101" i="3"/>
  <c r="J101" i="3" s="1"/>
  <c r="L101" i="3" s="1"/>
  <c r="N101" i="3" s="1"/>
  <c r="E109" i="3"/>
  <c r="J109" i="3" s="1"/>
  <c r="L109" i="3" s="1"/>
  <c r="N109" i="3" s="1"/>
  <c r="E117" i="3"/>
  <c r="J117" i="3" s="1"/>
  <c r="L117" i="3" s="1"/>
  <c r="N117" i="3" s="1"/>
  <c r="E125" i="3"/>
  <c r="J125" i="3" s="1"/>
  <c r="L125" i="3" s="1"/>
  <c r="N125" i="3" s="1"/>
  <c r="E133" i="3"/>
  <c r="J133" i="3" s="1"/>
  <c r="L133" i="3" s="1"/>
  <c r="N133" i="3" s="1"/>
  <c r="E141" i="3"/>
  <c r="J141" i="3" s="1"/>
  <c r="L141" i="3" s="1"/>
  <c r="N141" i="3" s="1"/>
  <c r="E149" i="3"/>
  <c r="J149" i="3" s="1"/>
  <c r="L149" i="3" s="1"/>
  <c r="N149" i="3" s="1"/>
  <c r="E157" i="3"/>
  <c r="J157" i="3" s="1"/>
  <c r="L157" i="3" s="1"/>
  <c r="N157" i="3" s="1"/>
  <c r="E165" i="3"/>
  <c r="J165" i="3" s="1"/>
  <c r="L165" i="3" s="1"/>
  <c r="N165" i="3" s="1"/>
  <c r="E173" i="3"/>
  <c r="J173" i="3" s="1"/>
  <c r="L173" i="3" s="1"/>
  <c r="N173" i="3" s="1"/>
  <c r="E181" i="3"/>
  <c r="J181" i="3" s="1"/>
  <c r="L181" i="3" s="1"/>
  <c r="N181" i="3" s="1"/>
  <c r="E189" i="3"/>
  <c r="J189" i="3" s="1"/>
  <c r="L189" i="3" s="1"/>
  <c r="N189" i="3" s="1"/>
  <c r="E197" i="3"/>
  <c r="J197" i="3" s="1"/>
  <c r="L197" i="3" s="1"/>
  <c r="N197" i="3" s="1"/>
  <c r="E205" i="3"/>
  <c r="J205" i="3" s="1"/>
  <c r="L205" i="3" s="1"/>
  <c r="N205" i="3" s="1"/>
  <c r="E213" i="3"/>
  <c r="J213" i="3" s="1"/>
  <c r="L213" i="3" s="1"/>
  <c r="N213" i="3" s="1"/>
  <c r="E221" i="3"/>
  <c r="J221" i="3" s="1"/>
  <c r="L221" i="3" s="1"/>
  <c r="N221" i="3" s="1"/>
  <c r="E229" i="3"/>
  <c r="J229" i="3" s="1"/>
  <c r="L229" i="3" s="1"/>
  <c r="N229" i="3" s="1"/>
  <c r="E237" i="3"/>
  <c r="J237" i="3" s="1"/>
  <c r="L237" i="3" s="1"/>
  <c r="N237" i="3" s="1"/>
  <c r="E245" i="3"/>
  <c r="J245" i="3" s="1"/>
  <c r="L245" i="3" s="1"/>
  <c r="N245" i="3" s="1"/>
  <c r="E253" i="3"/>
  <c r="J253" i="3" s="1"/>
  <c r="L253" i="3" s="1"/>
  <c r="N253" i="3" s="1"/>
  <c r="E261" i="3"/>
  <c r="J261" i="3" s="1"/>
  <c r="L261" i="3" s="1"/>
  <c r="N261" i="3" s="1"/>
  <c r="E96" i="3"/>
  <c r="J96" i="3" s="1"/>
  <c r="L96" i="3" s="1"/>
  <c r="N96" i="3" s="1"/>
  <c r="E103" i="3"/>
  <c r="J103" i="3" s="1"/>
  <c r="L103" i="3" s="1"/>
  <c r="N103" i="3" s="1"/>
  <c r="E119" i="3"/>
  <c r="J119" i="3" s="1"/>
  <c r="L119" i="3" s="1"/>
  <c r="N119" i="3" s="1"/>
  <c r="E127" i="3"/>
  <c r="J127" i="3" s="1"/>
  <c r="L127" i="3" s="1"/>
  <c r="N127" i="3" s="1"/>
  <c r="E135" i="3"/>
  <c r="J135" i="3" s="1"/>
  <c r="L135" i="3" s="1"/>
  <c r="N135" i="3" s="1"/>
  <c r="E143" i="3"/>
  <c r="J143" i="3" s="1"/>
  <c r="L143" i="3" s="1"/>
  <c r="N143" i="3" s="1"/>
  <c r="E151" i="3"/>
  <c r="J151" i="3" s="1"/>
  <c r="L151" i="3" s="1"/>
  <c r="N151" i="3" s="1"/>
  <c r="E159" i="3"/>
  <c r="J159" i="3" s="1"/>
  <c r="L159" i="3" s="1"/>
  <c r="N159" i="3" s="1"/>
  <c r="E167" i="3"/>
  <c r="J167" i="3" s="1"/>
  <c r="L167" i="3" s="1"/>
  <c r="N167" i="3" s="1"/>
  <c r="E175" i="3"/>
  <c r="J175" i="3" s="1"/>
  <c r="L175" i="3" s="1"/>
  <c r="N175" i="3" s="1"/>
  <c r="E183" i="3"/>
  <c r="J183" i="3" s="1"/>
  <c r="L183" i="3" s="1"/>
  <c r="N183" i="3" s="1"/>
  <c r="E191" i="3"/>
  <c r="J191" i="3" s="1"/>
  <c r="L191" i="3" s="1"/>
  <c r="N191" i="3" s="1"/>
  <c r="E199" i="3"/>
  <c r="J199" i="3" s="1"/>
  <c r="L199" i="3" s="1"/>
  <c r="N199" i="3" s="1"/>
  <c r="E207" i="3"/>
  <c r="J207" i="3" s="1"/>
  <c r="L207" i="3" s="1"/>
  <c r="N207" i="3" s="1"/>
  <c r="E215" i="3"/>
  <c r="J215" i="3" s="1"/>
  <c r="L215" i="3" s="1"/>
  <c r="N215" i="3" s="1"/>
  <c r="E223" i="3"/>
  <c r="J223" i="3" s="1"/>
  <c r="L223" i="3" s="1"/>
  <c r="N223" i="3" s="1"/>
  <c r="E231" i="3"/>
  <c r="J231" i="3" s="1"/>
  <c r="L231" i="3" s="1"/>
  <c r="N231" i="3" s="1"/>
  <c r="E247" i="3"/>
  <c r="J247" i="3" s="1"/>
  <c r="L247" i="3" s="1"/>
  <c r="N247" i="3" s="1"/>
  <c r="E255" i="3"/>
  <c r="J255" i="3" s="1"/>
  <c r="L255" i="3" s="1"/>
  <c r="N255" i="3" s="1"/>
  <c r="E102" i="3"/>
  <c r="J102" i="3" s="1"/>
  <c r="L102" i="3" s="1"/>
  <c r="N102" i="3" s="1"/>
  <c r="E110" i="3"/>
  <c r="J110" i="3" s="1"/>
  <c r="L110" i="3" s="1"/>
  <c r="N110" i="3" s="1"/>
  <c r="E118" i="3"/>
  <c r="J118" i="3" s="1"/>
  <c r="L118" i="3" s="1"/>
  <c r="N118" i="3" s="1"/>
  <c r="E126" i="3"/>
  <c r="J126" i="3" s="1"/>
  <c r="L126" i="3" s="1"/>
  <c r="N126" i="3" s="1"/>
  <c r="E134" i="3"/>
  <c r="J134" i="3" s="1"/>
  <c r="L134" i="3" s="1"/>
  <c r="N134" i="3" s="1"/>
  <c r="E142" i="3"/>
  <c r="J142" i="3" s="1"/>
  <c r="L142" i="3" s="1"/>
  <c r="N142" i="3" s="1"/>
  <c r="E150" i="3"/>
  <c r="J150" i="3" s="1"/>
  <c r="L150" i="3" s="1"/>
  <c r="N150" i="3" s="1"/>
  <c r="E158" i="3"/>
  <c r="J158" i="3" s="1"/>
  <c r="L158" i="3" s="1"/>
  <c r="N158" i="3" s="1"/>
  <c r="E166" i="3"/>
  <c r="J166" i="3" s="1"/>
  <c r="L166" i="3" s="1"/>
  <c r="N166" i="3" s="1"/>
  <c r="E174" i="3"/>
  <c r="J174" i="3" s="1"/>
  <c r="L174" i="3" s="1"/>
  <c r="N174" i="3" s="1"/>
  <c r="E182" i="3"/>
  <c r="J182" i="3" s="1"/>
  <c r="L182" i="3" s="1"/>
  <c r="N182" i="3" s="1"/>
  <c r="E190" i="3"/>
  <c r="J190" i="3" s="1"/>
  <c r="L190" i="3" s="1"/>
  <c r="N190" i="3" s="1"/>
  <c r="E198" i="3"/>
  <c r="J198" i="3" s="1"/>
  <c r="L198" i="3" s="1"/>
  <c r="N198" i="3" s="1"/>
  <c r="E206" i="3"/>
  <c r="J206" i="3" s="1"/>
  <c r="L206" i="3" s="1"/>
  <c r="N206" i="3" s="1"/>
  <c r="E214" i="3"/>
  <c r="J214" i="3" s="1"/>
  <c r="L214" i="3" s="1"/>
  <c r="N214" i="3" s="1"/>
  <c r="E222" i="3"/>
  <c r="J222" i="3" s="1"/>
  <c r="L222" i="3" s="1"/>
  <c r="N222" i="3" s="1"/>
  <c r="E230" i="3"/>
  <c r="J230" i="3" s="1"/>
  <c r="L230" i="3" s="1"/>
  <c r="N230" i="3" s="1"/>
  <c r="E238" i="3"/>
  <c r="J238" i="3" s="1"/>
  <c r="L238" i="3" s="1"/>
  <c r="N238" i="3" s="1"/>
  <c r="E246" i="3"/>
  <c r="J246" i="3" s="1"/>
  <c r="L246" i="3" s="1"/>
  <c r="N246" i="3" s="1"/>
  <c r="E254" i="3"/>
  <c r="J254" i="3" s="1"/>
  <c r="L254" i="3" s="1"/>
  <c r="N254" i="3" s="1"/>
  <c r="E262" i="3"/>
  <c r="J262" i="3" s="1"/>
  <c r="L262" i="3" s="1"/>
  <c r="N262" i="3" s="1"/>
  <c r="E111" i="3"/>
  <c r="J111" i="3" s="1"/>
  <c r="L111" i="3" s="1"/>
  <c r="N111" i="3" s="1"/>
  <c r="E239" i="3"/>
  <c r="J239" i="3" s="1"/>
  <c r="L239" i="3" s="1"/>
  <c r="N239" i="3" s="1"/>
  <c r="J167" i="42"/>
  <c r="P166" i="42"/>
  <c r="J53" i="42"/>
  <c r="L53" i="42" s="1"/>
  <c r="N53" i="42" s="1"/>
  <c r="P52" i="42"/>
  <c r="J109" i="42"/>
  <c r="P108" i="42"/>
  <c r="L109" i="42"/>
  <c r="N109" i="42" s="1"/>
  <c r="L167" i="42"/>
  <c r="N167" i="42" s="1"/>
  <c r="C168" i="42"/>
  <c r="E168" i="42" s="1"/>
  <c r="E110" i="42"/>
  <c r="C54" i="42"/>
  <c r="E54" i="42" s="1"/>
  <c r="C111" i="42"/>
  <c r="D113" i="42"/>
  <c r="D170" i="42"/>
  <c r="R89" i="3"/>
  <c r="Q8" i="41" s="1"/>
  <c r="O5" i="2"/>
  <c r="E4" i="2" a="1"/>
  <c r="E4" i="2" s="1"/>
  <c r="J4" i="1" s="1"/>
  <c r="AV5" i="2"/>
  <c r="AT6" i="2"/>
  <c r="V8" i="2"/>
  <c r="X7" i="2"/>
  <c r="BN6" i="2"/>
  <c r="BL7" i="2"/>
  <c r="BQ5" i="2"/>
  <c r="CJ6" i="2"/>
  <c r="CL6" i="2" s="1"/>
  <c r="BH5" i="2"/>
  <c r="BF6" i="2"/>
  <c r="BT5" i="2"/>
  <c r="BR6" i="2"/>
  <c r="AL31" i="2"/>
  <c r="AM30" i="2"/>
  <c r="Y6" i="2"/>
  <c r="AA5" i="2"/>
  <c r="AN40" i="2"/>
  <c r="AP40" i="2" s="1"/>
  <c r="CG6" i="2"/>
  <c r="CI6" i="2" s="1"/>
  <c r="DH7" i="2"/>
  <c r="DJ7" i="2" s="1"/>
  <c r="CD6" i="2"/>
  <c r="CF6" i="2" s="1"/>
  <c r="BI6" i="2"/>
  <c r="BK6" i="2" s="1"/>
  <c r="AW6" i="2"/>
  <c r="AY6" i="2" s="1"/>
  <c r="CA6" i="2"/>
  <c r="CC6" i="2" s="1"/>
  <c r="CY6" i="2"/>
  <c r="DA6" i="2" s="1"/>
  <c r="BC6" i="2"/>
  <c r="BE6" i="2" s="1"/>
  <c r="BU6" i="2"/>
  <c r="BW6" i="2" s="1"/>
  <c r="DB6" i="2"/>
  <c r="DD6" i="2" s="1"/>
  <c r="AZ8" i="2"/>
  <c r="BB8" i="2" s="1"/>
  <c r="M6" i="2"/>
  <c r="CM6" i="2"/>
  <c r="CO6" i="2" s="1"/>
  <c r="CV6" i="2"/>
  <c r="CX6" i="2" s="1"/>
  <c r="DT6" i="2"/>
  <c r="DV6" i="2" s="1"/>
  <c r="BX6" i="2"/>
  <c r="BZ6" i="2" s="1"/>
  <c r="CS6" i="2"/>
  <c r="CU6" i="2" s="1"/>
  <c r="BP6" i="2"/>
  <c r="DQ6" i="2"/>
  <c r="DS6" i="2" s="1"/>
  <c r="CP6" i="2"/>
  <c r="CR6" i="2" s="1"/>
  <c r="DE6" i="2"/>
  <c r="DG6" i="2" s="1"/>
  <c r="BO6" i="2"/>
  <c r="AQ10" i="2"/>
  <c r="AS10" i="2" s="1"/>
  <c r="DK6" i="2"/>
  <c r="DM6" i="2" s="1"/>
  <c r="O67" i="21" l="1"/>
  <c r="P66" i="21"/>
  <c r="R66" i="21"/>
  <c r="S66" i="21" s="1"/>
  <c r="P88" i="21"/>
  <c r="O89" i="21"/>
  <c r="R88" i="21"/>
  <c r="S88" i="21" s="1"/>
  <c r="F5" i="2"/>
  <c r="K5" i="1" s="1"/>
  <c r="G4" i="2" a="1"/>
  <c r="G4" i="2" s="1"/>
  <c r="L4" i="1" s="1"/>
  <c r="M4" i="1"/>
  <c r="L269" i="36"/>
  <c r="H45" i="36" s="1"/>
  <c r="U45" i="36" s="1"/>
  <c r="H46" i="36" s="1"/>
  <c r="L269" i="38"/>
  <c r="H45" i="38" s="1"/>
  <c r="U45" i="38" s="1"/>
  <c r="H46" i="38" s="1"/>
  <c r="L269" i="11"/>
  <c r="H45" i="11" s="1"/>
  <c r="U45" i="11" s="1"/>
  <c r="H46" i="11" s="1"/>
  <c r="R89" i="40"/>
  <c r="Q45" i="41" s="1"/>
  <c r="N89" i="40"/>
  <c r="M45" i="41" s="1"/>
  <c r="L269" i="5"/>
  <c r="L269" i="31"/>
  <c r="H45" i="31" s="1"/>
  <c r="U45" i="31" s="1"/>
  <c r="H46" i="31" s="1"/>
  <c r="N89" i="4"/>
  <c r="M9" i="41" s="1"/>
  <c r="R89" i="4"/>
  <c r="Q9" i="41" s="1"/>
  <c r="N89" i="33"/>
  <c r="M38" i="41" s="1"/>
  <c r="R89" i="33"/>
  <c r="Q38" i="41" s="1"/>
  <c r="L269" i="39"/>
  <c r="H45" i="39" s="1"/>
  <c r="U45" i="39" s="1"/>
  <c r="H46" i="39" s="1"/>
  <c r="L269" i="9"/>
  <c r="H45" i="9" s="1"/>
  <c r="U45" i="9" s="1"/>
  <c r="H46" i="9" s="1"/>
  <c r="N89" i="24"/>
  <c r="M29" i="41" s="1"/>
  <c r="R89" i="24"/>
  <c r="Q29" i="41" s="1"/>
  <c r="N89" i="18"/>
  <c r="M23" i="41" s="1"/>
  <c r="R89" i="18"/>
  <c r="Q23" i="41" s="1"/>
  <c r="L269" i="35"/>
  <c r="H45" i="35" s="1"/>
  <c r="U45" i="35" s="1"/>
  <c r="H46" i="35" s="1"/>
  <c r="N89" i="16"/>
  <c r="M21" i="41" s="1"/>
  <c r="R89" i="16"/>
  <c r="Q21" i="41" s="1"/>
  <c r="R89" i="27"/>
  <c r="Q32" i="41" s="1"/>
  <c r="N89" i="27"/>
  <c r="M32" i="41" s="1"/>
  <c r="N89" i="7"/>
  <c r="M12" i="41" s="1"/>
  <c r="R89" i="7"/>
  <c r="Q12" i="41" s="1"/>
  <c r="R89" i="31"/>
  <c r="Q36" i="41" s="1"/>
  <c r="N89" i="31"/>
  <c r="M36" i="41" s="1"/>
  <c r="L269" i="12"/>
  <c r="H45" i="12" s="1"/>
  <c r="U45" i="12" s="1"/>
  <c r="H46" i="12" s="1"/>
  <c r="N89" i="9"/>
  <c r="M16" i="41" s="1"/>
  <c r="R89" i="9"/>
  <c r="Q16" i="41" s="1"/>
  <c r="N89" i="13"/>
  <c r="M13" i="41" s="1"/>
  <c r="R89" i="13"/>
  <c r="Q13" i="41" s="1"/>
  <c r="R89" i="11"/>
  <c r="Q15" i="41" s="1"/>
  <c r="N89" i="11"/>
  <c r="M15" i="41" s="1"/>
  <c r="N89" i="17"/>
  <c r="M22" i="41" s="1"/>
  <c r="R89" i="17"/>
  <c r="Q22" i="41" s="1"/>
  <c r="N89" i="35"/>
  <c r="M40" i="41" s="1"/>
  <c r="R89" i="35"/>
  <c r="Q40" i="41" s="1"/>
  <c r="R89" i="30"/>
  <c r="Q35" i="41" s="1"/>
  <c r="N89" i="30"/>
  <c r="M35" i="41" s="1"/>
  <c r="L269" i="32"/>
  <c r="H45" i="32" s="1"/>
  <c r="U45" i="32" s="1"/>
  <c r="H46" i="32" s="1"/>
  <c r="N89" i="26"/>
  <c r="M31" i="41" s="1"/>
  <c r="R89" i="26"/>
  <c r="Q31" i="41" s="1"/>
  <c r="N89" i="39"/>
  <c r="M44" i="41" s="1"/>
  <c r="R89" i="39"/>
  <c r="Q44" i="41" s="1"/>
  <c r="L269" i="33"/>
  <c r="H45" i="33" s="1"/>
  <c r="U45" i="33" s="1"/>
  <c r="H46" i="33" s="1"/>
  <c r="L269" i="15"/>
  <c r="H45" i="15" s="1"/>
  <c r="U45" i="15" s="1"/>
  <c r="H46" i="15" s="1"/>
  <c r="L269" i="30"/>
  <c r="H45" i="30" s="1"/>
  <c r="U45" i="30" s="1"/>
  <c r="H46" i="30" s="1"/>
  <c r="L269" i="10"/>
  <c r="H45" i="10" s="1"/>
  <c r="U45" i="10" s="1"/>
  <c r="H46" i="10" s="1"/>
  <c r="R89" i="12"/>
  <c r="Q14" i="41" s="1"/>
  <c r="N89" i="12"/>
  <c r="M14" i="41" s="1"/>
  <c r="L269" i="16"/>
  <c r="H45" i="16" s="1"/>
  <c r="U45" i="16" s="1"/>
  <c r="H46" i="16" s="1"/>
  <c r="L269" i="22"/>
  <c r="H45" i="22" s="1"/>
  <c r="U45" i="22" s="1"/>
  <c r="H46" i="22" s="1"/>
  <c r="N89" i="37"/>
  <c r="M42" i="41" s="1"/>
  <c r="R89" i="37"/>
  <c r="Q42" i="41" s="1"/>
  <c r="N89" i="20"/>
  <c r="M25" i="41" s="1"/>
  <c r="R89" i="20"/>
  <c r="Q25" i="41" s="1"/>
  <c r="L269" i="13"/>
  <c r="H45" i="13" s="1"/>
  <c r="U45" i="13" s="1"/>
  <c r="H46" i="13" s="1"/>
  <c r="L269" i="4"/>
  <c r="H45" i="4" s="1"/>
  <c r="U45" i="4" s="1"/>
  <c r="H46" i="4" s="1"/>
  <c r="L269" i="14"/>
  <c r="H45" i="14" s="1"/>
  <c r="U45" i="14" s="1"/>
  <c r="H46" i="14" s="1"/>
  <c r="R89" i="14"/>
  <c r="Q20" i="41" s="1"/>
  <c r="N89" i="14"/>
  <c r="M20" i="41" s="1"/>
  <c r="R89" i="22"/>
  <c r="Q27" i="41" s="1"/>
  <c r="N89" i="22"/>
  <c r="M27" i="41" s="1"/>
  <c r="L269" i="25"/>
  <c r="H45" i="25" s="1"/>
  <c r="U45" i="25" s="1"/>
  <c r="H46" i="25" s="1"/>
  <c r="N89" i="25"/>
  <c r="M30" i="41" s="1"/>
  <c r="R89" i="25"/>
  <c r="Q30" i="41" s="1"/>
  <c r="R89" i="8"/>
  <c r="Q17" i="41" s="1"/>
  <c r="N89" i="8"/>
  <c r="M17" i="41" s="1"/>
  <c r="L269" i="24"/>
  <c r="H45" i="24" s="1"/>
  <c r="U45" i="24" s="1"/>
  <c r="H46" i="24" s="1"/>
  <c r="L269" i="26"/>
  <c r="H45" i="26" s="1"/>
  <c r="U45" i="26" s="1"/>
  <c r="H46" i="26" s="1"/>
  <c r="L269" i="27"/>
  <c r="H45" i="27" s="1"/>
  <c r="U45" i="27" s="1"/>
  <c r="H46" i="27" s="1"/>
  <c r="L274" i="21"/>
  <c r="H50" i="21" s="1"/>
  <c r="R89" i="29"/>
  <c r="Q34" i="41" s="1"/>
  <c r="N89" i="29"/>
  <c r="M34" i="41" s="1"/>
  <c r="R89" i="10"/>
  <c r="Q18" i="41" s="1"/>
  <c r="N89" i="10"/>
  <c r="M18" i="41" s="1"/>
  <c r="R89" i="32"/>
  <c r="Q37" i="41" s="1"/>
  <c r="N89" i="32"/>
  <c r="M37" i="41" s="1"/>
  <c r="L269" i="40"/>
  <c r="H45" i="40" s="1"/>
  <c r="U45" i="40" s="1"/>
  <c r="H46" i="40" s="1"/>
  <c r="N89" i="15"/>
  <c r="M19" i="41" s="1"/>
  <c r="R89" i="15"/>
  <c r="Q19" i="41" s="1"/>
  <c r="R89" i="34"/>
  <c r="Q39" i="41" s="1"/>
  <c r="N89" i="34"/>
  <c r="M39" i="41" s="1"/>
  <c r="R89" i="36"/>
  <c r="Q41" i="41" s="1"/>
  <c r="N89" i="36"/>
  <c r="M41" i="41" s="1"/>
  <c r="L269" i="23"/>
  <c r="H45" i="23" s="1"/>
  <c r="U45" i="23" s="1"/>
  <c r="H46" i="23" s="1"/>
  <c r="L269" i="37"/>
  <c r="H45" i="37" s="1"/>
  <c r="U45" i="37" s="1"/>
  <c r="H46" i="37" s="1"/>
  <c r="L269" i="29"/>
  <c r="H45" i="29" s="1"/>
  <c r="U45" i="29" s="1"/>
  <c r="H46" i="29" s="1"/>
  <c r="N89" i="23"/>
  <c r="M28" i="41" s="1"/>
  <c r="R89" i="23"/>
  <c r="Q28" i="41" s="1"/>
  <c r="L269" i="34"/>
  <c r="H45" i="34" s="1"/>
  <c r="U45" i="34" s="1"/>
  <c r="H46" i="34" s="1"/>
  <c r="R94" i="21"/>
  <c r="Q26" i="41" s="1"/>
  <c r="N94" i="21"/>
  <c r="M26" i="41" s="1"/>
  <c r="R89" i="38"/>
  <c r="Q43" i="41" s="1"/>
  <c r="N89" i="38"/>
  <c r="M43" i="41" s="1"/>
  <c r="L269" i="6"/>
  <c r="H45" i="6" s="1"/>
  <c r="U45" i="6" s="1"/>
  <c r="H46" i="6" s="1"/>
  <c r="L269" i="17"/>
  <c r="H45" i="17" s="1"/>
  <c r="U45" i="17" s="1"/>
  <c r="H46" i="17" s="1"/>
  <c r="L269" i="18"/>
  <c r="H45" i="18" s="1"/>
  <c r="U45" i="18" s="1"/>
  <c r="H46" i="18" s="1"/>
  <c r="R89" i="28"/>
  <c r="Q33" i="41" s="1"/>
  <c r="N89" i="28"/>
  <c r="M33" i="41" s="1"/>
  <c r="L269" i="8"/>
  <c r="H45" i="8" s="1"/>
  <c r="U45" i="8" s="1"/>
  <c r="H46" i="8" s="1"/>
  <c r="L269" i="20"/>
  <c r="H45" i="20" s="1"/>
  <c r="U45" i="20" s="1"/>
  <c r="H46" i="20" s="1"/>
  <c r="R89" i="5"/>
  <c r="Q10" i="41" s="1"/>
  <c r="N89" i="5"/>
  <c r="M10" i="41" s="1"/>
  <c r="L269" i="7"/>
  <c r="H45" i="7" s="1"/>
  <c r="U45" i="7" s="1"/>
  <c r="H46" i="7" s="1"/>
  <c r="L269" i="28"/>
  <c r="H45" i="28" s="1"/>
  <c r="U45" i="28" s="1"/>
  <c r="H46" i="28" s="1"/>
  <c r="R89" i="6"/>
  <c r="Q11" i="41" s="1"/>
  <c r="N89" i="6"/>
  <c r="M11" i="41" s="1"/>
  <c r="H5" i="2"/>
  <c r="I89" i="19"/>
  <c r="H24" i="41" s="1"/>
  <c r="L269" i="3"/>
  <c r="H45" i="3" s="1"/>
  <c r="J54" i="42"/>
  <c r="P53" i="42"/>
  <c r="J110" i="42"/>
  <c r="P109" i="42"/>
  <c r="J168" i="42"/>
  <c r="P167" i="42"/>
  <c r="L110" i="42"/>
  <c r="N110" i="42" s="1"/>
  <c r="L168" i="42"/>
  <c r="N168" i="42" s="1"/>
  <c r="L54" i="42"/>
  <c r="N54" i="42" s="1"/>
  <c r="C169" i="42"/>
  <c r="E169" i="42" s="1"/>
  <c r="E111" i="42"/>
  <c r="C55" i="42"/>
  <c r="E55" i="42" s="1"/>
  <c r="C112" i="42"/>
  <c r="D114" i="42"/>
  <c r="D171" i="42"/>
  <c r="N89" i="3"/>
  <c r="M8" i="41" s="1"/>
  <c r="O6" i="2"/>
  <c r="E5" i="2" a="1"/>
  <c r="E5" i="2" s="1"/>
  <c r="J5" i="1" s="1"/>
  <c r="AL32" i="2"/>
  <c r="AM31" i="2"/>
  <c r="BN7" i="2"/>
  <c r="BL8" i="2"/>
  <c r="Y7" i="2"/>
  <c r="AA6" i="2"/>
  <c r="BT6" i="2"/>
  <c r="BR7" i="2"/>
  <c r="BQ6" i="2"/>
  <c r="V9" i="2"/>
  <c r="X8" i="2"/>
  <c r="CJ7" i="2"/>
  <c r="CL7" i="2" s="1"/>
  <c r="BH6" i="2"/>
  <c r="BF7" i="2"/>
  <c r="AV6" i="2"/>
  <c r="AT7" i="2"/>
  <c r="CS7" i="2"/>
  <c r="CU7" i="2" s="1"/>
  <c r="DH8" i="2"/>
  <c r="DJ8" i="2" s="1"/>
  <c r="AQ11" i="2"/>
  <c r="AS11" i="2" s="1"/>
  <c r="DE7" i="2"/>
  <c r="DG7" i="2" s="1"/>
  <c r="CM7" i="2"/>
  <c r="CO7" i="2" s="1"/>
  <c r="DB7" i="2"/>
  <c r="DD7" i="2" s="1"/>
  <c r="CA7" i="2"/>
  <c r="CC7" i="2" s="1"/>
  <c r="CP7" i="2"/>
  <c r="CR7" i="2" s="1"/>
  <c r="BX7" i="2"/>
  <c r="BZ7" i="2" s="1"/>
  <c r="M7" i="2"/>
  <c r="BU7" i="2"/>
  <c r="BW7" i="2" s="1"/>
  <c r="AW7" i="2"/>
  <c r="AY7" i="2" s="1"/>
  <c r="CG7" i="2"/>
  <c r="CI7" i="2" s="1"/>
  <c r="BO7" i="2"/>
  <c r="DQ7" i="2"/>
  <c r="DS7" i="2" s="1"/>
  <c r="DT7" i="2"/>
  <c r="DV7" i="2" s="1"/>
  <c r="BC7" i="2"/>
  <c r="BE7" i="2" s="1"/>
  <c r="BI7" i="2"/>
  <c r="BK7" i="2" s="1"/>
  <c r="DK7" i="2"/>
  <c r="DM7" i="2" s="1"/>
  <c r="BP7" i="2"/>
  <c r="CV7" i="2"/>
  <c r="CX7" i="2" s="1"/>
  <c r="AZ9" i="2"/>
  <c r="BB9" i="2" s="1"/>
  <c r="CY7" i="2"/>
  <c r="DA7" i="2" s="1"/>
  <c r="CD7" i="2"/>
  <c r="CF7" i="2" s="1"/>
  <c r="R89" i="21" l="1"/>
  <c r="S89" i="21" s="1"/>
  <c r="P89" i="21"/>
  <c r="R67" i="21"/>
  <c r="S67" i="21" s="1"/>
  <c r="P67" i="21"/>
  <c r="O68" i="21"/>
  <c r="U50" i="21"/>
  <c r="H51" i="21" s="1"/>
  <c r="W11" i="21"/>
  <c r="V11" i="21" s="1"/>
  <c r="W10" i="21"/>
  <c r="V10" i="21" s="1"/>
  <c r="I89" i="36"/>
  <c r="H41" i="41" s="1"/>
  <c r="H45" i="5"/>
  <c r="U45" i="5" s="1"/>
  <c r="H46" i="5" s="1"/>
  <c r="F6" i="2"/>
  <c r="K6" i="1" s="1"/>
  <c r="G5" i="2" a="1"/>
  <c r="G5" i="2" s="1"/>
  <c r="L5" i="1" s="1"/>
  <c r="M5" i="1"/>
  <c r="T89" i="19"/>
  <c r="S24" i="41" s="1"/>
  <c r="M89" i="36"/>
  <c r="L41" i="41" s="1"/>
  <c r="Q89" i="36"/>
  <c r="P41" i="41" s="1"/>
  <c r="P89" i="19"/>
  <c r="O24" i="41" s="1"/>
  <c r="Q89" i="19"/>
  <c r="P24" i="41" s="1"/>
  <c r="M89" i="19"/>
  <c r="L24" i="41" s="1"/>
  <c r="J55" i="42"/>
  <c r="P54" i="42"/>
  <c r="J111" i="42"/>
  <c r="P110" i="42"/>
  <c r="J169" i="42"/>
  <c r="L169" i="42" s="1"/>
  <c r="N169" i="42" s="1"/>
  <c r="P168" i="42"/>
  <c r="L111" i="42"/>
  <c r="N111" i="42" s="1"/>
  <c r="L55" i="42"/>
  <c r="N55" i="42" s="1"/>
  <c r="C170" i="42"/>
  <c r="E170" i="42" s="1"/>
  <c r="E112" i="42"/>
  <c r="C56" i="42"/>
  <c r="E56" i="42" s="1"/>
  <c r="C113" i="42"/>
  <c r="D115" i="42"/>
  <c r="D172" i="42"/>
  <c r="H6" i="2"/>
  <c r="O7" i="2"/>
  <c r="CJ8" i="2"/>
  <c r="CL8" i="2" s="1"/>
  <c r="E6" i="2" a="1"/>
  <c r="E6" i="2" s="1"/>
  <c r="J6" i="1" s="1"/>
  <c r="BH7" i="2"/>
  <c r="BF8" i="2"/>
  <c r="BT7" i="2"/>
  <c r="BR8" i="2"/>
  <c r="Y8" i="2"/>
  <c r="AA7" i="2"/>
  <c r="BN8" i="2"/>
  <c r="BL9" i="2"/>
  <c r="V10" i="2"/>
  <c r="X9" i="2"/>
  <c r="BQ7" i="2"/>
  <c r="AV7" i="2"/>
  <c r="AT8" i="2"/>
  <c r="AL33" i="2"/>
  <c r="AM32" i="2"/>
  <c r="BO8" i="2"/>
  <c r="BP8" i="2"/>
  <c r="CY8" i="2"/>
  <c r="DA8" i="2" s="1"/>
  <c r="M8" i="2"/>
  <c r="CA8" i="2"/>
  <c r="CC8" i="2" s="1"/>
  <c r="AQ12" i="2"/>
  <c r="AS12" i="2" s="1"/>
  <c r="CD8" i="2"/>
  <c r="CF8" i="2" s="1"/>
  <c r="BC8" i="2"/>
  <c r="BE8" i="2" s="1"/>
  <c r="BU8" i="2"/>
  <c r="BW8" i="2" s="1"/>
  <c r="AZ10" i="2"/>
  <c r="BB10" i="2" s="1"/>
  <c r="DK8" i="2"/>
  <c r="DM8" i="2" s="1"/>
  <c r="DT8" i="2"/>
  <c r="DV8" i="2" s="1"/>
  <c r="CG8" i="2"/>
  <c r="CI8" i="2" s="1"/>
  <c r="BX8" i="2"/>
  <c r="BZ8" i="2" s="1"/>
  <c r="DB8" i="2"/>
  <c r="DD8" i="2" s="1"/>
  <c r="DH9" i="2"/>
  <c r="DJ9" i="2" s="1"/>
  <c r="DE8" i="2"/>
  <c r="DG8" i="2" s="1"/>
  <c r="CV8" i="2"/>
  <c r="CX8" i="2" s="1"/>
  <c r="BI8" i="2"/>
  <c r="BK8" i="2" s="1"/>
  <c r="DQ8" i="2"/>
  <c r="DS8" i="2" s="1"/>
  <c r="AW8" i="2"/>
  <c r="AY8" i="2" s="1"/>
  <c r="CP8" i="2"/>
  <c r="CR8" i="2" s="1"/>
  <c r="CM8" i="2"/>
  <c r="CO8" i="2" s="1"/>
  <c r="CS8" i="2"/>
  <c r="CU8" i="2" s="1"/>
  <c r="O69" i="21" l="1"/>
  <c r="R68" i="21"/>
  <c r="S68" i="21" s="1"/>
  <c r="P68" i="21"/>
  <c r="C56" i="21"/>
  <c r="C57" i="21" s="1"/>
  <c r="C58" i="21" s="1"/>
  <c r="O73" i="21"/>
  <c r="I73" i="21"/>
  <c r="I75" i="21"/>
  <c r="I74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G6" i="2" a="1"/>
  <c r="G6" i="2" s="1"/>
  <c r="L6" i="1" s="1"/>
  <c r="M6" i="1"/>
  <c r="F7" i="2"/>
  <c r="K7" i="1" s="1"/>
  <c r="CJ9" i="2"/>
  <c r="CL9" i="2" s="1"/>
  <c r="I89" i="35"/>
  <c r="H40" i="41" s="1"/>
  <c r="I89" i="6"/>
  <c r="H11" i="41" s="1"/>
  <c r="I89" i="10"/>
  <c r="H18" i="41" s="1"/>
  <c r="I89" i="8"/>
  <c r="H17" i="41" s="1"/>
  <c r="I89" i="32"/>
  <c r="H37" i="41" s="1"/>
  <c r="I89" i="4"/>
  <c r="H9" i="41" s="1"/>
  <c r="I89" i="28"/>
  <c r="H33" i="41" s="1"/>
  <c r="I89" i="9"/>
  <c r="H16" i="41" s="1"/>
  <c r="I89" i="31"/>
  <c r="H36" i="41" s="1"/>
  <c r="I89" i="14"/>
  <c r="H20" i="41" s="1"/>
  <c r="I89" i="25"/>
  <c r="H30" i="41" s="1"/>
  <c r="I89" i="22"/>
  <c r="H27" i="41" s="1"/>
  <c r="I89" i="11"/>
  <c r="H15" i="41" s="1"/>
  <c r="I89" i="16"/>
  <c r="H21" i="41" s="1"/>
  <c r="I89" i="27"/>
  <c r="H32" i="41" s="1"/>
  <c r="I89" i="18"/>
  <c r="H23" i="41" s="1"/>
  <c r="I89" i="24"/>
  <c r="H29" i="41" s="1"/>
  <c r="I89" i="20"/>
  <c r="H25" i="41" s="1"/>
  <c r="I89" i="37"/>
  <c r="H42" i="41" s="1"/>
  <c r="I89" i="39"/>
  <c r="H44" i="41" s="1"/>
  <c r="I89" i="33"/>
  <c r="H38" i="41" s="1"/>
  <c r="I89" i="30"/>
  <c r="H35" i="41" s="1"/>
  <c r="I89" i="5"/>
  <c r="H10" i="41" s="1"/>
  <c r="I89" i="12"/>
  <c r="H14" i="41" s="1"/>
  <c r="I89" i="17"/>
  <c r="H22" i="41" s="1"/>
  <c r="I89" i="40"/>
  <c r="H45" i="41" s="1"/>
  <c r="I89" i="15"/>
  <c r="H19" i="41" s="1"/>
  <c r="I89" i="26"/>
  <c r="H31" i="41" s="1"/>
  <c r="I89" i="34"/>
  <c r="H39" i="41" s="1"/>
  <c r="I89" i="38"/>
  <c r="H43" i="41" s="1"/>
  <c r="I89" i="13"/>
  <c r="H13" i="41" s="1"/>
  <c r="I89" i="7"/>
  <c r="H12" i="41" s="1"/>
  <c r="I89" i="23"/>
  <c r="H28" i="41" s="1"/>
  <c r="I89" i="29"/>
  <c r="H34" i="41" s="1"/>
  <c r="O89" i="19"/>
  <c r="N24" i="41" s="1"/>
  <c r="S89" i="19"/>
  <c r="R24" i="41" s="1"/>
  <c r="I89" i="3"/>
  <c r="H8" i="41" s="1"/>
  <c r="J56" i="42"/>
  <c r="P55" i="42"/>
  <c r="J112" i="42"/>
  <c r="P111" i="42"/>
  <c r="J170" i="42"/>
  <c r="P169" i="42"/>
  <c r="L112" i="42"/>
  <c r="N112" i="42" s="1"/>
  <c r="L170" i="42"/>
  <c r="N170" i="42" s="1"/>
  <c r="L56" i="42"/>
  <c r="N56" i="42" s="1"/>
  <c r="C171" i="42"/>
  <c r="E171" i="42" s="1"/>
  <c r="E113" i="42"/>
  <c r="C57" i="42"/>
  <c r="E57" i="42" s="1"/>
  <c r="C114" i="42"/>
  <c r="D116" i="42"/>
  <c r="D173" i="42"/>
  <c r="H7" i="2"/>
  <c r="E7" i="2" a="1"/>
  <c r="E7" i="2" s="1"/>
  <c r="J7" i="1" s="1"/>
  <c r="O8" i="2"/>
  <c r="F8" i="2" s="1"/>
  <c r="K8" i="1" s="1"/>
  <c r="AV8" i="2"/>
  <c r="AT9" i="2"/>
  <c r="AL34" i="2"/>
  <c r="AM33" i="2"/>
  <c r="Y9" i="2"/>
  <c r="AA8" i="2"/>
  <c r="BT8" i="2"/>
  <c r="BR9" i="2"/>
  <c r="V11" i="2"/>
  <c r="X10" i="2"/>
  <c r="BH8" i="2"/>
  <c r="BF9" i="2"/>
  <c r="BQ8" i="2"/>
  <c r="BN9" i="2"/>
  <c r="BL10" i="2"/>
  <c r="CM9" i="2"/>
  <c r="CO9" i="2" s="1"/>
  <c r="BI9" i="2"/>
  <c r="BK9" i="2" s="1"/>
  <c r="DE9" i="2"/>
  <c r="DG9" i="2" s="1"/>
  <c r="CG9" i="2"/>
  <c r="CI9" i="2" s="1"/>
  <c r="BU9" i="2"/>
  <c r="BW9" i="2" s="1"/>
  <c r="CA9" i="2"/>
  <c r="CC9" i="2" s="1"/>
  <c r="DT9" i="2"/>
  <c r="DV9" i="2" s="1"/>
  <c r="BC9" i="2"/>
  <c r="BE9" i="2" s="1"/>
  <c r="AW9" i="2"/>
  <c r="AY9" i="2" s="1"/>
  <c r="DB9" i="2"/>
  <c r="DD9" i="2" s="1"/>
  <c r="DK9" i="2"/>
  <c r="DM9" i="2" s="1"/>
  <c r="CD9" i="2"/>
  <c r="CF9" i="2" s="1"/>
  <c r="BP9" i="2"/>
  <c r="CV9" i="2"/>
  <c r="CX9" i="2" s="1"/>
  <c r="M9" i="2"/>
  <c r="CP9" i="2"/>
  <c r="CR9" i="2" s="1"/>
  <c r="DH10" i="2"/>
  <c r="DJ10" i="2" s="1"/>
  <c r="CY9" i="2"/>
  <c r="DA9" i="2" s="1"/>
  <c r="CS9" i="2"/>
  <c r="CU9" i="2" s="1"/>
  <c r="DQ9" i="2"/>
  <c r="DS9" i="2" s="1"/>
  <c r="BX9" i="2"/>
  <c r="BZ9" i="2" s="1"/>
  <c r="AZ11" i="2"/>
  <c r="BB11" i="2" s="1"/>
  <c r="AQ13" i="2"/>
  <c r="AS13" i="2" s="1"/>
  <c r="BO9" i="2"/>
  <c r="R69" i="21" l="1"/>
  <c r="S69" i="21" s="1"/>
  <c r="O70" i="21"/>
  <c r="P69" i="21"/>
  <c r="I94" i="21"/>
  <c r="H26" i="41" s="1"/>
  <c r="L86" i="21"/>
  <c r="M86" i="21" s="1"/>
  <c r="J86" i="21"/>
  <c r="J77" i="21"/>
  <c r="L77" i="21"/>
  <c r="M77" i="21" s="1"/>
  <c r="J84" i="21"/>
  <c r="L84" i="21"/>
  <c r="M84" i="21" s="1"/>
  <c r="J76" i="21"/>
  <c r="L76" i="21"/>
  <c r="M76" i="21" s="1"/>
  <c r="L83" i="21"/>
  <c r="M83" i="21" s="1"/>
  <c r="J83" i="21"/>
  <c r="L74" i="21"/>
  <c r="M74" i="21" s="1"/>
  <c r="J74" i="21"/>
  <c r="J85" i="21"/>
  <c r="L85" i="21"/>
  <c r="M85" i="21" s="1"/>
  <c r="J82" i="21"/>
  <c r="L82" i="21"/>
  <c r="M82" i="21" s="1"/>
  <c r="J75" i="21"/>
  <c r="L75" i="21"/>
  <c r="M75" i="21" s="1"/>
  <c r="L78" i="21"/>
  <c r="M78" i="21" s="1"/>
  <c r="J78" i="21"/>
  <c r="J81" i="21"/>
  <c r="L81" i="21"/>
  <c r="M81" i="21" s="1"/>
  <c r="L73" i="21"/>
  <c r="M73" i="21" s="1"/>
  <c r="J73" i="21"/>
  <c r="L80" i="21"/>
  <c r="M80" i="21" s="1"/>
  <c r="J80" i="21"/>
  <c r="O74" i="21"/>
  <c r="R73" i="21"/>
  <c r="S73" i="21" s="1"/>
  <c r="P73" i="21"/>
  <c r="L87" i="21"/>
  <c r="M87" i="21" s="1"/>
  <c r="J87" i="21"/>
  <c r="L79" i="21"/>
  <c r="M79" i="21" s="1"/>
  <c r="J79" i="21"/>
  <c r="G7" i="2" a="1"/>
  <c r="G7" i="2" s="1"/>
  <c r="L7" i="1" s="1"/>
  <c r="M7" i="1"/>
  <c r="CJ10" i="2"/>
  <c r="CL10" i="2" s="1"/>
  <c r="P89" i="15"/>
  <c r="O19" i="41" s="1"/>
  <c r="P89" i="27"/>
  <c r="O32" i="41" s="1"/>
  <c r="M89" i="29"/>
  <c r="L34" i="41" s="1"/>
  <c r="Q89" i="29"/>
  <c r="P34" i="41" s="1"/>
  <c r="M89" i="23"/>
  <c r="L28" i="41" s="1"/>
  <c r="Q89" i="23"/>
  <c r="P28" i="41" s="1"/>
  <c r="Q89" i="33"/>
  <c r="P38" i="41" s="1"/>
  <c r="M89" i="33"/>
  <c r="L38" i="41" s="1"/>
  <c r="M94" i="21"/>
  <c r="L26" i="41" s="1"/>
  <c r="Q94" i="21"/>
  <c r="P26" i="41" s="1"/>
  <c r="M89" i="8"/>
  <c r="L17" i="41" s="1"/>
  <c r="Q89" i="8"/>
  <c r="P17" i="41" s="1"/>
  <c r="M89" i="25"/>
  <c r="L30" i="41" s="1"/>
  <c r="Q89" i="25"/>
  <c r="P30" i="41" s="1"/>
  <c r="Q89" i="7"/>
  <c r="P12" i="41" s="1"/>
  <c r="M89" i="7"/>
  <c r="L12" i="41" s="1"/>
  <c r="M89" i="34"/>
  <c r="L39" i="41" s="1"/>
  <c r="Q89" i="34"/>
  <c r="P39" i="41" s="1"/>
  <c r="Q89" i="39"/>
  <c r="P44" i="41" s="1"/>
  <c r="M89" i="39"/>
  <c r="L44" i="41" s="1"/>
  <c r="M89" i="37"/>
  <c r="L42" i="41" s="1"/>
  <c r="Q89" i="37"/>
  <c r="P42" i="41" s="1"/>
  <c r="M89" i="20"/>
  <c r="L25" i="41" s="1"/>
  <c r="Q89" i="20"/>
  <c r="P25" i="41" s="1"/>
  <c r="Q89" i="28"/>
  <c r="P33" i="41" s="1"/>
  <c r="M89" i="28"/>
  <c r="L33" i="41" s="1"/>
  <c r="Q89" i="22"/>
  <c r="P27" i="41" s="1"/>
  <c r="M89" i="22"/>
  <c r="L27" i="41" s="1"/>
  <c r="M89" i="31"/>
  <c r="L36" i="41" s="1"/>
  <c r="Q89" i="31"/>
  <c r="P36" i="41" s="1"/>
  <c r="M89" i="26"/>
  <c r="L31" i="41" s="1"/>
  <c r="Q89" i="26"/>
  <c r="P31" i="41" s="1"/>
  <c r="M89" i="15"/>
  <c r="L19" i="41" s="1"/>
  <c r="Q89" i="15"/>
  <c r="P19" i="41" s="1"/>
  <c r="Q89" i="18"/>
  <c r="P23" i="41" s="1"/>
  <c r="M89" i="18"/>
  <c r="L23" i="41" s="1"/>
  <c r="Q89" i="11"/>
  <c r="P15" i="41" s="1"/>
  <c r="M89" i="11"/>
  <c r="L15" i="41" s="1"/>
  <c r="M89" i="9"/>
  <c r="L16" i="41" s="1"/>
  <c r="Q89" i="9"/>
  <c r="P16" i="41" s="1"/>
  <c r="Q89" i="32"/>
  <c r="P37" i="41" s="1"/>
  <c r="M89" i="32"/>
  <c r="L37" i="41" s="1"/>
  <c r="M89" i="12"/>
  <c r="L14" i="41" s="1"/>
  <c r="Q89" i="12"/>
  <c r="P14" i="41" s="1"/>
  <c r="M89" i="16"/>
  <c r="L21" i="41" s="1"/>
  <c r="Q89" i="16"/>
  <c r="P21" i="41" s="1"/>
  <c r="T89" i="26"/>
  <c r="S31" i="41" s="1"/>
  <c r="P89" i="26"/>
  <c r="O31" i="41" s="1"/>
  <c r="Q89" i="30"/>
  <c r="P35" i="41" s="1"/>
  <c r="M89" i="30"/>
  <c r="L35" i="41" s="1"/>
  <c r="Q89" i="27"/>
  <c r="P32" i="41" s="1"/>
  <c r="M89" i="27"/>
  <c r="L32" i="41" s="1"/>
  <c r="M89" i="13"/>
  <c r="L13" i="41" s="1"/>
  <c r="Q89" i="13"/>
  <c r="P13" i="41" s="1"/>
  <c r="M89" i="40"/>
  <c r="L45" i="41" s="1"/>
  <c r="Q89" i="40"/>
  <c r="P45" i="41" s="1"/>
  <c r="Q89" i="17"/>
  <c r="P22" i="41" s="1"/>
  <c r="M89" i="17"/>
  <c r="L22" i="41" s="1"/>
  <c r="Q89" i="5"/>
  <c r="P10" i="41" s="1"/>
  <c r="M89" i="5"/>
  <c r="L10" i="41" s="1"/>
  <c r="Q89" i="24"/>
  <c r="P29" i="41" s="1"/>
  <c r="M89" i="24"/>
  <c r="L29" i="41" s="1"/>
  <c r="Q89" i="14"/>
  <c r="P20" i="41" s="1"/>
  <c r="M89" i="14"/>
  <c r="L20" i="41" s="1"/>
  <c r="Q89" i="10"/>
  <c r="P18" i="41" s="1"/>
  <c r="M89" i="10"/>
  <c r="L18" i="41" s="1"/>
  <c r="Q89" i="6"/>
  <c r="P11" i="41" s="1"/>
  <c r="M89" i="6"/>
  <c r="L11" i="41" s="1"/>
  <c r="M89" i="38"/>
  <c r="L43" i="41" s="1"/>
  <c r="Q89" i="38"/>
  <c r="P43" i="41" s="1"/>
  <c r="Q89" i="4"/>
  <c r="P9" i="41" s="1"/>
  <c r="M89" i="4"/>
  <c r="L9" i="41" s="1"/>
  <c r="Q89" i="35"/>
  <c r="P40" i="41" s="1"/>
  <c r="M89" i="35"/>
  <c r="L40" i="41" s="1"/>
  <c r="H8" i="2"/>
  <c r="Q89" i="3"/>
  <c r="P8" i="41" s="1"/>
  <c r="M89" i="3"/>
  <c r="L8" i="41" s="1"/>
  <c r="J57" i="42"/>
  <c r="P56" i="42"/>
  <c r="J113" i="42"/>
  <c r="P112" i="42"/>
  <c r="J171" i="42"/>
  <c r="P170" i="42"/>
  <c r="L171" i="42"/>
  <c r="N171" i="42" s="1"/>
  <c r="L113" i="42"/>
  <c r="N113" i="42" s="1"/>
  <c r="L57" i="42"/>
  <c r="N57" i="42" s="1"/>
  <c r="C172" i="42"/>
  <c r="E172" i="42" s="1"/>
  <c r="E114" i="42"/>
  <c r="C58" i="42"/>
  <c r="E58" i="42" s="1"/>
  <c r="C115" i="42"/>
  <c r="D117" i="42"/>
  <c r="D174" i="42"/>
  <c r="O9" i="2"/>
  <c r="E8" i="2" a="1"/>
  <c r="E8" i="2" s="1"/>
  <c r="J8" i="1" s="1"/>
  <c r="BT9" i="2"/>
  <c r="BR10" i="2"/>
  <c r="BQ9" i="2"/>
  <c r="Y10" i="2"/>
  <c r="AA9" i="2"/>
  <c r="BH9" i="2"/>
  <c r="BF10" i="2"/>
  <c r="AL35" i="2"/>
  <c r="AM34" i="2"/>
  <c r="AV9" i="2"/>
  <c r="AT10" i="2"/>
  <c r="BN10" i="2"/>
  <c r="BL11" i="2"/>
  <c r="V12" i="2"/>
  <c r="X11" i="2"/>
  <c r="DH11" i="2"/>
  <c r="DJ11" i="2" s="1"/>
  <c r="DT10" i="2"/>
  <c r="DV10" i="2" s="1"/>
  <c r="DQ10" i="2"/>
  <c r="DS10" i="2" s="1"/>
  <c r="DE10" i="2"/>
  <c r="DG10" i="2" s="1"/>
  <c r="DB10" i="2"/>
  <c r="DD10" i="2" s="1"/>
  <c r="AQ14" i="2"/>
  <c r="AS14" i="2" s="1"/>
  <c r="CP10" i="2"/>
  <c r="CR10" i="2" s="1"/>
  <c r="CJ11" i="2"/>
  <c r="CL11" i="2" s="1"/>
  <c r="AZ12" i="2"/>
  <c r="BB12" i="2" s="1"/>
  <c r="CS10" i="2"/>
  <c r="CU10" i="2" s="1"/>
  <c r="M10" i="2"/>
  <c r="CD10" i="2"/>
  <c r="CF10" i="2" s="1"/>
  <c r="AW10" i="2"/>
  <c r="AY10" i="2" s="1"/>
  <c r="CA10" i="2"/>
  <c r="CC10" i="2" s="1"/>
  <c r="BI10" i="2"/>
  <c r="BK10" i="2" s="1"/>
  <c r="BP10" i="2"/>
  <c r="CG10" i="2"/>
  <c r="CI10" i="2" s="1"/>
  <c r="BO10" i="2"/>
  <c r="BX10" i="2"/>
  <c r="BZ10" i="2" s="1"/>
  <c r="CY10" i="2"/>
  <c r="DA10" i="2" s="1"/>
  <c r="CV10" i="2"/>
  <c r="CX10" i="2" s="1"/>
  <c r="DK10" i="2"/>
  <c r="DM10" i="2" s="1"/>
  <c r="BC10" i="2"/>
  <c r="BE10" i="2" s="1"/>
  <c r="BU10" i="2"/>
  <c r="BW10" i="2" s="1"/>
  <c r="CM10" i="2"/>
  <c r="CO10" i="2" s="1"/>
  <c r="O71" i="21" l="1"/>
  <c r="R70" i="21"/>
  <c r="S70" i="21" s="1"/>
  <c r="P70" i="21"/>
  <c r="M90" i="21"/>
  <c r="F57" i="21" s="1"/>
  <c r="F58" i="21" s="1"/>
  <c r="T94" i="21" s="1"/>
  <c r="S26" i="41" s="1"/>
  <c r="J90" i="21"/>
  <c r="E57" i="21" s="1"/>
  <c r="E58" i="21" s="1"/>
  <c r="S94" i="21" s="1"/>
  <c r="R26" i="41" s="1"/>
  <c r="O75" i="21"/>
  <c r="P74" i="21"/>
  <c r="R74" i="21"/>
  <c r="S74" i="21" s="1"/>
  <c r="T89" i="27"/>
  <c r="S32" i="41" s="1"/>
  <c r="T89" i="15"/>
  <c r="S19" i="41" s="1"/>
  <c r="G8" i="2" a="1"/>
  <c r="G8" i="2" s="1"/>
  <c r="L8" i="1" s="1"/>
  <c r="M8" i="1"/>
  <c r="F9" i="2"/>
  <c r="K9" i="1" s="1"/>
  <c r="P89" i="36"/>
  <c r="O41" i="41" s="1"/>
  <c r="T89" i="36"/>
  <c r="S41" i="41" s="1"/>
  <c r="S89" i="36"/>
  <c r="R41" i="41" s="1"/>
  <c r="O89" i="36"/>
  <c r="N41" i="41" s="1"/>
  <c r="T89" i="13"/>
  <c r="S13" i="41" s="1"/>
  <c r="P89" i="13"/>
  <c r="O13" i="41" s="1"/>
  <c r="P89" i="16"/>
  <c r="O21" i="41" s="1"/>
  <c r="T89" i="16"/>
  <c r="S21" i="41" s="1"/>
  <c r="P89" i="7"/>
  <c r="O12" i="41" s="1"/>
  <c r="T89" i="7"/>
  <c r="S12" i="41" s="1"/>
  <c r="O89" i="38"/>
  <c r="N43" i="41" s="1"/>
  <c r="S89" i="38"/>
  <c r="R43" i="41" s="1"/>
  <c r="S89" i="35"/>
  <c r="R40" i="41" s="1"/>
  <c r="O89" i="35"/>
  <c r="N40" i="41" s="1"/>
  <c r="O89" i="8"/>
  <c r="N17" i="41" s="1"/>
  <c r="S89" i="8"/>
  <c r="R17" i="41" s="1"/>
  <c r="O89" i="32"/>
  <c r="N37" i="41" s="1"/>
  <c r="S89" i="32"/>
  <c r="R37" i="41" s="1"/>
  <c r="S89" i="26"/>
  <c r="R31" i="41" s="1"/>
  <c r="O89" i="26"/>
  <c r="N31" i="41" s="1"/>
  <c r="P89" i="35"/>
  <c r="O40" i="41" s="1"/>
  <c r="T89" i="35"/>
  <c r="S40" i="41" s="1"/>
  <c r="P89" i="37"/>
  <c r="O42" i="41" s="1"/>
  <c r="T89" i="37"/>
  <c r="S42" i="41" s="1"/>
  <c r="S89" i="14"/>
  <c r="R20" i="41" s="1"/>
  <c r="O89" i="14"/>
  <c r="N20" i="41" s="1"/>
  <c r="T89" i="40"/>
  <c r="S45" i="41" s="1"/>
  <c r="P89" i="40"/>
  <c r="O45" i="41" s="1"/>
  <c r="T89" i="4"/>
  <c r="S9" i="41" s="1"/>
  <c r="P89" i="4"/>
  <c r="O9" i="41" s="1"/>
  <c r="O89" i="20"/>
  <c r="N25" i="41" s="1"/>
  <c r="S89" i="20"/>
  <c r="R25" i="41" s="1"/>
  <c r="S89" i="39"/>
  <c r="R44" i="41" s="1"/>
  <c r="O89" i="39"/>
  <c r="N44" i="41" s="1"/>
  <c r="T89" i="24"/>
  <c r="S29" i="41" s="1"/>
  <c r="P89" i="24"/>
  <c r="O29" i="41" s="1"/>
  <c r="O89" i="15"/>
  <c r="N19" i="41" s="1"/>
  <c r="S89" i="15"/>
  <c r="R19" i="41" s="1"/>
  <c r="S89" i="33"/>
  <c r="R38" i="41" s="1"/>
  <c r="O89" i="33"/>
  <c r="N38" i="41" s="1"/>
  <c r="O89" i="4"/>
  <c r="N9" i="41" s="1"/>
  <c r="S89" i="4"/>
  <c r="R9" i="41" s="1"/>
  <c r="O89" i="25"/>
  <c r="N30" i="41" s="1"/>
  <c r="S89" i="25"/>
  <c r="R30" i="41" s="1"/>
  <c r="P89" i="20"/>
  <c r="O25" i="41" s="1"/>
  <c r="T89" i="20"/>
  <c r="S25" i="41" s="1"/>
  <c r="O89" i="31"/>
  <c r="N36" i="41" s="1"/>
  <c r="S89" i="31"/>
  <c r="R36" i="41" s="1"/>
  <c r="O89" i="10"/>
  <c r="N18" i="41" s="1"/>
  <c r="S89" i="10"/>
  <c r="R18" i="41" s="1"/>
  <c r="O89" i="30"/>
  <c r="N35" i="41" s="1"/>
  <c r="S89" i="30"/>
  <c r="R35" i="41" s="1"/>
  <c r="T89" i="22"/>
  <c r="S27" i="41" s="1"/>
  <c r="P89" i="22"/>
  <c r="O27" i="41" s="1"/>
  <c r="O89" i="34"/>
  <c r="N39" i="41" s="1"/>
  <c r="S89" i="34"/>
  <c r="R39" i="41" s="1"/>
  <c r="S89" i="28"/>
  <c r="R33" i="41" s="1"/>
  <c r="O89" i="28"/>
  <c r="N33" i="41" s="1"/>
  <c r="P89" i="31"/>
  <c r="O36" i="41" s="1"/>
  <c r="T89" i="31"/>
  <c r="S36" i="41" s="1"/>
  <c r="T89" i="8"/>
  <c r="S17" i="41" s="1"/>
  <c r="P89" i="8"/>
  <c r="O17" i="41" s="1"/>
  <c r="T89" i="14"/>
  <c r="S20" i="41" s="1"/>
  <c r="P89" i="14"/>
  <c r="O20" i="41" s="1"/>
  <c r="O89" i="24"/>
  <c r="N29" i="41" s="1"/>
  <c r="S89" i="24"/>
  <c r="R29" i="41" s="1"/>
  <c r="O89" i="9"/>
  <c r="N16" i="41" s="1"/>
  <c r="S89" i="9"/>
  <c r="R16" i="41" s="1"/>
  <c r="O89" i="13"/>
  <c r="N13" i="41" s="1"/>
  <c r="S89" i="13"/>
  <c r="R13" i="41" s="1"/>
  <c r="P89" i="29"/>
  <c r="O34" i="41" s="1"/>
  <c r="T89" i="29"/>
  <c r="S34" i="41" s="1"/>
  <c r="O89" i="6"/>
  <c r="N11" i="41" s="1"/>
  <c r="S89" i="6"/>
  <c r="R11" i="41" s="1"/>
  <c r="S89" i="7"/>
  <c r="R12" i="41" s="1"/>
  <c r="O89" i="7"/>
  <c r="N12" i="41" s="1"/>
  <c r="T89" i="23"/>
  <c r="S28" i="41" s="1"/>
  <c r="P89" i="23"/>
  <c r="O28" i="41" s="1"/>
  <c r="T89" i="10"/>
  <c r="S18" i="41" s="1"/>
  <c r="P89" i="10"/>
  <c r="O18" i="41" s="1"/>
  <c r="P89" i="18"/>
  <c r="O23" i="41" s="1"/>
  <c r="T89" i="18"/>
  <c r="S23" i="41" s="1"/>
  <c r="O89" i="27"/>
  <c r="N32" i="41" s="1"/>
  <c r="S89" i="27"/>
  <c r="R32" i="41" s="1"/>
  <c r="P89" i="33"/>
  <c r="O38" i="41" s="1"/>
  <c r="T89" i="33"/>
  <c r="S38" i="41" s="1"/>
  <c r="P89" i="34"/>
  <c r="O39" i="41" s="1"/>
  <c r="T89" i="34"/>
  <c r="S39" i="41" s="1"/>
  <c r="O89" i="18"/>
  <c r="N23" i="41" s="1"/>
  <c r="S89" i="18"/>
  <c r="R23" i="41" s="1"/>
  <c r="P89" i="39"/>
  <c r="O44" i="41" s="1"/>
  <c r="T89" i="39"/>
  <c r="S44" i="41" s="1"/>
  <c r="S89" i="23"/>
  <c r="R28" i="41" s="1"/>
  <c r="O89" i="23"/>
  <c r="N28" i="41" s="1"/>
  <c r="O89" i="22"/>
  <c r="N27" i="41" s="1"/>
  <c r="S89" i="22"/>
  <c r="R27" i="41" s="1"/>
  <c r="T89" i="11"/>
  <c r="S15" i="41" s="1"/>
  <c r="P89" i="11"/>
  <c r="O15" i="41" s="1"/>
  <c r="P89" i="38"/>
  <c r="O43" i="41" s="1"/>
  <c r="T89" i="38"/>
  <c r="S43" i="41" s="1"/>
  <c r="T89" i="12"/>
  <c r="S14" i="41" s="1"/>
  <c r="P89" i="12"/>
  <c r="O14" i="41" s="1"/>
  <c r="O89" i="5"/>
  <c r="N10" i="41" s="1"/>
  <c r="S89" i="5"/>
  <c r="R10" i="41" s="1"/>
  <c r="T89" i="6"/>
  <c r="S11" i="41" s="1"/>
  <c r="P89" i="6"/>
  <c r="O11" i="41" s="1"/>
  <c r="S89" i="12"/>
  <c r="R14" i="41" s="1"/>
  <c r="O89" i="12"/>
  <c r="N14" i="41" s="1"/>
  <c r="P89" i="32"/>
  <c r="O37" i="41" s="1"/>
  <c r="T89" i="32"/>
  <c r="S37" i="41" s="1"/>
  <c r="O89" i="40"/>
  <c r="N45" i="41" s="1"/>
  <c r="S89" i="40"/>
  <c r="R45" i="41" s="1"/>
  <c r="P89" i="28"/>
  <c r="O33" i="41" s="1"/>
  <c r="T89" i="28"/>
  <c r="S33" i="41" s="1"/>
  <c r="O89" i="29"/>
  <c r="N34" i="41" s="1"/>
  <c r="S89" i="29"/>
  <c r="R34" i="41" s="1"/>
  <c r="P89" i="17"/>
  <c r="O22" i="41" s="1"/>
  <c r="T89" i="17"/>
  <c r="S22" i="41" s="1"/>
  <c r="O89" i="37"/>
  <c r="N42" i="41" s="1"/>
  <c r="S89" i="37"/>
  <c r="R42" i="41" s="1"/>
  <c r="P89" i="9"/>
  <c r="O16" i="41" s="1"/>
  <c r="T89" i="9"/>
  <c r="S16" i="41" s="1"/>
  <c r="P89" i="25"/>
  <c r="O30" i="41" s="1"/>
  <c r="T89" i="25"/>
  <c r="S30" i="41" s="1"/>
  <c r="T89" i="5"/>
  <c r="S10" i="41" s="1"/>
  <c r="P89" i="5"/>
  <c r="O10" i="41" s="1"/>
  <c r="S89" i="16"/>
  <c r="R21" i="41" s="1"/>
  <c r="O89" i="16"/>
  <c r="N21" i="41" s="1"/>
  <c r="S89" i="11"/>
  <c r="R15" i="41" s="1"/>
  <c r="O89" i="11"/>
  <c r="N15" i="41" s="1"/>
  <c r="T89" i="30"/>
  <c r="S35" i="41" s="1"/>
  <c r="P89" i="30"/>
  <c r="O35" i="41" s="1"/>
  <c r="O89" i="17"/>
  <c r="N22" i="41" s="1"/>
  <c r="S89" i="17"/>
  <c r="R22" i="41" s="1"/>
  <c r="J58" i="42"/>
  <c r="P57" i="42"/>
  <c r="J114" i="42"/>
  <c r="P113" i="42"/>
  <c r="J172" i="42"/>
  <c r="P171" i="42"/>
  <c r="L172" i="42"/>
  <c r="N172" i="42" s="1"/>
  <c r="L114" i="42"/>
  <c r="N114" i="42" s="1"/>
  <c r="L58" i="42"/>
  <c r="N58" i="42" s="1"/>
  <c r="C173" i="42"/>
  <c r="E173" i="42" s="1"/>
  <c r="E115" i="42"/>
  <c r="C59" i="42"/>
  <c r="E59" i="42" s="1"/>
  <c r="C116" i="42"/>
  <c r="D118" i="42"/>
  <c r="D175" i="42"/>
  <c r="E9" i="2" a="1"/>
  <c r="E9" i="2" s="1"/>
  <c r="J9" i="1" s="1"/>
  <c r="BQ10" i="2"/>
  <c r="O10" i="2"/>
  <c r="H9" i="2"/>
  <c r="AL36" i="2"/>
  <c r="AM35" i="2"/>
  <c r="V13" i="2"/>
  <c r="X12" i="2"/>
  <c r="BN11" i="2"/>
  <c r="BL12" i="2"/>
  <c r="AV10" i="2"/>
  <c r="AT11" i="2"/>
  <c r="BT10" i="2"/>
  <c r="BR11" i="2"/>
  <c r="BH10" i="2"/>
  <c r="BF11" i="2"/>
  <c r="Y11" i="2"/>
  <c r="AA10" i="2"/>
  <c r="CY11" i="2"/>
  <c r="DA11" i="2" s="1"/>
  <c r="BU11" i="2"/>
  <c r="BW11" i="2" s="1"/>
  <c r="CG11" i="2"/>
  <c r="CI11" i="2" s="1"/>
  <c r="BC11" i="2"/>
  <c r="BE11" i="2" s="1"/>
  <c r="BX11" i="2"/>
  <c r="BZ11" i="2" s="1"/>
  <c r="CA11" i="2"/>
  <c r="CC11" i="2" s="1"/>
  <c r="CS11" i="2"/>
  <c r="CU11" i="2" s="1"/>
  <c r="AQ15" i="2"/>
  <c r="AS15" i="2" s="1"/>
  <c r="DQ11" i="2"/>
  <c r="DS11" i="2" s="1"/>
  <c r="DE11" i="2"/>
  <c r="DG11" i="2" s="1"/>
  <c r="CP11" i="2"/>
  <c r="CR11" i="2" s="1"/>
  <c r="M11" i="2"/>
  <c r="DK11" i="2"/>
  <c r="DM11" i="2" s="1"/>
  <c r="BO11" i="2"/>
  <c r="AW11" i="2"/>
  <c r="AY11" i="2" s="1"/>
  <c r="DB11" i="2"/>
  <c r="DD11" i="2" s="1"/>
  <c r="BI11" i="2"/>
  <c r="BK11" i="2" s="1"/>
  <c r="BP11" i="2"/>
  <c r="AZ13" i="2"/>
  <c r="BB13" i="2" s="1"/>
  <c r="DT11" i="2"/>
  <c r="DV11" i="2" s="1"/>
  <c r="CM11" i="2"/>
  <c r="CO11" i="2" s="1"/>
  <c r="CV11" i="2"/>
  <c r="CX11" i="2" s="1"/>
  <c r="CD11" i="2"/>
  <c r="CF11" i="2" s="1"/>
  <c r="CJ12" i="2"/>
  <c r="CL12" i="2" s="1"/>
  <c r="DH12" i="2"/>
  <c r="DJ12" i="2" s="1"/>
  <c r="P94" i="21" l="1"/>
  <c r="O26" i="41" s="1"/>
  <c r="O94" i="21"/>
  <c r="N26" i="41" s="1"/>
  <c r="P71" i="21"/>
  <c r="O72" i="21"/>
  <c r="R71" i="21"/>
  <c r="S71" i="21" s="1"/>
  <c r="O76" i="21"/>
  <c r="R75" i="21"/>
  <c r="S75" i="21" s="1"/>
  <c r="P75" i="21"/>
  <c r="G9" i="2" a="1"/>
  <c r="G9" i="2" s="1"/>
  <c r="L9" i="1" s="1"/>
  <c r="M9" i="1"/>
  <c r="F10" i="2"/>
  <c r="K10" i="1" s="1"/>
  <c r="BQ11" i="2"/>
  <c r="J59" i="42"/>
  <c r="P58" i="42"/>
  <c r="J115" i="42"/>
  <c r="P114" i="42"/>
  <c r="J173" i="42"/>
  <c r="P172" i="42"/>
  <c r="L115" i="42"/>
  <c r="N115" i="42" s="1"/>
  <c r="L173" i="42"/>
  <c r="N173" i="42" s="1"/>
  <c r="L59" i="42"/>
  <c r="N59" i="42" s="1"/>
  <c r="C174" i="42"/>
  <c r="E174" i="42" s="1"/>
  <c r="E116" i="42"/>
  <c r="C60" i="42"/>
  <c r="E60" i="42" s="1"/>
  <c r="C117" i="42"/>
  <c r="D119" i="42"/>
  <c r="D176" i="42"/>
  <c r="H10" i="2"/>
  <c r="O11" i="2"/>
  <c r="E10" i="2" a="1"/>
  <c r="E10" i="2" s="1"/>
  <c r="J10" i="1" s="1"/>
  <c r="BN12" i="2"/>
  <c r="BL13" i="2"/>
  <c r="Y12" i="2"/>
  <c r="AA11" i="2"/>
  <c r="BH11" i="2"/>
  <c r="BF12" i="2"/>
  <c r="V14" i="2"/>
  <c r="X13" i="2"/>
  <c r="BT11" i="2"/>
  <c r="BR12" i="2"/>
  <c r="AL37" i="2"/>
  <c r="AM36" i="2"/>
  <c r="AV11" i="2"/>
  <c r="AT12" i="2"/>
  <c r="CP12" i="2"/>
  <c r="CR12" i="2" s="1"/>
  <c r="CJ13" i="2"/>
  <c r="CL13" i="2" s="1"/>
  <c r="CV12" i="2"/>
  <c r="CX12" i="2" s="1"/>
  <c r="BP12" i="2"/>
  <c r="BO12" i="2"/>
  <c r="DE12" i="2"/>
  <c r="DG12" i="2" s="1"/>
  <c r="CA12" i="2"/>
  <c r="CC12" i="2" s="1"/>
  <c r="CG12" i="2"/>
  <c r="CI12" i="2" s="1"/>
  <c r="BC12" i="2"/>
  <c r="BE12" i="2" s="1"/>
  <c r="AZ14" i="2"/>
  <c r="BB14" i="2" s="1"/>
  <c r="CD12" i="2"/>
  <c r="CF12" i="2" s="1"/>
  <c r="CM12" i="2"/>
  <c r="CO12" i="2" s="1"/>
  <c r="BI12" i="2"/>
  <c r="BK12" i="2" s="1"/>
  <c r="DK12" i="2"/>
  <c r="DM12" i="2" s="1"/>
  <c r="DQ12" i="2"/>
  <c r="DS12" i="2" s="1"/>
  <c r="BU12" i="2"/>
  <c r="BW12" i="2" s="1"/>
  <c r="CS12" i="2"/>
  <c r="CU12" i="2" s="1"/>
  <c r="AW12" i="2"/>
  <c r="AY12" i="2" s="1"/>
  <c r="DH13" i="2"/>
  <c r="DJ13" i="2" s="1"/>
  <c r="DT12" i="2"/>
  <c r="DV12" i="2" s="1"/>
  <c r="DB12" i="2"/>
  <c r="DD12" i="2" s="1"/>
  <c r="M12" i="2"/>
  <c r="AQ16" i="2"/>
  <c r="AS16" i="2" s="1"/>
  <c r="BX12" i="2"/>
  <c r="BZ12" i="2" s="1"/>
  <c r="CY12" i="2"/>
  <c r="DA12" i="2" s="1"/>
  <c r="P72" i="21" l="1"/>
  <c r="R72" i="21"/>
  <c r="S72" i="21" s="1"/>
  <c r="R76" i="21"/>
  <c r="S76" i="21" s="1"/>
  <c r="O77" i="21"/>
  <c r="P76" i="21"/>
  <c r="F11" i="2"/>
  <c r="K11" i="1" s="1"/>
  <c r="G10" i="2" a="1"/>
  <c r="G10" i="2" s="1"/>
  <c r="L10" i="1" s="1"/>
  <c r="M10" i="1"/>
  <c r="BQ12" i="2"/>
  <c r="J60" i="42"/>
  <c r="P59" i="42"/>
  <c r="J116" i="42"/>
  <c r="P115" i="42"/>
  <c r="J174" i="42"/>
  <c r="P173" i="42"/>
  <c r="L116" i="42"/>
  <c r="N116" i="42" s="1"/>
  <c r="L174" i="42"/>
  <c r="N174" i="42" s="1"/>
  <c r="L60" i="42"/>
  <c r="N60" i="42" s="1"/>
  <c r="C175" i="42"/>
  <c r="E175" i="42" s="1"/>
  <c r="E117" i="42"/>
  <c r="C61" i="42"/>
  <c r="E61" i="42" s="1"/>
  <c r="C118" i="42"/>
  <c r="D120" i="42"/>
  <c r="D177" i="42"/>
  <c r="E11" i="2" a="1"/>
  <c r="E11" i="2" s="1"/>
  <c r="J11" i="1" s="1"/>
  <c r="O12" i="2"/>
  <c r="H11" i="2"/>
  <c r="V15" i="2"/>
  <c r="X14" i="2"/>
  <c r="AV12" i="2"/>
  <c r="AT13" i="2"/>
  <c r="BH12" i="2"/>
  <c r="BF13" i="2"/>
  <c r="AL38" i="2"/>
  <c r="AM37" i="2"/>
  <c r="BT12" i="2"/>
  <c r="BR13" i="2"/>
  <c r="Y13" i="2"/>
  <c r="AA12" i="2"/>
  <c r="BN13" i="2"/>
  <c r="BL14" i="2"/>
  <c r="DT13" i="2"/>
  <c r="DV13" i="2" s="1"/>
  <c r="CV13" i="2"/>
  <c r="CX13" i="2" s="1"/>
  <c r="AQ17" i="2"/>
  <c r="AS17" i="2" s="1"/>
  <c r="DK13" i="2"/>
  <c r="DM13" i="2" s="1"/>
  <c r="AZ15" i="2"/>
  <c r="BB15" i="2" s="1"/>
  <c r="DE13" i="2"/>
  <c r="DG13" i="2" s="1"/>
  <c r="CJ14" i="2"/>
  <c r="CL14" i="2" s="1"/>
  <c r="CD13" i="2"/>
  <c r="CF13" i="2" s="1"/>
  <c r="CA13" i="2"/>
  <c r="CC13" i="2" s="1"/>
  <c r="M13" i="2"/>
  <c r="DH14" i="2"/>
  <c r="DJ14" i="2" s="1"/>
  <c r="BU13" i="2"/>
  <c r="BW13" i="2" s="1"/>
  <c r="BI13" i="2"/>
  <c r="BK13" i="2" s="1"/>
  <c r="BC13" i="2"/>
  <c r="BE13" i="2" s="1"/>
  <c r="BO13" i="2"/>
  <c r="CP13" i="2"/>
  <c r="CR13" i="2" s="1"/>
  <c r="BX13" i="2"/>
  <c r="BZ13" i="2" s="1"/>
  <c r="CS13" i="2"/>
  <c r="CU13" i="2" s="1"/>
  <c r="DQ13" i="2"/>
  <c r="DS13" i="2" s="1"/>
  <c r="CY13" i="2"/>
  <c r="DA13" i="2" s="1"/>
  <c r="DB13" i="2"/>
  <c r="DD13" i="2" s="1"/>
  <c r="AW13" i="2"/>
  <c r="AY13" i="2" s="1"/>
  <c r="CM13" i="2"/>
  <c r="CO13" i="2" s="1"/>
  <c r="CG13" i="2"/>
  <c r="CI13" i="2" s="1"/>
  <c r="BP13" i="2"/>
  <c r="O78" i="21" l="1"/>
  <c r="R77" i="21"/>
  <c r="S77" i="21" s="1"/>
  <c r="P77" i="21"/>
  <c r="G11" i="2" a="1"/>
  <c r="G11" i="2" s="1"/>
  <c r="L11" i="1" s="1"/>
  <c r="M11" i="1"/>
  <c r="F12" i="2"/>
  <c r="K12" i="1" s="1"/>
  <c r="BQ13" i="2"/>
  <c r="J61" i="42"/>
  <c r="P60" i="42"/>
  <c r="J117" i="42"/>
  <c r="P116" i="42"/>
  <c r="J175" i="42"/>
  <c r="P174" i="42"/>
  <c r="L117" i="42"/>
  <c r="N117" i="42" s="1"/>
  <c r="L175" i="42"/>
  <c r="N175" i="42" s="1"/>
  <c r="L61" i="42"/>
  <c r="N61" i="42" s="1"/>
  <c r="C176" i="42"/>
  <c r="E176" i="42" s="1"/>
  <c r="E118" i="42"/>
  <c r="C62" i="42"/>
  <c r="E62" i="42" s="1"/>
  <c r="C119" i="42"/>
  <c r="D121" i="42"/>
  <c r="D178" i="42"/>
  <c r="E12" i="2" a="1"/>
  <c r="E12" i="2" s="1"/>
  <c r="J12" i="1" s="1"/>
  <c r="O13" i="2"/>
  <c r="H12" i="2"/>
  <c r="AL39" i="2"/>
  <c r="AM38" i="2"/>
  <c r="BN14" i="2"/>
  <c r="BL15" i="2"/>
  <c r="BH13" i="2"/>
  <c r="BF14" i="2"/>
  <c r="AV13" i="2"/>
  <c r="AT14" i="2"/>
  <c r="Y14" i="2"/>
  <c r="AA13" i="2"/>
  <c r="BT13" i="2"/>
  <c r="BR14" i="2"/>
  <c r="V16" i="2"/>
  <c r="X15" i="2"/>
  <c r="BP14" i="2"/>
  <c r="AW14" i="2"/>
  <c r="AY14" i="2" s="1"/>
  <c r="CS14" i="2"/>
  <c r="CU14" i="2" s="1"/>
  <c r="BC14" i="2"/>
  <c r="BE14" i="2" s="1"/>
  <c r="M14" i="2"/>
  <c r="DE14" i="2"/>
  <c r="DG14" i="2" s="1"/>
  <c r="CG14" i="2"/>
  <c r="CI14" i="2" s="1"/>
  <c r="DB14" i="2"/>
  <c r="DD14" i="2" s="1"/>
  <c r="BX14" i="2"/>
  <c r="BZ14" i="2" s="1"/>
  <c r="BI14" i="2"/>
  <c r="BK14" i="2" s="1"/>
  <c r="CA14" i="2"/>
  <c r="CC14" i="2" s="1"/>
  <c r="AZ16" i="2"/>
  <c r="BB16" i="2" s="1"/>
  <c r="AQ18" i="2"/>
  <c r="AS18" i="2" s="1"/>
  <c r="CM14" i="2"/>
  <c r="CO14" i="2" s="1"/>
  <c r="CY14" i="2"/>
  <c r="DA14" i="2" s="1"/>
  <c r="CP14" i="2"/>
  <c r="CR14" i="2" s="1"/>
  <c r="BU14" i="2"/>
  <c r="BW14" i="2" s="1"/>
  <c r="CD14" i="2"/>
  <c r="CF14" i="2" s="1"/>
  <c r="DK14" i="2"/>
  <c r="DM14" i="2" s="1"/>
  <c r="CV14" i="2"/>
  <c r="CX14" i="2" s="1"/>
  <c r="DQ14" i="2"/>
  <c r="DS14" i="2" s="1"/>
  <c r="BO14" i="2"/>
  <c r="DH15" i="2"/>
  <c r="DJ15" i="2" s="1"/>
  <c r="CJ15" i="2"/>
  <c r="CL15" i="2" s="1"/>
  <c r="DT14" i="2"/>
  <c r="DV14" i="2" s="1"/>
  <c r="O79" i="21" l="1"/>
  <c r="R78" i="21"/>
  <c r="S78" i="21" s="1"/>
  <c r="P78" i="21"/>
  <c r="G12" i="2" a="1"/>
  <c r="G12" i="2" s="1"/>
  <c r="L12" i="1" s="1"/>
  <c r="M12" i="1"/>
  <c r="F13" i="2"/>
  <c r="K13" i="1" s="1"/>
  <c r="BQ14" i="2"/>
  <c r="J62" i="42"/>
  <c r="P61" i="42"/>
  <c r="J118" i="42"/>
  <c r="P117" i="42"/>
  <c r="J176" i="42"/>
  <c r="P175" i="42"/>
  <c r="L118" i="42"/>
  <c r="N118" i="42" s="1"/>
  <c r="L176" i="42"/>
  <c r="N176" i="42" s="1"/>
  <c r="L62" i="42"/>
  <c r="N62" i="42" s="1"/>
  <c r="C177" i="42"/>
  <c r="E177" i="42" s="1"/>
  <c r="E119" i="42"/>
  <c r="C63" i="42"/>
  <c r="E63" i="42" s="1"/>
  <c r="C120" i="42"/>
  <c r="D122" i="42"/>
  <c r="D179" i="42"/>
  <c r="E13" i="2" a="1"/>
  <c r="E13" i="2" s="1"/>
  <c r="J13" i="1" s="1"/>
  <c r="O14" i="2"/>
  <c r="H13" i="2"/>
  <c r="AV14" i="2"/>
  <c r="AT15" i="2"/>
  <c r="BT14" i="2"/>
  <c r="BR15" i="2"/>
  <c r="BN15" i="2"/>
  <c r="BL16" i="2"/>
  <c r="BH14" i="2"/>
  <c r="BF15" i="2"/>
  <c r="Y15" i="2"/>
  <c r="AA14" i="2"/>
  <c r="V17" i="2"/>
  <c r="X16" i="2"/>
  <c r="AL40" i="2"/>
  <c r="AM40" i="2" s="1"/>
  <c r="AM39" i="2"/>
  <c r="DQ15" i="2"/>
  <c r="DS15" i="2" s="1"/>
  <c r="DK15" i="2"/>
  <c r="DM15" i="2" s="1"/>
  <c r="CY15" i="2"/>
  <c r="DA15" i="2" s="1"/>
  <c r="CA15" i="2"/>
  <c r="CC15" i="2" s="1"/>
  <c r="CG15" i="2"/>
  <c r="CI15" i="2" s="1"/>
  <c r="BC15" i="2"/>
  <c r="BE15" i="2" s="1"/>
  <c r="CJ16" i="2"/>
  <c r="CL16" i="2" s="1"/>
  <c r="CD15" i="2"/>
  <c r="CF15" i="2" s="1"/>
  <c r="CM15" i="2"/>
  <c r="CO15" i="2" s="1"/>
  <c r="BI15" i="2"/>
  <c r="BK15" i="2" s="1"/>
  <c r="CS15" i="2"/>
  <c r="CU15" i="2" s="1"/>
  <c r="DH16" i="2"/>
  <c r="DJ16" i="2" s="1"/>
  <c r="BU15" i="2"/>
  <c r="BW15" i="2" s="1"/>
  <c r="AQ19" i="2"/>
  <c r="AS19" i="2" s="1"/>
  <c r="BX15" i="2"/>
  <c r="BZ15" i="2" s="1"/>
  <c r="DE15" i="2"/>
  <c r="DG15" i="2" s="1"/>
  <c r="AW15" i="2"/>
  <c r="AY15" i="2" s="1"/>
  <c r="DT15" i="2"/>
  <c r="DV15" i="2" s="1"/>
  <c r="BO15" i="2"/>
  <c r="CV15" i="2"/>
  <c r="CX15" i="2" s="1"/>
  <c r="CP15" i="2"/>
  <c r="CR15" i="2" s="1"/>
  <c r="AZ17" i="2"/>
  <c r="BB17" i="2" s="1"/>
  <c r="DB15" i="2"/>
  <c r="DD15" i="2" s="1"/>
  <c r="M15" i="2"/>
  <c r="BP15" i="2"/>
  <c r="O80" i="21" l="1"/>
  <c r="R79" i="21"/>
  <c r="S79" i="21" s="1"/>
  <c r="P79" i="21"/>
  <c r="G13" i="2" a="1"/>
  <c r="G13" i="2" s="1"/>
  <c r="L13" i="1" s="1"/>
  <c r="M13" i="1"/>
  <c r="F14" i="2"/>
  <c r="K14" i="1" s="1"/>
  <c r="H14" i="2"/>
  <c r="J63" i="42"/>
  <c r="P62" i="42"/>
  <c r="J119" i="42"/>
  <c r="P118" i="42"/>
  <c r="J177" i="42"/>
  <c r="P176" i="42"/>
  <c r="L177" i="42"/>
  <c r="N177" i="42" s="1"/>
  <c r="L119" i="42"/>
  <c r="N119" i="42" s="1"/>
  <c r="L63" i="42"/>
  <c r="N63" i="42" s="1"/>
  <c r="C178" i="42"/>
  <c r="E178" i="42" s="1"/>
  <c r="E120" i="42"/>
  <c r="C64" i="42"/>
  <c r="E64" i="42" s="1"/>
  <c r="C121" i="42"/>
  <c r="D123" i="42"/>
  <c r="D180" i="42"/>
  <c r="BQ15" i="2"/>
  <c r="O15" i="2"/>
  <c r="V18" i="2"/>
  <c r="X17" i="2"/>
  <c r="BT15" i="2"/>
  <c r="BR16" i="2"/>
  <c r="BN16" i="2"/>
  <c r="BL17" i="2"/>
  <c r="Y16" i="2"/>
  <c r="AA15" i="2"/>
  <c r="AV15" i="2"/>
  <c r="AT16" i="2"/>
  <c r="BH15" i="2"/>
  <c r="BF16" i="2"/>
  <c r="M16" i="2"/>
  <c r="CV16" i="2"/>
  <c r="CX16" i="2" s="1"/>
  <c r="DE16" i="2"/>
  <c r="DG16" i="2" s="1"/>
  <c r="BI16" i="2"/>
  <c r="BK16" i="2" s="1"/>
  <c r="CJ17" i="2"/>
  <c r="CL17" i="2" s="1"/>
  <c r="CY16" i="2"/>
  <c r="DA16" i="2" s="1"/>
  <c r="DB16" i="2"/>
  <c r="DD16" i="2" s="1"/>
  <c r="BO16" i="2"/>
  <c r="BX16" i="2"/>
  <c r="BZ16" i="2" s="1"/>
  <c r="DH17" i="2"/>
  <c r="DJ17" i="2" s="1"/>
  <c r="CM16" i="2"/>
  <c r="CO16" i="2" s="1"/>
  <c r="BC16" i="2"/>
  <c r="BE16" i="2" s="1"/>
  <c r="DK16" i="2"/>
  <c r="DM16" i="2" s="1"/>
  <c r="AZ18" i="2"/>
  <c r="BB18" i="2" s="1"/>
  <c r="DT16" i="2"/>
  <c r="DV16" i="2" s="1"/>
  <c r="AQ20" i="2"/>
  <c r="AS20" i="2" s="1"/>
  <c r="CS16" i="2"/>
  <c r="CU16" i="2" s="1"/>
  <c r="CD16" i="2"/>
  <c r="CF16" i="2" s="1"/>
  <c r="CG16" i="2"/>
  <c r="CI16" i="2" s="1"/>
  <c r="DQ16" i="2"/>
  <c r="DS16" i="2" s="1"/>
  <c r="BP16" i="2"/>
  <c r="CP16" i="2"/>
  <c r="CR16" i="2" s="1"/>
  <c r="AW16" i="2"/>
  <c r="AY16" i="2" s="1"/>
  <c r="BU16" i="2"/>
  <c r="BW16" i="2" s="1"/>
  <c r="CA16" i="2"/>
  <c r="CC16" i="2" s="1"/>
  <c r="G89" i="3"/>
  <c r="F8" i="41" s="1"/>
  <c r="P80" i="21" l="1"/>
  <c r="O81" i="21"/>
  <c r="R80" i="21"/>
  <c r="S80" i="21" s="1"/>
  <c r="G14" i="2" a="1"/>
  <c r="G14" i="2" s="1"/>
  <c r="L14" i="1" s="1"/>
  <c r="M14" i="1"/>
  <c r="E14" i="2" a="1"/>
  <c r="E14" i="2" s="1"/>
  <c r="J14" i="1" s="1"/>
  <c r="F15" i="2"/>
  <c r="K15" i="1" s="1"/>
  <c r="BQ16" i="2"/>
  <c r="J64" i="42"/>
  <c r="P63" i="42"/>
  <c r="J120" i="42"/>
  <c r="P119" i="42"/>
  <c r="J178" i="42"/>
  <c r="P177" i="42"/>
  <c r="L120" i="42"/>
  <c r="N120" i="42" s="1"/>
  <c r="L178" i="42"/>
  <c r="N178" i="42" s="1"/>
  <c r="L64" i="42"/>
  <c r="N64" i="42" s="1"/>
  <c r="C179" i="42"/>
  <c r="E179" i="42" s="1"/>
  <c r="E121" i="42"/>
  <c r="C65" i="42"/>
  <c r="E65" i="42" s="1"/>
  <c r="C122" i="42"/>
  <c r="D124" i="42"/>
  <c r="D181" i="42"/>
  <c r="O16" i="2"/>
  <c r="H15" i="2"/>
  <c r="Y17" i="2"/>
  <c r="AA16" i="2"/>
  <c r="BH16" i="2"/>
  <c r="BF17" i="2"/>
  <c r="BT16" i="2"/>
  <c r="BR17" i="2"/>
  <c r="AV16" i="2"/>
  <c r="AT17" i="2"/>
  <c r="BN17" i="2"/>
  <c r="BL18" i="2"/>
  <c r="V19" i="2"/>
  <c r="X18" i="2"/>
  <c r="CA17" i="2"/>
  <c r="CC17" i="2" s="1"/>
  <c r="AW17" i="2"/>
  <c r="AY17" i="2" s="1"/>
  <c r="CG17" i="2"/>
  <c r="CI17" i="2" s="1"/>
  <c r="DT17" i="2"/>
  <c r="DV17" i="2" s="1"/>
  <c r="CM17" i="2"/>
  <c r="CO17" i="2" s="1"/>
  <c r="DB17" i="2"/>
  <c r="DD17" i="2" s="1"/>
  <c r="CP17" i="2"/>
  <c r="CR17" i="2" s="1"/>
  <c r="CD17" i="2"/>
  <c r="CF17" i="2" s="1"/>
  <c r="AZ19" i="2"/>
  <c r="BB19" i="2" s="1"/>
  <c r="DH18" i="2"/>
  <c r="DJ18" i="2" s="1"/>
  <c r="CY17" i="2"/>
  <c r="DA17" i="2" s="1"/>
  <c r="DE17" i="2"/>
  <c r="DG17" i="2" s="1"/>
  <c r="BP17" i="2"/>
  <c r="CS17" i="2"/>
  <c r="CU17" i="2" s="1"/>
  <c r="DK17" i="2"/>
  <c r="DM17" i="2" s="1"/>
  <c r="BX17" i="2"/>
  <c r="BZ17" i="2" s="1"/>
  <c r="CJ18" i="2"/>
  <c r="CL18" i="2" s="1"/>
  <c r="CV17" i="2"/>
  <c r="CX17" i="2" s="1"/>
  <c r="BU17" i="2"/>
  <c r="BW17" i="2" s="1"/>
  <c r="DQ17" i="2"/>
  <c r="DS17" i="2" s="1"/>
  <c r="AQ21" i="2"/>
  <c r="AS21" i="2" s="1"/>
  <c r="BC17" i="2"/>
  <c r="BE17" i="2" s="1"/>
  <c r="BO17" i="2"/>
  <c r="BI17" i="2"/>
  <c r="BK17" i="2" s="1"/>
  <c r="M17" i="2"/>
  <c r="R81" i="21" l="1"/>
  <c r="S81" i="21" s="1"/>
  <c r="O82" i="21"/>
  <c r="P81" i="21"/>
  <c r="G15" i="2" a="1"/>
  <c r="G15" i="2" s="1"/>
  <c r="L15" i="1" s="1"/>
  <c r="M15" i="1"/>
  <c r="E15" i="2" a="1"/>
  <c r="E15" i="2" s="1"/>
  <c r="J15" i="1" s="1"/>
  <c r="F16" i="2"/>
  <c r="K16" i="1" s="1"/>
  <c r="BQ17" i="2"/>
  <c r="J121" i="42"/>
  <c r="P120" i="42"/>
  <c r="J179" i="42"/>
  <c r="P178" i="42"/>
  <c r="J65" i="42"/>
  <c r="L65" i="42" s="1"/>
  <c r="N65" i="42" s="1"/>
  <c r="P64" i="42"/>
  <c r="L121" i="42"/>
  <c r="N121" i="42" s="1"/>
  <c r="L179" i="42"/>
  <c r="N179" i="42" s="1"/>
  <c r="C180" i="42"/>
  <c r="E180" i="42" s="1"/>
  <c r="E122" i="42"/>
  <c r="C66" i="42"/>
  <c r="E66" i="42" s="1"/>
  <c r="C123" i="42"/>
  <c r="D125" i="42"/>
  <c r="D182" i="42"/>
  <c r="H16" i="2"/>
  <c r="E16" i="2" a="1"/>
  <c r="E16" i="2" s="1"/>
  <c r="J16" i="1" s="1"/>
  <c r="O17" i="2"/>
  <c r="BT17" i="2"/>
  <c r="BR18" i="2"/>
  <c r="V20" i="2"/>
  <c r="X19" i="2"/>
  <c r="BH17" i="2"/>
  <c r="BF18" i="2"/>
  <c r="BN18" i="2"/>
  <c r="BL19" i="2"/>
  <c r="AV17" i="2"/>
  <c r="AT18" i="2"/>
  <c r="Y18" i="2"/>
  <c r="AA17" i="2"/>
  <c r="BI18" i="2"/>
  <c r="BK18" i="2" s="1"/>
  <c r="DQ18" i="2"/>
  <c r="DS18" i="2" s="1"/>
  <c r="CJ19" i="2"/>
  <c r="CL19" i="2" s="1"/>
  <c r="BP18" i="2"/>
  <c r="DH19" i="2"/>
  <c r="DJ19" i="2" s="1"/>
  <c r="DT18" i="2"/>
  <c r="DV18" i="2" s="1"/>
  <c r="BO18" i="2"/>
  <c r="BU18" i="2"/>
  <c r="BW18" i="2" s="1"/>
  <c r="BX18" i="2"/>
  <c r="BZ18" i="2" s="1"/>
  <c r="AZ20" i="2"/>
  <c r="BB20" i="2" s="1"/>
  <c r="CG18" i="2"/>
  <c r="CI18" i="2" s="1"/>
  <c r="BC18" i="2"/>
  <c r="BE18" i="2" s="1"/>
  <c r="DK18" i="2"/>
  <c r="DM18" i="2" s="1"/>
  <c r="DE18" i="2"/>
  <c r="DG18" i="2" s="1"/>
  <c r="CD18" i="2"/>
  <c r="CF18" i="2" s="1"/>
  <c r="DB18" i="2"/>
  <c r="DD18" i="2" s="1"/>
  <c r="AW18" i="2"/>
  <c r="AY18" i="2" s="1"/>
  <c r="M18" i="2"/>
  <c r="AQ22" i="2"/>
  <c r="AS22" i="2" s="1"/>
  <c r="CV18" i="2"/>
  <c r="CX18" i="2" s="1"/>
  <c r="CS18" i="2"/>
  <c r="CU18" i="2" s="1"/>
  <c r="CY18" i="2"/>
  <c r="DA18" i="2" s="1"/>
  <c r="CP18" i="2"/>
  <c r="CR18" i="2" s="1"/>
  <c r="CM18" i="2"/>
  <c r="CO18" i="2" s="1"/>
  <c r="CA18" i="2"/>
  <c r="CC18" i="2" s="1"/>
  <c r="T89" i="3"/>
  <c r="S8" i="41" s="1"/>
  <c r="P89" i="3"/>
  <c r="O8" i="41" s="1"/>
  <c r="S89" i="3"/>
  <c r="R8" i="41" s="1"/>
  <c r="O89" i="3"/>
  <c r="N8" i="41" s="1"/>
  <c r="O83" i="21" l="1"/>
  <c r="R82" i="21"/>
  <c r="S82" i="21" s="1"/>
  <c r="P82" i="21"/>
  <c r="F17" i="2"/>
  <c r="K17" i="1" s="1"/>
  <c r="G16" i="2" a="1"/>
  <c r="G16" i="2" s="1"/>
  <c r="L16" i="1" s="1"/>
  <c r="M16" i="1"/>
  <c r="BQ18" i="2"/>
  <c r="J66" i="42"/>
  <c r="P65" i="42"/>
  <c r="J122" i="42"/>
  <c r="P121" i="42"/>
  <c r="J180" i="42"/>
  <c r="P179" i="42"/>
  <c r="L180" i="42"/>
  <c r="N180" i="42" s="1"/>
  <c r="L122" i="42"/>
  <c r="N122" i="42" s="1"/>
  <c r="L66" i="42"/>
  <c r="N66" i="42" s="1"/>
  <c r="C181" i="42"/>
  <c r="E181" i="42" s="1"/>
  <c r="E123" i="42"/>
  <c r="C67" i="42"/>
  <c r="E67" i="42" s="1"/>
  <c r="C124" i="42"/>
  <c r="D126" i="42"/>
  <c r="D184" i="42" s="1"/>
  <c r="D183" i="42"/>
  <c r="H17" i="2"/>
  <c r="O18" i="2"/>
  <c r="BN19" i="2"/>
  <c r="BL20" i="2"/>
  <c r="BH18" i="2"/>
  <c r="BF19" i="2"/>
  <c r="Y19" i="2"/>
  <c r="AA18" i="2"/>
  <c r="AV18" i="2"/>
  <c r="AT19" i="2"/>
  <c r="V21" i="2"/>
  <c r="X20" i="2"/>
  <c r="BT18" i="2"/>
  <c r="BR19" i="2"/>
  <c r="CM19" i="2"/>
  <c r="CO19" i="2" s="1"/>
  <c r="CV19" i="2"/>
  <c r="CX19" i="2" s="1"/>
  <c r="DB19" i="2"/>
  <c r="DD19" i="2" s="1"/>
  <c r="AZ21" i="2"/>
  <c r="BB21" i="2" s="1"/>
  <c r="BO19" i="2"/>
  <c r="BP19" i="2"/>
  <c r="CP19" i="2"/>
  <c r="CR19" i="2" s="1"/>
  <c r="CD19" i="2"/>
  <c r="CF19" i="2" s="1"/>
  <c r="CJ20" i="2"/>
  <c r="CL20" i="2" s="1"/>
  <c r="CY19" i="2"/>
  <c r="DA19" i="2" s="1"/>
  <c r="M19" i="2"/>
  <c r="DE19" i="2"/>
  <c r="DG19" i="2" s="1"/>
  <c r="CG19" i="2"/>
  <c r="CI19" i="2" s="1"/>
  <c r="BX19" i="2"/>
  <c r="BZ19" i="2" s="1"/>
  <c r="DQ19" i="2"/>
  <c r="DS19" i="2" s="1"/>
  <c r="AQ23" i="2"/>
  <c r="AS23" i="2" s="1"/>
  <c r="BC19" i="2"/>
  <c r="BE19" i="2" s="1"/>
  <c r="DT19" i="2"/>
  <c r="DV19" i="2" s="1"/>
  <c r="CA19" i="2"/>
  <c r="CC19" i="2" s="1"/>
  <c r="CS19" i="2"/>
  <c r="CU19" i="2" s="1"/>
  <c r="AW19" i="2"/>
  <c r="AY19" i="2" s="1"/>
  <c r="DK19" i="2"/>
  <c r="DM19" i="2" s="1"/>
  <c r="BU19" i="2"/>
  <c r="BW19" i="2" s="1"/>
  <c r="DH20" i="2"/>
  <c r="DJ20" i="2" s="1"/>
  <c r="BI19" i="2"/>
  <c r="BK19" i="2" s="1"/>
  <c r="P83" i="21" l="1"/>
  <c r="O84" i="21"/>
  <c r="R83" i="21"/>
  <c r="S83" i="21" s="1"/>
  <c r="F18" i="2"/>
  <c r="K18" i="1" s="1"/>
  <c r="G17" i="2" a="1"/>
  <c r="G17" i="2" s="1"/>
  <c r="L17" i="1" s="1"/>
  <c r="M17" i="1"/>
  <c r="E17" i="2" a="1"/>
  <c r="E17" i="2" s="1"/>
  <c r="J17" i="1" s="1"/>
  <c r="J67" i="42"/>
  <c r="P66" i="42"/>
  <c r="J123" i="42"/>
  <c r="P122" i="42"/>
  <c r="J181" i="42"/>
  <c r="L181" i="42" s="1"/>
  <c r="N181" i="42" s="1"/>
  <c r="P180" i="42"/>
  <c r="L123" i="42"/>
  <c r="N123" i="42" s="1"/>
  <c r="L67" i="42"/>
  <c r="N67" i="42" s="1"/>
  <c r="C182" i="42"/>
  <c r="E182" i="42" s="1"/>
  <c r="E124" i="42"/>
  <c r="C68" i="42"/>
  <c r="C125" i="42"/>
  <c r="E18" i="2" a="1"/>
  <c r="E18" i="2" s="1"/>
  <c r="J18" i="1" s="1"/>
  <c r="O19" i="2"/>
  <c r="H18" i="2"/>
  <c r="AV19" i="2"/>
  <c r="AT20" i="2"/>
  <c r="BT19" i="2"/>
  <c r="BR20" i="2"/>
  <c r="Y20" i="2"/>
  <c r="AA19" i="2"/>
  <c r="BH19" i="2"/>
  <c r="BF20" i="2"/>
  <c r="BQ19" i="2"/>
  <c r="V22" i="2"/>
  <c r="X21" i="2"/>
  <c r="BN20" i="2"/>
  <c r="BL21" i="2"/>
  <c r="AW20" i="2"/>
  <c r="AY20" i="2" s="1"/>
  <c r="BC20" i="2"/>
  <c r="BE20" i="2" s="1"/>
  <c r="CS20" i="2"/>
  <c r="CU20" i="2" s="1"/>
  <c r="BX20" i="2"/>
  <c r="BZ20" i="2" s="1"/>
  <c r="M20" i="2"/>
  <c r="BP20" i="2"/>
  <c r="CA20" i="2"/>
  <c r="CC20" i="2" s="1"/>
  <c r="CG20" i="2"/>
  <c r="CI20" i="2" s="1"/>
  <c r="CJ21" i="2"/>
  <c r="CL21" i="2" s="1"/>
  <c r="BO20" i="2"/>
  <c r="CV20" i="2"/>
  <c r="CX20" i="2" s="1"/>
  <c r="DH21" i="2"/>
  <c r="DJ21" i="2" s="1"/>
  <c r="CP20" i="2"/>
  <c r="CR20" i="2" s="1"/>
  <c r="CY20" i="2"/>
  <c r="DA20" i="2" s="1"/>
  <c r="BU20" i="2"/>
  <c r="BW20" i="2" s="1"/>
  <c r="AQ24" i="2"/>
  <c r="AS24" i="2" s="1"/>
  <c r="DB20" i="2"/>
  <c r="DD20" i="2" s="1"/>
  <c r="BI20" i="2"/>
  <c r="BK20" i="2" s="1"/>
  <c r="DK20" i="2"/>
  <c r="DM20" i="2" s="1"/>
  <c r="DT20" i="2"/>
  <c r="DV20" i="2" s="1"/>
  <c r="DQ20" i="2"/>
  <c r="DS20" i="2" s="1"/>
  <c r="DE20" i="2"/>
  <c r="DG20" i="2" s="1"/>
  <c r="CD20" i="2"/>
  <c r="CF20" i="2" s="1"/>
  <c r="AZ22" i="2"/>
  <c r="BB22" i="2" s="1"/>
  <c r="CM20" i="2"/>
  <c r="CO20" i="2" s="1"/>
  <c r="O85" i="21" l="1"/>
  <c r="R84" i="21"/>
  <c r="S84" i="21" s="1"/>
  <c r="P84" i="21"/>
  <c r="G18" i="2" a="1"/>
  <c r="G18" i="2" s="1"/>
  <c r="L18" i="1" s="1"/>
  <c r="M18" i="1"/>
  <c r="F19" i="2"/>
  <c r="K19" i="1" s="1"/>
  <c r="K89" i="19"/>
  <c r="J24" i="41" s="1"/>
  <c r="L89" i="19"/>
  <c r="K24" i="41" s="1"/>
  <c r="J182" i="42"/>
  <c r="P181" i="42"/>
  <c r="J124" i="42"/>
  <c r="P123" i="42"/>
  <c r="L182" i="42"/>
  <c r="N182" i="42" s="1"/>
  <c r="L124" i="42"/>
  <c r="N124" i="42" s="1"/>
  <c r="C126" i="42"/>
  <c r="E68" i="42"/>
  <c r="C183" i="42"/>
  <c r="E183" i="42" s="1"/>
  <c r="E125" i="42"/>
  <c r="H19" i="2"/>
  <c r="O20" i="2"/>
  <c r="E19" i="2" a="1"/>
  <c r="E19" i="2" s="1"/>
  <c r="J19" i="1" s="1"/>
  <c r="BN21" i="2"/>
  <c r="BL22" i="2"/>
  <c r="Y21" i="2"/>
  <c r="AA20" i="2"/>
  <c r="BT20" i="2"/>
  <c r="BR21" i="2"/>
  <c r="BQ20" i="2"/>
  <c r="V23" i="2"/>
  <c r="X22" i="2"/>
  <c r="AV20" i="2"/>
  <c r="AT21" i="2"/>
  <c r="BH20" i="2"/>
  <c r="BF21" i="2"/>
  <c r="AZ23" i="2"/>
  <c r="BB23" i="2" s="1"/>
  <c r="DT21" i="2"/>
  <c r="DV21" i="2" s="1"/>
  <c r="AQ25" i="2"/>
  <c r="AS25" i="2" s="1"/>
  <c r="DH22" i="2"/>
  <c r="DJ22" i="2" s="1"/>
  <c r="CG21" i="2"/>
  <c r="CI21" i="2" s="1"/>
  <c r="BP21" i="2"/>
  <c r="DE21" i="2"/>
  <c r="DG21" i="2" s="1"/>
  <c r="BI21" i="2"/>
  <c r="BK21" i="2" s="1"/>
  <c r="CY21" i="2"/>
  <c r="DA21" i="2" s="1"/>
  <c r="BO21" i="2"/>
  <c r="CA21" i="2"/>
  <c r="CC21" i="2" s="1"/>
  <c r="BX21" i="2"/>
  <c r="BZ21" i="2" s="1"/>
  <c r="BC21" i="2"/>
  <c r="BE21" i="2" s="1"/>
  <c r="DK21" i="2"/>
  <c r="DM21" i="2" s="1"/>
  <c r="BU21" i="2"/>
  <c r="BW21" i="2" s="1"/>
  <c r="CV21" i="2"/>
  <c r="CX21" i="2" s="1"/>
  <c r="CD21" i="2"/>
  <c r="CF21" i="2" s="1"/>
  <c r="M21" i="2"/>
  <c r="CM21" i="2"/>
  <c r="CO21" i="2" s="1"/>
  <c r="DQ21" i="2"/>
  <c r="DS21" i="2" s="1"/>
  <c r="DB21" i="2"/>
  <c r="DD21" i="2" s="1"/>
  <c r="CP21" i="2"/>
  <c r="CR21" i="2" s="1"/>
  <c r="CJ22" i="2"/>
  <c r="CL22" i="2" s="1"/>
  <c r="CS21" i="2"/>
  <c r="CU21" i="2" s="1"/>
  <c r="AW21" i="2"/>
  <c r="AY21" i="2" s="1"/>
  <c r="O86" i="21" l="1"/>
  <c r="R85" i="21"/>
  <c r="S85" i="21" s="1"/>
  <c r="P85" i="21"/>
  <c r="F20" i="2"/>
  <c r="K20" i="1" s="1"/>
  <c r="G19" i="2" a="1"/>
  <c r="G19" i="2" s="1"/>
  <c r="L19" i="1" s="1"/>
  <c r="M19" i="1"/>
  <c r="H20" i="2"/>
  <c r="J68" i="42"/>
  <c r="P67" i="42"/>
  <c r="P68" i="42"/>
  <c r="J125" i="42"/>
  <c r="P124" i="42"/>
  <c r="J183" i="42"/>
  <c r="L183" i="42" s="1"/>
  <c r="N183" i="42" s="1"/>
  <c r="P182" i="42"/>
  <c r="L125" i="42"/>
  <c r="N125" i="42" s="1"/>
  <c r="L68" i="42"/>
  <c r="N68" i="42" s="1"/>
  <c r="C184" i="42"/>
  <c r="E184" i="42" s="1"/>
  <c r="E126" i="42"/>
  <c r="O21" i="2"/>
  <c r="BT21" i="2"/>
  <c r="BR22" i="2"/>
  <c r="AV21" i="2"/>
  <c r="AT22" i="2"/>
  <c r="Y22" i="2"/>
  <c r="AA21" i="2"/>
  <c r="BH21" i="2"/>
  <c r="BF22" i="2"/>
  <c r="BQ21" i="2"/>
  <c r="BN22" i="2"/>
  <c r="BL23" i="2"/>
  <c r="V24" i="2"/>
  <c r="X23" i="2"/>
  <c r="CS22" i="2"/>
  <c r="CU22" i="2" s="1"/>
  <c r="DB22" i="2"/>
  <c r="DD22" i="2" s="1"/>
  <c r="CD22" i="2"/>
  <c r="CF22" i="2" s="1"/>
  <c r="DK22" i="2"/>
  <c r="DM22" i="2" s="1"/>
  <c r="BO22" i="2"/>
  <c r="DH23" i="2"/>
  <c r="DJ23" i="2" s="1"/>
  <c r="DQ22" i="2"/>
  <c r="DS22" i="2" s="1"/>
  <c r="BC22" i="2"/>
  <c r="BE22" i="2" s="1"/>
  <c r="CY22" i="2"/>
  <c r="DA22" i="2" s="1"/>
  <c r="AQ26" i="2"/>
  <c r="AS26" i="2" s="1"/>
  <c r="CJ23" i="2"/>
  <c r="CL23" i="2" s="1"/>
  <c r="CM22" i="2"/>
  <c r="CO22" i="2" s="1"/>
  <c r="CV22" i="2"/>
  <c r="CX22" i="2" s="1"/>
  <c r="BX22" i="2"/>
  <c r="BZ22" i="2" s="1"/>
  <c r="BI22" i="2"/>
  <c r="BK22" i="2" s="1"/>
  <c r="BP22" i="2"/>
  <c r="DT22" i="2"/>
  <c r="DV22" i="2" s="1"/>
  <c r="AW22" i="2"/>
  <c r="AY22" i="2" s="1"/>
  <c r="CP22" i="2"/>
  <c r="CR22" i="2" s="1"/>
  <c r="M22" i="2"/>
  <c r="BU22" i="2"/>
  <c r="BW22" i="2" s="1"/>
  <c r="CA22" i="2"/>
  <c r="CC22" i="2" s="1"/>
  <c r="DE22" i="2"/>
  <c r="DG22" i="2" s="1"/>
  <c r="CG22" i="2"/>
  <c r="CI22" i="2" s="1"/>
  <c r="AZ24" i="2"/>
  <c r="BB24" i="2" s="1"/>
  <c r="O87" i="21" l="1"/>
  <c r="P86" i="21"/>
  <c r="R86" i="21"/>
  <c r="S86" i="21" s="1"/>
  <c r="G20" i="2" a="1"/>
  <c r="G20" i="2" s="1"/>
  <c r="L20" i="1" s="1"/>
  <c r="M20" i="1"/>
  <c r="E20" i="2" a="1"/>
  <c r="E20" i="2" s="1"/>
  <c r="J20" i="1" s="1"/>
  <c r="F21" i="2"/>
  <c r="K21" i="1" s="1"/>
  <c r="L89" i="36"/>
  <c r="K41" i="41" s="1"/>
  <c r="K89" i="36"/>
  <c r="J41" i="41" s="1"/>
  <c r="K89" i="5"/>
  <c r="J10" i="41" s="1"/>
  <c r="L89" i="5"/>
  <c r="K10" i="41" s="1"/>
  <c r="L89" i="8"/>
  <c r="K17" i="41" s="1"/>
  <c r="K89" i="8"/>
  <c r="J17" i="41" s="1"/>
  <c r="K89" i="6"/>
  <c r="J11" i="41" s="1"/>
  <c r="L89" i="6"/>
  <c r="K11" i="41" s="1"/>
  <c r="L89" i="15"/>
  <c r="K19" i="41" s="1"/>
  <c r="K89" i="15"/>
  <c r="J19" i="41" s="1"/>
  <c r="K89" i="32"/>
  <c r="J37" i="41" s="1"/>
  <c r="L89" i="32"/>
  <c r="K37" i="41" s="1"/>
  <c r="L89" i="18"/>
  <c r="K23" i="41" s="1"/>
  <c r="K89" i="18"/>
  <c r="J23" i="41" s="1"/>
  <c r="K89" i="38"/>
  <c r="J43" i="41" s="1"/>
  <c r="L89" i="38"/>
  <c r="K43" i="41" s="1"/>
  <c r="K89" i="17"/>
  <c r="J22" i="41" s="1"/>
  <c r="L89" i="17"/>
  <c r="K22" i="41" s="1"/>
  <c r="K89" i="4"/>
  <c r="J9" i="41" s="1"/>
  <c r="L89" i="4"/>
  <c r="K9" i="41" s="1"/>
  <c r="L89" i="33"/>
  <c r="K38" i="41" s="1"/>
  <c r="K89" i="33"/>
  <c r="J38" i="41" s="1"/>
  <c r="L89" i="35"/>
  <c r="K40" i="41" s="1"/>
  <c r="K89" i="35"/>
  <c r="J40" i="41" s="1"/>
  <c r="K89" i="10"/>
  <c r="J18" i="41" s="1"/>
  <c r="L89" i="10"/>
  <c r="K18" i="41" s="1"/>
  <c r="L89" i="16"/>
  <c r="K21" i="41" s="1"/>
  <c r="K89" i="16"/>
  <c r="J21" i="41" s="1"/>
  <c r="K89" i="40"/>
  <c r="J45" i="41" s="1"/>
  <c r="L89" i="40"/>
  <c r="K45" i="41" s="1"/>
  <c r="K89" i="26"/>
  <c r="J31" i="41" s="1"/>
  <c r="L89" i="26"/>
  <c r="K31" i="41" s="1"/>
  <c r="L89" i="24"/>
  <c r="K29" i="41" s="1"/>
  <c r="K89" i="24"/>
  <c r="J29" i="41" s="1"/>
  <c r="K89" i="14"/>
  <c r="J20" i="41" s="1"/>
  <c r="L89" i="14"/>
  <c r="K20" i="41" s="1"/>
  <c r="L89" i="7"/>
  <c r="K12" i="41" s="1"/>
  <c r="K89" i="7"/>
  <c r="J12" i="41" s="1"/>
  <c r="K89" i="13"/>
  <c r="J13" i="41" s="1"/>
  <c r="L89" i="13"/>
  <c r="K13" i="41" s="1"/>
  <c r="K89" i="27"/>
  <c r="J32" i="41" s="1"/>
  <c r="L89" i="27"/>
  <c r="K32" i="41" s="1"/>
  <c r="K89" i="11"/>
  <c r="J15" i="41" s="1"/>
  <c r="L89" i="11"/>
  <c r="K15" i="41" s="1"/>
  <c r="L89" i="31"/>
  <c r="K36" i="41" s="1"/>
  <c r="K89" i="31"/>
  <c r="J36" i="41" s="1"/>
  <c r="L89" i="9"/>
  <c r="K16" i="41" s="1"/>
  <c r="K89" i="9"/>
  <c r="J16" i="41" s="1"/>
  <c r="L89" i="12"/>
  <c r="K14" i="41" s="1"/>
  <c r="K89" i="12"/>
  <c r="J14" i="41" s="1"/>
  <c r="L89" i="20"/>
  <c r="K25" i="41" s="1"/>
  <c r="K89" i="20"/>
  <c r="J25" i="41" s="1"/>
  <c r="L89" i="39"/>
  <c r="K44" i="41" s="1"/>
  <c r="K89" i="39"/>
  <c r="J44" i="41" s="1"/>
  <c r="K89" i="30"/>
  <c r="J35" i="41" s="1"/>
  <c r="L89" i="30"/>
  <c r="K35" i="41" s="1"/>
  <c r="L89" i="29"/>
  <c r="K34" i="41" s="1"/>
  <c r="K89" i="29"/>
  <c r="J34" i="41" s="1"/>
  <c r="K89" i="22"/>
  <c r="J27" i="41" s="1"/>
  <c r="L89" i="22"/>
  <c r="K27" i="41" s="1"/>
  <c r="L89" i="23"/>
  <c r="K28" i="41" s="1"/>
  <c r="K89" i="23"/>
  <c r="J28" i="41" s="1"/>
  <c r="K89" i="34"/>
  <c r="J39" i="41" s="1"/>
  <c r="L89" i="34"/>
  <c r="K39" i="41" s="1"/>
  <c r="L89" i="37"/>
  <c r="K42" i="41" s="1"/>
  <c r="K89" i="37"/>
  <c r="J42" i="41" s="1"/>
  <c r="K89" i="28"/>
  <c r="J33" i="41" s="1"/>
  <c r="L89" i="28"/>
  <c r="K33" i="41" s="1"/>
  <c r="L89" i="25"/>
  <c r="K30" i="41" s="1"/>
  <c r="K89" i="25"/>
  <c r="J30" i="41" s="1"/>
  <c r="J184" i="42"/>
  <c r="P183" i="42"/>
  <c r="J126" i="42"/>
  <c r="P125" i="42"/>
  <c r="P126" i="42"/>
  <c r="L184" i="42"/>
  <c r="N184" i="42" s="1"/>
  <c r="L126" i="42"/>
  <c r="N126" i="42" s="1"/>
  <c r="H21" i="2"/>
  <c r="O22" i="2"/>
  <c r="V25" i="2"/>
  <c r="X24" i="2"/>
  <c r="BH22" i="2"/>
  <c r="BF23" i="2"/>
  <c r="BN23" i="2"/>
  <c r="BL24" i="2"/>
  <c r="AV22" i="2"/>
  <c r="AT23" i="2"/>
  <c r="BT22" i="2"/>
  <c r="BR23" i="2"/>
  <c r="Y23" i="2"/>
  <c r="AA22" i="2"/>
  <c r="BQ22" i="2"/>
  <c r="CG23" i="2"/>
  <c r="CI23" i="2" s="1"/>
  <c r="BP23" i="2"/>
  <c r="CM23" i="2"/>
  <c r="CO23" i="2" s="1"/>
  <c r="DK23" i="2"/>
  <c r="DM23" i="2" s="1"/>
  <c r="DE23" i="2"/>
  <c r="DG23" i="2" s="1"/>
  <c r="AQ27" i="2"/>
  <c r="AS27" i="2" s="1"/>
  <c r="DB23" i="2"/>
  <c r="DD23" i="2" s="1"/>
  <c r="M23" i="2"/>
  <c r="CY23" i="2"/>
  <c r="DA23" i="2" s="1"/>
  <c r="BI23" i="2"/>
  <c r="BK23" i="2" s="1"/>
  <c r="DH24" i="2"/>
  <c r="DJ24" i="2" s="1"/>
  <c r="BX23" i="2"/>
  <c r="BZ23" i="2" s="1"/>
  <c r="CP23" i="2"/>
  <c r="CR23" i="2" s="1"/>
  <c r="CJ24" i="2"/>
  <c r="CL24" i="2" s="1"/>
  <c r="BC23" i="2"/>
  <c r="BE23" i="2" s="1"/>
  <c r="CD23" i="2"/>
  <c r="CF23" i="2" s="1"/>
  <c r="CA23" i="2"/>
  <c r="CC23" i="2" s="1"/>
  <c r="AW23" i="2"/>
  <c r="AY23" i="2" s="1"/>
  <c r="AZ25" i="2"/>
  <c r="BB25" i="2" s="1"/>
  <c r="BU23" i="2"/>
  <c r="BW23" i="2" s="1"/>
  <c r="DT23" i="2"/>
  <c r="DV23" i="2" s="1"/>
  <c r="CV23" i="2"/>
  <c r="CX23" i="2" s="1"/>
  <c r="DQ23" i="2"/>
  <c r="DS23" i="2" s="1"/>
  <c r="BO23" i="2"/>
  <c r="CS23" i="2"/>
  <c r="CU23" i="2" s="1"/>
  <c r="R87" i="21" l="1"/>
  <c r="S87" i="21" s="1"/>
  <c r="S90" i="21" s="1"/>
  <c r="F56" i="21" s="1"/>
  <c r="L94" i="21" s="1"/>
  <c r="K26" i="41" s="1"/>
  <c r="P87" i="21"/>
  <c r="P90" i="21" s="1"/>
  <c r="E56" i="21" s="1"/>
  <c r="K94" i="21" s="1"/>
  <c r="J26" i="41" s="1"/>
  <c r="F22" i="2"/>
  <c r="K22" i="1" s="1"/>
  <c r="G21" i="2" a="1"/>
  <c r="G21" i="2" s="1"/>
  <c r="L21" i="1" s="1"/>
  <c r="M21" i="1"/>
  <c r="E21" i="2" a="1"/>
  <c r="E21" i="2" s="1"/>
  <c r="J21" i="1" s="1"/>
  <c r="H22" i="2"/>
  <c r="L185" i="42"/>
  <c r="O23" i="2"/>
  <c r="F23" i="2" s="1"/>
  <c r="K23" i="1" s="1"/>
  <c r="E22" i="2" a="1"/>
  <c r="E22" i="2" s="1"/>
  <c r="J22" i="1" s="1"/>
  <c r="BN24" i="2"/>
  <c r="BL25" i="2"/>
  <c r="Y24" i="2"/>
  <c r="AA23" i="2"/>
  <c r="BH23" i="2"/>
  <c r="BF24" i="2"/>
  <c r="BT23" i="2"/>
  <c r="BR24" i="2"/>
  <c r="BQ23" i="2"/>
  <c r="AV23" i="2"/>
  <c r="AT24" i="2"/>
  <c r="V26" i="2"/>
  <c r="X25" i="2"/>
  <c r="BO24" i="2"/>
  <c r="DT24" i="2"/>
  <c r="DV24" i="2" s="1"/>
  <c r="AW24" i="2"/>
  <c r="AY24" i="2" s="1"/>
  <c r="DH25" i="2"/>
  <c r="DJ25" i="2" s="1"/>
  <c r="DK24" i="2"/>
  <c r="DM24" i="2" s="1"/>
  <c r="DQ24" i="2"/>
  <c r="DS24" i="2" s="1"/>
  <c r="BU24" i="2"/>
  <c r="BW24" i="2" s="1"/>
  <c r="CA24" i="2"/>
  <c r="CC24" i="2" s="1"/>
  <c r="CP24" i="2"/>
  <c r="CR24" i="2" s="1"/>
  <c r="BI24" i="2"/>
  <c r="BK24" i="2" s="1"/>
  <c r="CM24" i="2"/>
  <c r="CO24" i="2" s="1"/>
  <c r="AZ26" i="2"/>
  <c r="BB26" i="2" s="1"/>
  <c r="CD24" i="2"/>
  <c r="CF24" i="2" s="1"/>
  <c r="CY24" i="2"/>
  <c r="DA24" i="2" s="1"/>
  <c r="AQ28" i="2"/>
  <c r="AS28" i="2" s="1"/>
  <c r="BP24" i="2"/>
  <c r="DB24" i="2"/>
  <c r="DD24" i="2" s="1"/>
  <c r="CJ25" i="2"/>
  <c r="CL25" i="2" s="1"/>
  <c r="CS24" i="2"/>
  <c r="CU24" i="2" s="1"/>
  <c r="CV24" i="2"/>
  <c r="CX24" i="2" s="1"/>
  <c r="BC24" i="2"/>
  <c r="BE24" i="2" s="1"/>
  <c r="BX24" i="2"/>
  <c r="BZ24" i="2" s="1"/>
  <c r="M24" i="2"/>
  <c r="DE24" i="2"/>
  <c r="DG24" i="2" s="1"/>
  <c r="CG24" i="2"/>
  <c r="CI24" i="2" s="1"/>
  <c r="G22" i="2" l="1" a="1"/>
  <c r="G22" i="2" s="1"/>
  <c r="L22" i="1" s="1"/>
  <c r="M22" i="1"/>
  <c r="E23" i="2" a="1"/>
  <c r="E23" i="2" s="1"/>
  <c r="J23" i="1" s="1"/>
  <c r="O24" i="2"/>
  <c r="H23" i="2"/>
  <c r="BQ24" i="2"/>
  <c r="V27" i="2"/>
  <c r="X26" i="2"/>
  <c r="AV24" i="2"/>
  <c r="AT25" i="2"/>
  <c r="Y25" i="2"/>
  <c r="AA24" i="2"/>
  <c r="BN25" i="2"/>
  <c r="BL26" i="2"/>
  <c r="BH24" i="2"/>
  <c r="BF25" i="2"/>
  <c r="BT24" i="2"/>
  <c r="BR25" i="2"/>
  <c r="DE25" i="2"/>
  <c r="DG25" i="2" s="1"/>
  <c r="DB25" i="2"/>
  <c r="DD25" i="2" s="1"/>
  <c r="CM25" i="2"/>
  <c r="CO25" i="2" s="1"/>
  <c r="CA25" i="2"/>
  <c r="CC25" i="2" s="1"/>
  <c r="DH26" i="2"/>
  <c r="DJ26" i="2" s="1"/>
  <c r="BU25" i="2"/>
  <c r="BW25" i="2" s="1"/>
  <c r="AW25" i="2"/>
  <c r="AY25" i="2" s="1"/>
  <c r="BX25" i="2"/>
  <c r="BZ25" i="2" s="1"/>
  <c r="CS25" i="2"/>
  <c r="CU25" i="2" s="1"/>
  <c r="AQ29" i="2"/>
  <c r="AS29" i="2" s="1"/>
  <c r="AZ27" i="2"/>
  <c r="BB27" i="2" s="1"/>
  <c r="BI25" i="2"/>
  <c r="BK25" i="2" s="1"/>
  <c r="DQ25" i="2"/>
  <c r="DS25" i="2" s="1"/>
  <c r="DT25" i="2"/>
  <c r="DV25" i="2" s="1"/>
  <c r="CV25" i="2"/>
  <c r="CX25" i="2" s="1"/>
  <c r="M25" i="2"/>
  <c r="BP25" i="2"/>
  <c r="CD25" i="2"/>
  <c r="CF25" i="2" s="1"/>
  <c r="CG25" i="2"/>
  <c r="CI25" i="2" s="1"/>
  <c r="BC25" i="2"/>
  <c r="BE25" i="2" s="1"/>
  <c r="CJ26" i="2"/>
  <c r="CL26" i="2" s="1"/>
  <c r="CY25" i="2"/>
  <c r="DA25" i="2" s="1"/>
  <c r="CP25" i="2"/>
  <c r="CR25" i="2" s="1"/>
  <c r="DK25" i="2"/>
  <c r="DM25" i="2" s="1"/>
  <c r="BO25" i="2"/>
  <c r="BQ25" i="2" s="1"/>
  <c r="G23" i="2" l="1" a="1"/>
  <c r="G23" i="2" s="1"/>
  <c r="L23" i="1" s="1"/>
  <c r="M23" i="1"/>
  <c r="F24" i="2"/>
  <c r="K24" i="1" s="1"/>
  <c r="H24" i="2"/>
  <c r="O25" i="2"/>
  <c r="F25" i="2" s="1"/>
  <c r="K25" i="1" s="1"/>
  <c r="BN26" i="2"/>
  <c r="BL27" i="2"/>
  <c r="BT25" i="2"/>
  <c r="BR26" i="2"/>
  <c r="Y26" i="2"/>
  <c r="AA25" i="2"/>
  <c r="AV25" i="2"/>
  <c r="AT26" i="2"/>
  <c r="BH25" i="2"/>
  <c r="BF26" i="2"/>
  <c r="V28" i="2"/>
  <c r="X27" i="2"/>
  <c r="BP26" i="2"/>
  <c r="CJ27" i="2"/>
  <c r="CL27" i="2" s="1"/>
  <c r="DT26" i="2"/>
  <c r="DV26" i="2" s="1"/>
  <c r="CP26" i="2"/>
  <c r="CR26" i="2" s="1"/>
  <c r="BC26" i="2"/>
  <c r="BE26" i="2" s="1"/>
  <c r="M26" i="2"/>
  <c r="DQ26" i="2"/>
  <c r="DS26" i="2" s="1"/>
  <c r="CS26" i="2"/>
  <c r="CU26" i="2" s="1"/>
  <c r="DH27" i="2"/>
  <c r="DJ27" i="2" s="1"/>
  <c r="BU26" i="2"/>
  <c r="BW26" i="2" s="1"/>
  <c r="DB26" i="2"/>
  <c r="DD26" i="2" s="1"/>
  <c r="DK26" i="2"/>
  <c r="DM26" i="2" s="1"/>
  <c r="CG26" i="2"/>
  <c r="CI26" i="2" s="1"/>
  <c r="BI26" i="2"/>
  <c r="BK26" i="2" s="1"/>
  <c r="BX26" i="2"/>
  <c r="BZ26" i="2" s="1"/>
  <c r="CA26" i="2"/>
  <c r="CC26" i="2" s="1"/>
  <c r="AQ30" i="2"/>
  <c r="AS30" i="2" s="1"/>
  <c r="BO26" i="2"/>
  <c r="CY26" i="2"/>
  <c r="DA26" i="2" s="1"/>
  <c r="CD26" i="2"/>
  <c r="CF26" i="2" s="1"/>
  <c r="CV26" i="2"/>
  <c r="CX26" i="2" s="1"/>
  <c r="AZ28" i="2"/>
  <c r="BB28" i="2" s="1"/>
  <c r="AW26" i="2"/>
  <c r="AY26" i="2" s="1"/>
  <c r="CM26" i="2"/>
  <c r="CO26" i="2" s="1"/>
  <c r="DE26" i="2"/>
  <c r="DG26" i="2" s="1"/>
  <c r="K89" i="3"/>
  <c r="J8" i="41" s="1"/>
  <c r="L89" i="3" l="1"/>
  <c r="K8" i="41" s="1"/>
  <c r="G24" i="2" a="1"/>
  <c r="G24" i="2" s="1"/>
  <c r="L24" i="1" s="1"/>
  <c r="M24" i="1"/>
  <c r="E24" i="2" a="1"/>
  <c r="E24" i="2" s="1"/>
  <c r="J24" i="1" s="1"/>
  <c r="H25" i="2"/>
  <c r="O26" i="2"/>
  <c r="E25" i="2" a="1"/>
  <c r="E25" i="2" s="1"/>
  <c r="J25" i="1" s="1"/>
  <c r="Y27" i="2"/>
  <c r="AA26" i="2"/>
  <c r="BT26" i="2"/>
  <c r="BR27" i="2"/>
  <c r="V29" i="2"/>
  <c r="X28" i="2"/>
  <c r="BQ26" i="2"/>
  <c r="BH26" i="2"/>
  <c r="BF27" i="2"/>
  <c r="BN27" i="2"/>
  <c r="BL28" i="2"/>
  <c r="AV26" i="2"/>
  <c r="AT27" i="2"/>
  <c r="CM27" i="2"/>
  <c r="CO27" i="2" s="1"/>
  <c r="CD27" i="2"/>
  <c r="CF27" i="2" s="1"/>
  <c r="AQ31" i="2"/>
  <c r="AS31" i="2" s="1"/>
  <c r="BI27" i="2"/>
  <c r="BK27" i="2" s="1"/>
  <c r="DK27" i="2"/>
  <c r="DM27" i="2" s="1"/>
  <c r="CS27" i="2"/>
  <c r="CU27" i="2" s="1"/>
  <c r="CP27" i="2"/>
  <c r="CR27" i="2" s="1"/>
  <c r="AW27" i="2"/>
  <c r="AY27" i="2" s="1"/>
  <c r="CY27" i="2"/>
  <c r="DA27" i="2" s="1"/>
  <c r="CA27" i="2"/>
  <c r="CC27" i="2" s="1"/>
  <c r="DB27" i="2"/>
  <c r="DD27" i="2" s="1"/>
  <c r="DQ27" i="2"/>
  <c r="DS27" i="2" s="1"/>
  <c r="DT27" i="2"/>
  <c r="DV27" i="2" s="1"/>
  <c r="AZ29" i="2"/>
  <c r="BB29" i="2" s="1"/>
  <c r="BO27" i="2"/>
  <c r="CG27" i="2"/>
  <c r="CI27" i="2" s="1"/>
  <c r="BU27" i="2"/>
  <c r="BW27" i="2" s="1"/>
  <c r="M27" i="2"/>
  <c r="CJ28" i="2"/>
  <c r="CL28" i="2" s="1"/>
  <c r="DE27" i="2"/>
  <c r="DG27" i="2" s="1"/>
  <c r="CV27" i="2"/>
  <c r="CX27" i="2" s="1"/>
  <c r="BX27" i="2"/>
  <c r="BZ27" i="2" s="1"/>
  <c r="DH28" i="2"/>
  <c r="DJ28" i="2" s="1"/>
  <c r="BC27" i="2"/>
  <c r="BE27" i="2" s="1"/>
  <c r="BP27" i="2"/>
  <c r="F26" i="2" l="1"/>
  <c r="K26" i="1" s="1"/>
  <c r="G25" i="2" a="1"/>
  <c r="G25" i="2" s="1"/>
  <c r="L25" i="1" s="1"/>
  <c r="M25" i="1"/>
  <c r="H26" i="2"/>
  <c r="BQ27" i="2"/>
  <c r="O27" i="2"/>
  <c r="E26" i="2" a="1"/>
  <c r="E26" i="2" s="1"/>
  <c r="J26" i="1" s="1"/>
  <c r="V30" i="2"/>
  <c r="X29" i="2"/>
  <c r="BN28" i="2"/>
  <c r="BL29" i="2"/>
  <c r="BT27" i="2"/>
  <c r="BR28" i="2"/>
  <c r="BH27" i="2"/>
  <c r="BF28" i="2"/>
  <c r="AV27" i="2"/>
  <c r="AT28" i="2"/>
  <c r="Y28" i="2"/>
  <c r="AA27" i="2"/>
  <c r="BC28" i="2"/>
  <c r="BE28" i="2" s="1"/>
  <c r="M28" i="2"/>
  <c r="BI28" i="2"/>
  <c r="BK28" i="2" s="1"/>
  <c r="DH29" i="2"/>
  <c r="DJ29" i="2" s="1"/>
  <c r="CV28" i="2"/>
  <c r="CX28" i="2" s="1"/>
  <c r="BU28" i="2"/>
  <c r="BW28" i="2" s="1"/>
  <c r="AZ30" i="2"/>
  <c r="BB30" i="2" s="1"/>
  <c r="AQ32" i="2"/>
  <c r="AS32" i="2" s="1"/>
  <c r="DB28" i="2"/>
  <c r="DD28" i="2" s="1"/>
  <c r="BO28" i="2"/>
  <c r="CP28" i="2"/>
  <c r="CR28" i="2" s="1"/>
  <c r="DE28" i="2"/>
  <c r="DG28" i="2" s="1"/>
  <c r="CG28" i="2"/>
  <c r="CI28" i="2" s="1"/>
  <c r="DT28" i="2"/>
  <c r="DV28" i="2" s="1"/>
  <c r="CA28" i="2"/>
  <c r="CC28" i="2" s="1"/>
  <c r="CS28" i="2"/>
  <c r="CU28" i="2" s="1"/>
  <c r="CD28" i="2"/>
  <c r="CF28" i="2" s="1"/>
  <c r="AW28" i="2"/>
  <c r="AY28" i="2" s="1"/>
  <c r="BP28" i="2"/>
  <c r="BX28" i="2"/>
  <c r="BZ28" i="2" s="1"/>
  <c r="CJ29" i="2"/>
  <c r="CL29" i="2" s="1"/>
  <c r="DQ28" i="2"/>
  <c r="DS28" i="2" s="1"/>
  <c r="CY28" i="2"/>
  <c r="DA28" i="2" s="1"/>
  <c r="DK28" i="2"/>
  <c r="DM28" i="2" s="1"/>
  <c r="CM28" i="2"/>
  <c r="CO28" i="2" s="1"/>
  <c r="G26" i="2" l="1" a="1"/>
  <c r="G26" i="2" s="1"/>
  <c r="L26" i="1" s="1"/>
  <c r="M26" i="1"/>
  <c r="F27" i="2"/>
  <c r="K27" i="1" s="1"/>
  <c r="H27" i="2"/>
  <c r="E27" i="2" a="1"/>
  <c r="E27" i="2" s="1"/>
  <c r="J27" i="1" s="1"/>
  <c r="BQ28" i="2"/>
  <c r="O28" i="2"/>
  <c r="BT28" i="2"/>
  <c r="BR29" i="2"/>
  <c r="Y29" i="2"/>
  <c r="AA28" i="2"/>
  <c r="BN29" i="2"/>
  <c r="BL30" i="2"/>
  <c r="AV28" i="2"/>
  <c r="AT29" i="2"/>
  <c r="BH28" i="2"/>
  <c r="BF29" i="2"/>
  <c r="V31" i="2"/>
  <c r="X30" i="2"/>
  <c r="DK29" i="2"/>
  <c r="DM29" i="2" s="1"/>
  <c r="CJ30" i="2"/>
  <c r="CL30" i="2" s="1"/>
  <c r="DT29" i="2"/>
  <c r="DV29" i="2" s="1"/>
  <c r="CP29" i="2"/>
  <c r="CR29" i="2" s="1"/>
  <c r="AQ33" i="2"/>
  <c r="AS33" i="2" s="1"/>
  <c r="DH30" i="2"/>
  <c r="DJ30" i="2" s="1"/>
  <c r="CD29" i="2"/>
  <c r="CF29" i="2" s="1"/>
  <c r="AZ31" i="2"/>
  <c r="BB31" i="2" s="1"/>
  <c r="BP29" i="2"/>
  <c r="DE29" i="2"/>
  <c r="DG29" i="2" s="1"/>
  <c r="BU29" i="2"/>
  <c r="BW29" i="2" s="1"/>
  <c r="CY29" i="2"/>
  <c r="DA29" i="2" s="1"/>
  <c r="BX29" i="2"/>
  <c r="BZ29" i="2" s="1"/>
  <c r="CG29" i="2"/>
  <c r="CI29" i="2" s="1"/>
  <c r="BO29" i="2"/>
  <c r="BI29" i="2"/>
  <c r="BK29" i="2" s="1"/>
  <c r="DQ29" i="2"/>
  <c r="DS29" i="2" s="1"/>
  <c r="CS29" i="2"/>
  <c r="CU29" i="2" s="1"/>
  <c r="M29" i="2"/>
  <c r="CM29" i="2"/>
  <c r="CO29" i="2" s="1"/>
  <c r="AW29" i="2"/>
  <c r="AY29" i="2" s="1"/>
  <c r="CA29" i="2"/>
  <c r="CC29" i="2" s="1"/>
  <c r="DB29" i="2"/>
  <c r="DD29" i="2" s="1"/>
  <c r="CV29" i="2"/>
  <c r="CX29" i="2" s="1"/>
  <c r="BC29" i="2"/>
  <c r="BE29" i="2" s="1"/>
  <c r="F28" i="2" l="1"/>
  <c r="K28" i="1" s="1"/>
  <c r="G27" i="2" a="1"/>
  <c r="G27" i="2" s="1"/>
  <c r="L27" i="1" s="1"/>
  <c r="M27" i="1"/>
  <c r="E28" i="2" a="1"/>
  <c r="E28" i="2" s="1"/>
  <c r="J28" i="1" s="1"/>
  <c r="H28" i="2"/>
  <c r="O29" i="2"/>
  <c r="F29" i="2" s="1"/>
  <c r="K29" i="1" s="1"/>
  <c r="V32" i="2"/>
  <c r="X31" i="2"/>
  <c r="Y30" i="2"/>
  <c r="AA29" i="2"/>
  <c r="BQ29" i="2"/>
  <c r="BH29" i="2"/>
  <c r="BF30" i="2"/>
  <c r="BT29" i="2"/>
  <c r="BR30" i="2"/>
  <c r="BN30" i="2"/>
  <c r="BL31" i="2"/>
  <c r="AV29" i="2"/>
  <c r="AT30" i="2"/>
  <c r="AW30" i="2"/>
  <c r="AY30" i="2" s="1"/>
  <c r="BO30" i="2"/>
  <c r="CG30" i="2"/>
  <c r="CI30" i="2" s="1"/>
  <c r="CM30" i="2"/>
  <c r="CO30" i="2" s="1"/>
  <c r="DQ30" i="2"/>
  <c r="DS30" i="2" s="1"/>
  <c r="BX30" i="2"/>
  <c r="BZ30" i="2" s="1"/>
  <c r="BP30" i="2"/>
  <c r="AQ34" i="2"/>
  <c r="AS34" i="2" s="1"/>
  <c r="CJ31" i="2"/>
  <c r="CL31" i="2" s="1"/>
  <c r="CV30" i="2"/>
  <c r="CX30" i="2" s="1"/>
  <c r="CD30" i="2"/>
  <c r="CF30" i="2" s="1"/>
  <c r="CS30" i="2"/>
  <c r="CU30" i="2" s="1"/>
  <c r="BU30" i="2"/>
  <c r="BW30" i="2" s="1"/>
  <c r="DT30" i="2"/>
  <c r="DV30" i="2" s="1"/>
  <c r="DB30" i="2"/>
  <c r="DD30" i="2" s="1"/>
  <c r="DE30" i="2"/>
  <c r="DG30" i="2" s="1"/>
  <c r="DH31" i="2"/>
  <c r="DJ31" i="2" s="1"/>
  <c r="BC30" i="2"/>
  <c r="BE30" i="2" s="1"/>
  <c r="CA30" i="2"/>
  <c r="CC30" i="2" s="1"/>
  <c r="M30" i="2"/>
  <c r="BI30" i="2"/>
  <c r="BK30" i="2" s="1"/>
  <c r="CY30" i="2"/>
  <c r="DA30" i="2" s="1"/>
  <c r="AZ32" i="2"/>
  <c r="BB32" i="2" s="1"/>
  <c r="CP30" i="2"/>
  <c r="CR30" i="2" s="1"/>
  <c r="DK30" i="2"/>
  <c r="DM30" i="2" s="1"/>
  <c r="G28" i="2" l="1" a="1"/>
  <c r="G28" i="2" s="1"/>
  <c r="L28" i="1" s="1"/>
  <c r="M28" i="1"/>
  <c r="H29" i="2"/>
  <c r="BQ30" i="2"/>
  <c r="O30" i="2"/>
  <c r="E29" i="2" a="1"/>
  <c r="E29" i="2" s="1"/>
  <c r="J29" i="1" s="1"/>
  <c r="AV30" i="2"/>
  <c r="AT31" i="2"/>
  <c r="Y31" i="2"/>
  <c r="AA30" i="2"/>
  <c r="BT30" i="2"/>
  <c r="BR31" i="2"/>
  <c r="BH30" i="2"/>
  <c r="BF31" i="2"/>
  <c r="BN31" i="2"/>
  <c r="BL32" i="2"/>
  <c r="V33" i="2"/>
  <c r="X32" i="2"/>
  <c r="M31" i="2"/>
  <c r="BP31" i="2"/>
  <c r="BU31" i="2"/>
  <c r="BW31" i="2" s="1"/>
  <c r="CA31" i="2"/>
  <c r="CC31" i="2" s="1"/>
  <c r="CG31" i="2"/>
  <c r="CI31" i="2" s="1"/>
  <c r="CY31" i="2"/>
  <c r="DA31" i="2" s="1"/>
  <c r="BC31" i="2"/>
  <c r="BE31" i="2" s="1"/>
  <c r="CJ32" i="2"/>
  <c r="CL32" i="2" s="1"/>
  <c r="BO31" i="2"/>
  <c r="CP31" i="2"/>
  <c r="CR31" i="2" s="1"/>
  <c r="DE31" i="2"/>
  <c r="DG31" i="2" s="1"/>
  <c r="CD31" i="2"/>
  <c r="CF31" i="2" s="1"/>
  <c r="AZ33" i="2"/>
  <c r="BB33" i="2" s="1"/>
  <c r="CV31" i="2"/>
  <c r="CX31" i="2" s="1"/>
  <c r="BX31" i="2"/>
  <c r="BZ31" i="2" s="1"/>
  <c r="DB31" i="2"/>
  <c r="DD31" i="2" s="1"/>
  <c r="DQ31" i="2"/>
  <c r="DS31" i="2" s="1"/>
  <c r="DK31" i="2"/>
  <c r="DM31" i="2" s="1"/>
  <c r="BI31" i="2"/>
  <c r="BK31" i="2" s="1"/>
  <c r="DH32" i="2"/>
  <c r="DJ32" i="2" s="1"/>
  <c r="DT31" i="2"/>
  <c r="DV31" i="2" s="1"/>
  <c r="CS31" i="2"/>
  <c r="CU31" i="2" s="1"/>
  <c r="AQ35" i="2"/>
  <c r="AS35" i="2" s="1"/>
  <c r="CM31" i="2"/>
  <c r="CO31" i="2" s="1"/>
  <c r="AW31" i="2"/>
  <c r="AY31" i="2" s="1"/>
  <c r="F30" i="2" l="1"/>
  <c r="G29" i="2" a="1"/>
  <c r="G29" i="2" s="1"/>
  <c r="L29" i="1" s="1"/>
  <c r="M29" i="1"/>
  <c r="H30" i="2"/>
  <c r="BQ31" i="2"/>
  <c r="O31" i="2"/>
  <c r="E30" i="2" a="1"/>
  <c r="E30" i="2" s="1"/>
  <c r="BT31" i="2"/>
  <c r="BR32" i="2"/>
  <c r="V34" i="2"/>
  <c r="X33" i="2"/>
  <c r="Y32" i="2"/>
  <c r="AA31" i="2"/>
  <c r="BH31" i="2"/>
  <c r="BF32" i="2"/>
  <c r="BN32" i="2"/>
  <c r="BL33" i="2"/>
  <c r="AV31" i="2"/>
  <c r="AT32" i="2"/>
  <c r="CM32" i="2"/>
  <c r="CO32" i="2" s="1"/>
  <c r="CY32" i="2"/>
  <c r="DA32" i="2" s="1"/>
  <c r="BI32" i="2"/>
  <c r="BK32" i="2" s="1"/>
  <c r="CD32" i="2"/>
  <c r="CF32" i="2" s="1"/>
  <c r="CJ33" i="2"/>
  <c r="CL33" i="2" s="1"/>
  <c r="CG32" i="2"/>
  <c r="CI32" i="2" s="1"/>
  <c r="BU32" i="2"/>
  <c r="BW32" i="2" s="1"/>
  <c r="DB32" i="2"/>
  <c r="DD32" i="2" s="1"/>
  <c r="AZ34" i="2"/>
  <c r="BB34" i="2" s="1"/>
  <c r="BX32" i="2"/>
  <c r="BZ32" i="2" s="1"/>
  <c r="CS32" i="2"/>
  <c r="CU32" i="2" s="1"/>
  <c r="DK32" i="2"/>
  <c r="DM32" i="2" s="1"/>
  <c r="CV32" i="2"/>
  <c r="CX32" i="2" s="1"/>
  <c r="DE32" i="2"/>
  <c r="DG32" i="2" s="1"/>
  <c r="BP32" i="2"/>
  <c r="AQ36" i="2"/>
  <c r="AS36" i="2" s="1"/>
  <c r="DH33" i="2"/>
  <c r="DJ33" i="2" s="1"/>
  <c r="BO32" i="2"/>
  <c r="AW32" i="2"/>
  <c r="AY32" i="2" s="1"/>
  <c r="DT32" i="2"/>
  <c r="DV32" i="2" s="1"/>
  <c r="DQ32" i="2"/>
  <c r="DS32" i="2" s="1"/>
  <c r="CP32" i="2"/>
  <c r="CR32" i="2" s="1"/>
  <c r="BC32" i="2"/>
  <c r="BE32" i="2" s="1"/>
  <c r="CA32" i="2"/>
  <c r="CC32" i="2" s="1"/>
  <c r="M32" i="2"/>
  <c r="F31" i="2" l="1"/>
  <c r="G30" i="2" a="1"/>
  <c r="G30" i="2" s="1"/>
  <c r="H31" i="2"/>
  <c r="O32" i="2"/>
  <c r="E31" i="2" a="1"/>
  <c r="E31" i="2" s="1"/>
  <c r="AV32" i="2"/>
  <c r="AT33" i="2"/>
  <c r="V35" i="2"/>
  <c r="X34" i="2"/>
  <c r="Y33" i="2"/>
  <c r="AA32" i="2"/>
  <c r="BN33" i="2"/>
  <c r="BL34" i="2"/>
  <c r="BQ32" i="2"/>
  <c r="BT32" i="2"/>
  <c r="BR33" i="2"/>
  <c r="BH32" i="2"/>
  <c r="BF33" i="2"/>
  <c r="CA33" i="2"/>
  <c r="CC33" i="2" s="1"/>
  <c r="DB33" i="2"/>
  <c r="DD33" i="2" s="1"/>
  <c r="DQ33" i="2"/>
  <c r="DS33" i="2" s="1"/>
  <c r="DK33" i="2"/>
  <c r="DM33" i="2" s="1"/>
  <c r="DT33" i="2"/>
  <c r="DV33" i="2" s="1"/>
  <c r="BU33" i="2"/>
  <c r="BW33" i="2" s="1"/>
  <c r="CP33" i="2"/>
  <c r="CR33" i="2" s="1"/>
  <c r="AW33" i="2"/>
  <c r="AY33" i="2" s="1"/>
  <c r="DE33" i="2"/>
  <c r="DG33" i="2" s="1"/>
  <c r="BX33" i="2"/>
  <c r="BZ33" i="2" s="1"/>
  <c r="CG33" i="2"/>
  <c r="CI33" i="2" s="1"/>
  <c r="CY33" i="2"/>
  <c r="DA33" i="2" s="1"/>
  <c r="CD33" i="2"/>
  <c r="CF33" i="2" s="1"/>
  <c r="AQ37" i="2"/>
  <c r="AS37" i="2" s="1"/>
  <c r="BI33" i="2"/>
  <c r="BK33" i="2" s="1"/>
  <c r="DH34" i="2"/>
  <c r="DJ34" i="2" s="1"/>
  <c r="BC33" i="2"/>
  <c r="BE33" i="2" s="1"/>
  <c r="CS33" i="2"/>
  <c r="CU33" i="2" s="1"/>
  <c r="M33" i="2"/>
  <c r="BO33" i="2"/>
  <c r="BP33" i="2"/>
  <c r="CV33" i="2"/>
  <c r="CX33" i="2" s="1"/>
  <c r="AZ35" i="2"/>
  <c r="BB35" i="2" s="1"/>
  <c r="CJ34" i="2"/>
  <c r="CL34" i="2" s="1"/>
  <c r="CM33" i="2"/>
  <c r="CO33" i="2" s="1"/>
  <c r="F32" i="2" l="1"/>
  <c r="G31" i="2" a="1"/>
  <c r="G31" i="2" s="1"/>
  <c r="H32" i="2"/>
  <c r="O33" i="2"/>
  <c r="BN34" i="2"/>
  <c r="BL35" i="2"/>
  <c r="AV33" i="2"/>
  <c r="AT34" i="2"/>
  <c r="BQ33" i="2"/>
  <c r="BH33" i="2"/>
  <c r="BF34" i="2"/>
  <c r="Y34" i="2"/>
  <c r="AA33" i="2"/>
  <c r="BT33" i="2"/>
  <c r="BR34" i="2"/>
  <c r="V36" i="2"/>
  <c r="X35" i="2"/>
  <c r="CJ35" i="2"/>
  <c r="CL35" i="2" s="1"/>
  <c r="CD34" i="2"/>
  <c r="CF34" i="2" s="1"/>
  <c r="DK34" i="2"/>
  <c r="DM34" i="2" s="1"/>
  <c r="DH35" i="2"/>
  <c r="DJ35" i="2" s="1"/>
  <c r="BU34" i="2"/>
  <c r="BW34" i="2" s="1"/>
  <c r="CV34" i="2"/>
  <c r="CX34" i="2" s="1"/>
  <c r="M34" i="2"/>
  <c r="BI34" i="2"/>
  <c r="BK34" i="2" s="1"/>
  <c r="CY34" i="2"/>
  <c r="DA34" i="2" s="1"/>
  <c r="DB34" i="2"/>
  <c r="DD34" i="2" s="1"/>
  <c r="BC34" i="2"/>
  <c r="BE34" i="2" s="1"/>
  <c r="CP34" i="2"/>
  <c r="CR34" i="2" s="1"/>
  <c r="AZ36" i="2"/>
  <c r="BB36" i="2" s="1"/>
  <c r="DQ34" i="2"/>
  <c r="DS34" i="2" s="1"/>
  <c r="BO34" i="2"/>
  <c r="BX34" i="2"/>
  <c r="BZ34" i="2" s="1"/>
  <c r="DE34" i="2"/>
  <c r="DG34" i="2" s="1"/>
  <c r="CM34" i="2"/>
  <c r="CO34" i="2" s="1"/>
  <c r="BP34" i="2"/>
  <c r="CS34" i="2"/>
  <c r="CU34" i="2" s="1"/>
  <c r="AQ38" i="2"/>
  <c r="AS38" i="2" s="1"/>
  <c r="CG34" i="2"/>
  <c r="CI34" i="2" s="1"/>
  <c r="AW34" i="2"/>
  <c r="AY34" i="2" s="1"/>
  <c r="DT34" i="2"/>
  <c r="DV34" i="2" s="1"/>
  <c r="CA34" i="2"/>
  <c r="CC34" i="2" s="1"/>
  <c r="F33" i="2" l="1"/>
  <c r="E32" i="2" a="1"/>
  <c r="E32" i="2" s="1"/>
  <c r="G32" i="2" a="1"/>
  <c r="G32" i="2" s="1"/>
  <c r="BQ34" i="2"/>
  <c r="H33" i="2"/>
  <c r="O34" i="2"/>
  <c r="F34" i="2" s="1"/>
  <c r="E33" i="2" a="1"/>
  <c r="E33" i="2" s="1"/>
  <c r="Y35" i="2"/>
  <c r="AA34" i="2"/>
  <c r="V37" i="2"/>
  <c r="X36" i="2"/>
  <c r="BT34" i="2"/>
  <c r="BR35" i="2"/>
  <c r="AV34" i="2"/>
  <c r="AT35" i="2"/>
  <c r="BN35" i="2"/>
  <c r="BL36" i="2"/>
  <c r="BH34" i="2"/>
  <c r="BF35" i="2"/>
  <c r="CS35" i="2"/>
  <c r="CU35" i="2" s="1"/>
  <c r="DB35" i="2"/>
  <c r="DD35" i="2" s="1"/>
  <c r="DH36" i="2"/>
  <c r="DJ36" i="2" s="1"/>
  <c r="BX35" i="2"/>
  <c r="BZ35" i="2" s="1"/>
  <c r="DT35" i="2"/>
  <c r="DV35" i="2" s="1"/>
  <c r="BI35" i="2"/>
  <c r="BK35" i="2" s="1"/>
  <c r="BP35" i="2"/>
  <c r="M35" i="2"/>
  <c r="CG35" i="2"/>
  <c r="CI35" i="2" s="1"/>
  <c r="CM35" i="2"/>
  <c r="CO35" i="2" s="1"/>
  <c r="BO35" i="2"/>
  <c r="CP35" i="2"/>
  <c r="CR35" i="2" s="1"/>
  <c r="CV35" i="2"/>
  <c r="CX35" i="2" s="1"/>
  <c r="CD35" i="2"/>
  <c r="CF35" i="2" s="1"/>
  <c r="DK35" i="2"/>
  <c r="DM35" i="2" s="1"/>
  <c r="AW35" i="2"/>
  <c r="AY35" i="2" s="1"/>
  <c r="AZ37" i="2"/>
  <c r="BB37" i="2" s="1"/>
  <c r="CA35" i="2"/>
  <c r="CC35" i="2" s="1"/>
  <c r="AQ39" i="2"/>
  <c r="AS39" i="2" s="1"/>
  <c r="DE35" i="2"/>
  <c r="DG35" i="2" s="1"/>
  <c r="DQ35" i="2"/>
  <c r="DS35" i="2" s="1"/>
  <c r="BC35" i="2"/>
  <c r="BE35" i="2" s="1"/>
  <c r="CY35" i="2"/>
  <c r="DA35" i="2" s="1"/>
  <c r="BU35" i="2"/>
  <c r="BW35" i="2" s="1"/>
  <c r="CJ36" i="2"/>
  <c r="CL36" i="2" s="1"/>
  <c r="G33" i="2" l="1" a="1"/>
  <c r="G33" i="2" s="1"/>
  <c r="E34" i="2" a="1"/>
  <c r="E34" i="2" s="1"/>
  <c r="O35" i="2"/>
  <c r="H34" i="2"/>
  <c r="BH35" i="2"/>
  <c r="BF36" i="2"/>
  <c r="AV35" i="2"/>
  <c r="AT36" i="2"/>
  <c r="BN36" i="2"/>
  <c r="BL37" i="2"/>
  <c r="V38" i="2"/>
  <c r="X37" i="2"/>
  <c r="BT35" i="2"/>
  <c r="BR36" i="2"/>
  <c r="BQ35" i="2"/>
  <c r="Y36" i="2"/>
  <c r="AA35" i="2"/>
  <c r="BU36" i="2"/>
  <c r="BW36" i="2" s="1"/>
  <c r="BP36" i="2"/>
  <c r="CD36" i="2"/>
  <c r="CF36" i="2" s="1"/>
  <c r="CY36" i="2"/>
  <c r="DA36" i="2" s="1"/>
  <c r="CM36" i="2"/>
  <c r="CO36" i="2" s="1"/>
  <c r="BC36" i="2"/>
  <c r="BE36" i="2" s="1"/>
  <c r="CA36" i="2"/>
  <c r="CC36" i="2" s="1"/>
  <c r="DK36" i="2"/>
  <c r="DM36" i="2" s="1"/>
  <c r="CG36" i="2"/>
  <c r="CI36" i="2" s="1"/>
  <c r="DB36" i="2"/>
  <c r="DD36" i="2" s="1"/>
  <c r="DE36" i="2"/>
  <c r="DG36" i="2" s="1"/>
  <c r="BI36" i="2"/>
  <c r="BK36" i="2" s="1"/>
  <c r="AW36" i="2"/>
  <c r="AY36" i="2" s="1"/>
  <c r="BO36" i="2"/>
  <c r="BX36" i="2"/>
  <c r="BZ36" i="2" s="1"/>
  <c r="AQ40" i="2"/>
  <c r="AS40" i="2" s="1"/>
  <c r="CV36" i="2"/>
  <c r="CX36" i="2" s="1"/>
  <c r="DH37" i="2"/>
  <c r="DJ37" i="2" s="1"/>
  <c r="CJ37" i="2"/>
  <c r="CL37" i="2" s="1"/>
  <c r="DQ36" i="2"/>
  <c r="DS36" i="2" s="1"/>
  <c r="AZ38" i="2"/>
  <c r="BB38" i="2" s="1"/>
  <c r="CP36" i="2"/>
  <c r="CR36" i="2" s="1"/>
  <c r="M36" i="2"/>
  <c r="DT36" i="2"/>
  <c r="DV36" i="2" s="1"/>
  <c r="CS36" i="2"/>
  <c r="CU36" i="2" s="1"/>
  <c r="G34" i="2" l="1" a="1"/>
  <c r="G34" i="2" s="1"/>
  <c r="F35" i="2"/>
  <c r="H35" i="2"/>
  <c r="O36" i="2"/>
  <c r="E35" i="2" a="1"/>
  <c r="E35" i="2" s="1"/>
  <c r="V39" i="2"/>
  <c r="X38" i="2"/>
  <c r="Y37" i="2"/>
  <c r="AA36" i="2"/>
  <c r="AV36" i="2"/>
  <c r="AT37" i="2"/>
  <c r="BQ36" i="2"/>
  <c r="BT36" i="2"/>
  <c r="BR37" i="2"/>
  <c r="BH36" i="2"/>
  <c r="BF37" i="2"/>
  <c r="BN37" i="2"/>
  <c r="BL38" i="2"/>
  <c r="DT37" i="2"/>
  <c r="DV37" i="2" s="1"/>
  <c r="CY37" i="2"/>
  <c r="DA37" i="2" s="1"/>
  <c r="AW37" i="2"/>
  <c r="AY37" i="2" s="1"/>
  <c r="CP37" i="2"/>
  <c r="CR37" i="2" s="1"/>
  <c r="CJ38" i="2"/>
  <c r="CL38" i="2" s="1"/>
  <c r="BX37" i="2"/>
  <c r="BZ37" i="2" s="1"/>
  <c r="CG37" i="2"/>
  <c r="CI37" i="2" s="1"/>
  <c r="BC37" i="2"/>
  <c r="BE37" i="2" s="1"/>
  <c r="BP37" i="2"/>
  <c r="CV37" i="2"/>
  <c r="CX37" i="2" s="1"/>
  <c r="DB37" i="2"/>
  <c r="DD37" i="2" s="1"/>
  <c r="DQ37" i="2"/>
  <c r="DS37" i="2" s="1"/>
  <c r="BI37" i="2"/>
  <c r="BK37" i="2" s="1"/>
  <c r="CA37" i="2"/>
  <c r="CC37" i="2" s="1"/>
  <c r="CD37" i="2"/>
  <c r="CF37" i="2" s="1"/>
  <c r="AZ39" i="2"/>
  <c r="BB39" i="2" s="1"/>
  <c r="DK37" i="2"/>
  <c r="DM37" i="2" s="1"/>
  <c r="M37" i="2"/>
  <c r="CS37" i="2"/>
  <c r="CU37" i="2" s="1"/>
  <c r="DH38" i="2"/>
  <c r="DJ38" i="2" s="1"/>
  <c r="BO37" i="2"/>
  <c r="DE37" i="2"/>
  <c r="DG37" i="2" s="1"/>
  <c r="CM37" i="2"/>
  <c r="CO37" i="2" s="1"/>
  <c r="BU37" i="2"/>
  <c r="BW37" i="2" s="1"/>
  <c r="G35" i="2" l="1" a="1"/>
  <c r="G35" i="2" s="1"/>
  <c r="F36" i="2"/>
  <c r="H36" i="2"/>
  <c r="E36" i="2" a="1"/>
  <c r="E36" i="2" s="1"/>
  <c r="O37" i="2"/>
  <c r="AV37" i="2"/>
  <c r="AT38" i="2"/>
  <c r="BH37" i="2"/>
  <c r="BF38" i="2"/>
  <c r="Y38" i="2"/>
  <c r="AA37" i="2"/>
  <c r="BN38" i="2"/>
  <c r="BL39" i="2"/>
  <c r="BQ37" i="2"/>
  <c r="BT37" i="2"/>
  <c r="BR38" i="2"/>
  <c r="V40" i="2"/>
  <c r="X40" i="2" s="1"/>
  <c r="X39" i="2"/>
  <c r="CG38" i="2"/>
  <c r="CI38" i="2" s="1"/>
  <c r="DB38" i="2"/>
  <c r="DD38" i="2" s="1"/>
  <c r="DH39" i="2"/>
  <c r="DJ39" i="2" s="1"/>
  <c r="CV38" i="2"/>
  <c r="CX38" i="2" s="1"/>
  <c r="AW38" i="2"/>
  <c r="AY38" i="2" s="1"/>
  <c r="BI38" i="2"/>
  <c r="BK38" i="2" s="1"/>
  <c r="CY38" i="2"/>
  <c r="DA38" i="2" s="1"/>
  <c r="BU38" i="2"/>
  <c r="BW38" i="2" s="1"/>
  <c r="CD38" i="2"/>
  <c r="CF38" i="2" s="1"/>
  <c r="CP38" i="2"/>
  <c r="CR38" i="2" s="1"/>
  <c r="M38" i="2"/>
  <c r="BO38" i="2"/>
  <c r="CM38" i="2"/>
  <c r="CO38" i="2" s="1"/>
  <c r="CA38" i="2"/>
  <c r="CC38" i="2" s="1"/>
  <c r="DK38" i="2"/>
  <c r="DM38" i="2" s="1"/>
  <c r="BP38" i="2"/>
  <c r="BX38" i="2"/>
  <c r="BZ38" i="2" s="1"/>
  <c r="DE38" i="2"/>
  <c r="DG38" i="2" s="1"/>
  <c r="CS38" i="2"/>
  <c r="CU38" i="2" s="1"/>
  <c r="AZ40" i="2"/>
  <c r="BB40" i="2" s="1"/>
  <c r="DQ38" i="2"/>
  <c r="DS38" i="2" s="1"/>
  <c r="BC38" i="2"/>
  <c r="BE38" i="2" s="1"/>
  <c r="CJ39" i="2"/>
  <c r="CL39" i="2" s="1"/>
  <c r="DT38" i="2"/>
  <c r="DV38" i="2" s="1"/>
  <c r="F37" i="2" l="1"/>
  <c r="G36" i="2" a="1"/>
  <c r="G36" i="2" s="1"/>
  <c r="H37" i="2"/>
  <c r="O38" i="2"/>
  <c r="F38" i="2" s="1"/>
  <c r="BN39" i="2"/>
  <c r="BL40" i="2"/>
  <c r="BN40" i="2" s="1"/>
  <c r="BQ38" i="2"/>
  <c r="Y39" i="2"/>
  <c r="AA38" i="2"/>
  <c r="BT38" i="2"/>
  <c r="BR39" i="2"/>
  <c r="BH38" i="2"/>
  <c r="BF39" i="2"/>
  <c r="AV38" i="2"/>
  <c r="AT39" i="2"/>
  <c r="BU39" i="2"/>
  <c r="BW39" i="2" s="1"/>
  <c r="AW39" i="2"/>
  <c r="AY39" i="2" s="1"/>
  <c r="DB39" i="2"/>
  <c r="DD39" i="2" s="1"/>
  <c r="BP39" i="2"/>
  <c r="DT39" i="2"/>
  <c r="DV39" i="2" s="1"/>
  <c r="CY39" i="2"/>
  <c r="DA39" i="2" s="1"/>
  <c r="CM39" i="2"/>
  <c r="CO39" i="2" s="1"/>
  <c r="DH40" i="2"/>
  <c r="DJ40" i="2" s="1"/>
  <c r="BO39" i="2"/>
  <c r="CJ40" i="2"/>
  <c r="CL40" i="2" s="1"/>
  <c r="CS39" i="2"/>
  <c r="CU39" i="2" s="1"/>
  <c r="DK39" i="2"/>
  <c r="DM39" i="2" s="1"/>
  <c r="M39" i="2"/>
  <c r="CG39" i="2"/>
  <c r="CI39" i="2" s="1"/>
  <c r="DQ39" i="2"/>
  <c r="DS39" i="2" s="1"/>
  <c r="BX39" i="2"/>
  <c r="BZ39" i="2" s="1"/>
  <c r="CD39" i="2"/>
  <c r="CF39" i="2" s="1"/>
  <c r="BC39" i="2"/>
  <c r="BE39" i="2" s="1"/>
  <c r="DE39" i="2"/>
  <c r="DG39" i="2" s="1"/>
  <c r="CA39" i="2"/>
  <c r="CC39" i="2" s="1"/>
  <c r="CP39" i="2"/>
  <c r="CR39" i="2" s="1"/>
  <c r="BI39" i="2"/>
  <c r="BK39" i="2" s="1"/>
  <c r="CV39" i="2"/>
  <c r="CX39" i="2" s="1"/>
  <c r="E37" i="2" l="1" a="1"/>
  <c r="E37" i="2" s="1"/>
  <c r="G37" i="2" a="1"/>
  <c r="G37" i="2" s="1"/>
  <c r="E38" i="2" a="1"/>
  <c r="E38" i="2" s="1"/>
  <c r="O39" i="2"/>
  <c r="F39" i="2" s="1"/>
  <c r="H38" i="2"/>
  <c r="G38" i="2" s="1" a="1"/>
  <c r="G38" i="2" s="1"/>
  <c r="AV39" i="2"/>
  <c r="AT40" i="2"/>
  <c r="AV40" i="2" s="1"/>
  <c r="Y40" i="2"/>
  <c r="AA40" i="2" s="1"/>
  <c r="AA39" i="2"/>
  <c r="BT39" i="2"/>
  <c r="BR40" i="2"/>
  <c r="BT40" i="2" s="1"/>
  <c r="BH39" i="2"/>
  <c r="BF40" i="2"/>
  <c r="BH40" i="2" s="1"/>
  <c r="BQ39" i="2"/>
  <c r="CA40" i="2"/>
  <c r="CC40" i="2" s="1"/>
  <c r="BP40" i="2"/>
  <c r="DK40" i="2"/>
  <c r="DM40" i="2" s="1"/>
  <c r="CV40" i="2"/>
  <c r="CX40" i="2" s="1"/>
  <c r="DQ40" i="2"/>
  <c r="DS40" i="2" s="1"/>
  <c r="CM40" i="2"/>
  <c r="CO40" i="2" s="1"/>
  <c r="DB40" i="2"/>
  <c r="DD40" i="2" s="1"/>
  <c r="BI40" i="2"/>
  <c r="BK40" i="2" s="1"/>
  <c r="BC40" i="2"/>
  <c r="BE40" i="2" s="1"/>
  <c r="CG40" i="2"/>
  <c r="CI40" i="2" s="1"/>
  <c r="CY40" i="2"/>
  <c r="DA40" i="2" s="1"/>
  <c r="AW40" i="2"/>
  <c r="AY40" i="2" s="1"/>
  <c r="BX40" i="2"/>
  <c r="BZ40" i="2" s="1"/>
  <c r="DE40" i="2"/>
  <c r="DG40" i="2" s="1"/>
  <c r="CS40" i="2"/>
  <c r="CU40" i="2" s="1"/>
  <c r="CP40" i="2"/>
  <c r="CR40" i="2" s="1"/>
  <c r="CD40" i="2"/>
  <c r="CF40" i="2" s="1"/>
  <c r="M40" i="2"/>
  <c r="BO40" i="2"/>
  <c r="BQ40" i="2" s="1"/>
  <c r="DT40" i="2"/>
  <c r="DV40" i="2" s="1"/>
  <c r="BU40" i="2"/>
  <c r="BW40" i="2" s="1"/>
  <c r="H40" i="2" l="1"/>
  <c r="E39" i="2" a="1"/>
  <c r="E39" i="2" s="1"/>
  <c r="O40" i="2"/>
  <c r="H39" i="2"/>
  <c r="G39" i="2" l="1" a="1"/>
  <c r="G39" i="2" s="1"/>
  <c r="G40" i="2" a="1"/>
  <c r="G40" i="2" s="1"/>
  <c r="F40" i="2"/>
  <c r="E40" i="2" l="1" a="1"/>
  <c r="E40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<sst xmlns="http://schemas.openxmlformats.org/spreadsheetml/2006/main" count="6374" uniqueCount="206">
  <si>
    <t>Block</t>
  </si>
  <si>
    <t>Inverter ID</t>
  </si>
  <si>
    <t>Inverter UTM Coordinates</t>
  </si>
  <si>
    <t>Easting (m)</t>
  </si>
  <si>
    <t>Northing (m)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</si>
  <si>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</si>
  <si>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</si>
  <si>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</si>
  <si>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</si>
  <si>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</si>
  <si>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</si>
  <si>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</si>
  <si>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</si>
  <si>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</si>
  <si>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</si>
  <si>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</si>
  <si>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</si>
  <si>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</si>
  <si>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</si>
  <si>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</si>
  <si>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</si>
  <si>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A-17</t>
  </si>
  <si>
    <t>A-18</t>
  </si>
  <si>
    <t>A-19</t>
  </si>
  <si>
    <t>A-20</t>
  </si>
  <si>
    <t>A-21</t>
  </si>
  <si>
    <t>A-22</t>
  </si>
  <si>
    <t>A-23</t>
  </si>
  <si>
    <t>A-24</t>
  </si>
  <si>
    <t>A-25</t>
  </si>
  <si>
    <t>A-26</t>
  </si>
  <si>
    <t>A-27</t>
  </si>
  <si>
    <t>A-28</t>
  </si>
  <si>
    <t>A-29</t>
  </si>
  <si>
    <t>A-30</t>
  </si>
  <si>
    <t>A-31</t>
  </si>
  <si>
    <t>A-32</t>
  </si>
  <si>
    <t>A-33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</si>
  <si>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</si>
  <si>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</si>
  <si>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</si>
  <si>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</si>
  <si>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</si>
  <si>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</si>
  <si>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</si>
  <si>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</si>
  <si>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</si>
  <si>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</si>
  <si>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</si>
  <si>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</si>
  <si>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</si>
  <si>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</si>
  <si>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</si>
  <si>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</si>
  <si>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</si>
  <si>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</si>
  <si>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</si>
  <si>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</si>
  <si>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</si>
  <si>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</si>
  <si>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</si>
  <si>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</si>
  <si>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</si>
  <si>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</si>
  <si>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</si>
  <si>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</si>
  <si>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</si>
  <si>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</si>
  <si>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</si>
  <si>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</si>
  <si>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</si>
  <si>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Type</t>
  </si>
  <si>
    <t>NSA1</t>
  </si>
  <si>
    <t>NSA2</t>
  </si>
  <si>
    <t>NSA3</t>
  </si>
  <si>
    <t>NSA4</t>
  </si>
  <si>
    <t>NSA5</t>
  </si>
  <si>
    <t>NSA6</t>
  </si>
  <si>
    <t>NSA7</t>
  </si>
  <si>
    <t>NSA8</t>
  </si>
  <si>
    <t>NSA9</t>
  </si>
  <si>
    <t>NSA10</t>
  </si>
  <si>
    <t>NSA11</t>
  </si>
  <si>
    <t>NSA12</t>
  </si>
  <si>
    <t>NSA13</t>
  </si>
  <si>
    <t>NSA14</t>
  </si>
  <si>
    <t>NSA15</t>
  </si>
  <si>
    <t>NSA16</t>
  </si>
  <si>
    <t>NSA17</t>
  </si>
  <si>
    <t>NSA18</t>
  </si>
  <si>
    <t>NSA19</t>
  </si>
  <si>
    <t>NSA20</t>
  </si>
  <si>
    <t>NSA21</t>
  </si>
  <si>
    <t>NSA22</t>
  </si>
  <si>
    <t>NSA23</t>
  </si>
  <si>
    <t>NSA24</t>
  </si>
  <si>
    <t>NSA25</t>
  </si>
  <si>
    <t>NSA26</t>
  </si>
  <si>
    <t>NSA27</t>
  </si>
  <si>
    <t>NSA28</t>
  </si>
  <si>
    <t>NSA29</t>
  </si>
  <si>
    <t>NSA30</t>
  </si>
  <si>
    <t>NSA31</t>
  </si>
  <si>
    <t>NSA32</t>
  </si>
  <si>
    <t>NSA33</t>
  </si>
  <si>
    <t>NSA34</t>
  </si>
  <si>
    <t>NSA35</t>
  </si>
  <si>
    <t>NSA36</t>
  </si>
  <si>
    <t>NSA ID</t>
  </si>
  <si>
    <t>Residence</t>
  </si>
  <si>
    <t>High School</t>
  </si>
  <si>
    <t>church</t>
  </si>
  <si>
    <t>NSA37</t>
  </si>
  <si>
    <t>NSA38</t>
  </si>
  <si>
    <t>ID</t>
  </si>
  <si>
    <t>to Zone</t>
  </si>
  <si>
    <t>to Easting</t>
  </si>
  <si>
    <t>to Northing</t>
  </si>
  <si>
    <t>NSA 1</t>
  </si>
  <si>
    <t>17S</t>
  </si>
  <si>
    <t>Source Height (m)</t>
  </si>
  <si>
    <t>Receiver Height (m)</t>
  </si>
  <si>
    <t>Distance (m)</t>
  </si>
  <si>
    <t>Source Sound Reference Distance (m)</t>
  </si>
  <si>
    <t>Reference Sound Level (dBA)</t>
  </si>
  <si>
    <t xml:space="preserve">Geometrical Divergence (dBA) </t>
  </si>
  <si>
    <t>B-1</t>
  </si>
  <si>
    <t>Trans</t>
  </si>
  <si>
    <t>Transformer</t>
  </si>
  <si>
    <t>Total Operation (Daytime)</t>
  </si>
  <si>
    <t>Measured</t>
  </si>
  <si>
    <t xml:space="preserve"> </t>
  </si>
  <si>
    <t>Day</t>
  </si>
  <si>
    <t>Night</t>
  </si>
  <si>
    <t>Ldn</t>
  </si>
  <si>
    <t>Leq</t>
  </si>
  <si>
    <t>Noise Levels</t>
  </si>
  <si>
    <t>LAeq</t>
  </si>
  <si>
    <t>(dBA)</t>
  </si>
  <si>
    <t>Background Noise Levels *</t>
  </si>
  <si>
    <t>Project Contributions</t>
  </si>
  <si>
    <t>Total Calculated Noise Levels</t>
  </si>
  <si>
    <t xml:space="preserve">* The Leq night and day noise levels were assumed to be 34 dBA and 40 dBA, respectively (ANSI/ASA S12.9). </t>
  </si>
  <si>
    <t>Lday</t>
  </si>
  <si>
    <t>Lnight</t>
  </si>
  <si>
    <t xml:space="preserve">Noise Increase </t>
  </si>
  <si>
    <t>NSA 2</t>
  </si>
  <si>
    <t>NSA 3</t>
  </si>
  <si>
    <t>NSA 4</t>
  </si>
  <si>
    <t>NSA 5</t>
  </si>
  <si>
    <t>NSA 6</t>
  </si>
  <si>
    <t>NSA 7</t>
  </si>
  <si>
    <t>NSA 8</t>
  </si>
  <si>
    <t>NSA 9</t>
  </si>
  <si>
    <t>NSA 10</t>
  </si>
  <si>
    <t>NSA 11</t>
  </si>
  <si>
    <t>NSA 12</t>
  </si>
  <si>
    <t>NSA 13</t>
  </si>
  <si>
    <t>NSA 16</t>
  </si>
  <si>
    <t>NSA 15</t>
  </si>
  <si>
    <t>NSA 14</t>
  </si>
  <si>
    <t>NSA 17</t>
  </si>
  <si>
    <t>NSA 18</t>
  </si>
  <si>
    <t>NSA 19</t>
  </si>
  <si>
    <t>NSA 20</t>
  </si>
  <si>
    <t>NSA 21</t>
  </si>
  <si>
    <t>NSA 22</t>
  </si>
  <si>
    <t>NSA 23</t>
  </si>
  <si>
    <t>NSA 24</t>
  </si>
  <si>
    <t>NSA 25</t>
  </si>
  <si>
    <t>NSA 26</t>
  </si>
  <si>
    <t>NSA 27</t>
  </si>
  <si>
    <t>NSA 28</t>
  </si>
  <si>
    <t>NSA 29</t>
  </si>
  <si>
    <t>NSA 30</t>
  </si>
  <si>
    <t>NSA 31</t>
  </si>
  <si>
    <t>NSA 32</t>
  </si>
  <si>
    <t>NSA 33</t>
  </si>
  <si>
    <t>NSA 34</t>
  </si>
  <si>
    <t>NSA 35</t>
  </si>
  <si>
    <t>NSA 36</t>
  </si>
  <si>
    <t>NSA 37</t>
  </si>
  <si>
    <t>NSA 38</t>
  </si>
  <si>
    <t>NSA UTM Coordinates</t>
  </si>
  <si>
    <t>TRANS</t>
  </si>
  <si>
    <t>Source ID</t>
  </si>
  <si>
    <t>Closest Noise Sources</t>
  </si>
  <si>
    <t>Tracker ID</t>
  </si>
  <si>
    <t>Coordinates</t>
  </si>
  <si>
    <t>Source Initial Point</t>
  </si>
  <si>
    <t>%</t>
  </si>
  <si>
    <t>Acoustical Usage Factor (%)</t>
  </si>
  <si>
    <t>Tracker</t>
  </si>
  <si>
    <t xml:space="preserve">Background Noise Levels </t>
  </si>
  <si>
    <t>Property Boundary</t>
  </si>
  <si>
    <t>Operational Noise</t>
  </si>
  <si>
    <t>Fleming County Solar Project</t>
  </si>
  <si>
    <t>Summary</t>
  </si>
  <si>
    <t>B-2</t>
  </si>
  <si>
    <t>B-3</t>
  </si>
  <si>
    <t>C-1</t>
  </si>
  <si>
    <t>B1</t>
  </si>
  <si>
    <t>B2</t>
  </si>
  <si>
    <t>C1</t>
  </si>
  <si>
    <t>B3</t>
  </si>
  <si>
    <t>As Proposed Layout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</si>
</sst>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"/>
    <numFmt numFmtId="165" formatCode="0.0"/>
    <numFmt numFmtId="166" formatCode="#,##0.00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6">
    <xf numFmtId="0" fontId="0" fillId="0" borderId="0" xfId="0"/>
    <xf numFmtId="0" fontId="0" fillId="0" borderId="1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4" fontId="0" fillId="0" borderId="1" xfId="0" applyNumberFormat="1" applyBorder="1"/>
    <xf numFmtId="4" fontId="0" fillId="0" borderId="6" xfId="0" applyNumberFormat="1" applyBorder="1"/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1" xfId="0" applyFill="1" applyBorder="1"/>
    <xf numFmtId="0" fontId="0" fillId="0" borderId="8" xfId="0" applyFill="1" applyBorder="1"/>
    <xf numFmtId="0" fontId="2" fillId="3" borderId="15" xfId="0" applyFont="1" applyFill="1" applyBorder="1"/>
    <xf numFmtId="0" fontId="2" fillId="3" borderId="16" xfId="0" applyFont="1" applyFill="1" applyBorder="1"/>
    <xf numFmtId="0" fontId="2" fillId="3" borderId="17" xfId="0" applyFont="1" applyFill="1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164" fontId="0" fillId="0" borderId="1" xfId="1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Border="1"/>
    <xf numFmtId="164" fontId="0" fillId="0" borderId="1" xfId="0" applyNumberFormat="1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64" fontId="0" fillId="0" borderId="0" xfId="0" applyNumberFormat="1"/>
    <xf numFmtId="0" fontId="0" fillId="0" borderId="2" xfId="0" applyBorder="1" applyAlignment="1">
      <alignment horizontal="center"/>
    </xf>
    <xf numFmtId="164" fontId="0" fillId="0" borderId="3" xfId="1" applyNumberFormat="1" applyFon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4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8" xfId="1" applyNumberFormat="1" applyFon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/>
    </xf>
    <xf numFmtId="164" fontId="0" fillId="0" borderId="9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4" fontId="0" fillId="0" borderId="3" xfId="0" applyNumberFormat="1" applyBorder="1"/>
    <xf numFmtId="4" fontId="0" fillId="0" borderId="4" xfId="0" applyNumberFormat="1" applyBorder="1"/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4" fontId="0" fillId="0" borderId="8" xfId="0" applyNumberFormat="1" applyFill="1" applyBorder="1"/>
    <xf numFmtId="4" fontId="0" fillId="0" borderId="9" xfId="0" applyNumberFormat="1" applyFill="1" applyBorder="1"/>
    <xf numFmtId="0" fontId="2" fillId="0" borderId="0" xfId="0" applyFont="1"/>
    <xf numFmtId="165" fontId="0" fillId="0" borderId="0" xfId="0" applyNumberFormat="1"/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20" fontId="0" fillId="0" borderId="2" xfId="0" applyNumberFormat="1" applyBorder="1"/>
    <xf numFmtId="20" fontId="0" fillId="0" borderId="5" xfId="0" applyNumberFormat="1" applyBorder="1"/>
    <xf numFmtId="20" fontId="2" fillId="0" borderId="18" xfId="0" applyNumberFormat="1" applyFont="1" applyBorder="1"/>
    <xf numFmtId="20" fontId="0" fillId="0" borderId="7" xfId="0" applyNumberFormat="1" applyBorder="1"/>
    <xf numFmtId="164" fontId="0" fillId="0" borderId="3" xfId="0" applyNumberFormat="1" applyBorder="1"/>
    <xf numFmtId="164" fontId="0" fillId="0" borderId="4" xfId="0" applyNumberFormat="1" applyBorder="1"/>
    <xf numFmtId="164" fontId="0" fillId="0" borderId="6" xfId="0" applyNumberFormat="1" applyBorder="1"/>
    <xf numFmtId="164" fontId="0" fillId="0" borderId="8" xfId="0" applyNumberFormat="1" applyBorder="1"/>
    <xf numFmtId="164" fontId="0" fillId="0" borderId="9" xfId="0" applyNumberFormat="1" applyBorder="1"/>
    <xf numFmtId="164" fontId="2" fillId="0" borderId="19" xfId="0" applyNumberFormat="1" applyFont="1" applyBorder="1"/>
    <xf numFmtId="164" fontId="2" fillId="0" borderId="20" xfId="0" applyNumberFormat="1" applyFont="1" applyBorder="1"/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9" xfId="0" applyNumberFormat="1" applyBorder="1" applyAlignment="1">
      <alignment horizontal="center" vertical="center" wrapText="1"/>
    </xf>
    <xf numFmtId="165" fontId="0" fillId="0" borderId="16" xfId="0" applyNumberFormat="1" applyBorder="1" applyAlignment="1">
      <alignment horizontal="center" vertical="center" wrapText="1"/>
    </xf>
    <xf numFmtId="165" fontId="0" fillId="0" borderId="17" xfId="0" applyNumberForma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20" fontId="2" fillId="0" borderId="0" xfId="0" applyNumberFormat="1" applyFont="1" applyBorder="1"/>
    <xf numFmtId="164" fontId="2" fillId="0" borderId="0" xfId="0" applyNumberFormat="1" applyFont="1" applyBorder="1"/>
    <xf numFmtId="165" fontId="0" fillId="0" borderId="19" xfId="0" applyNumberFormat="1" applyBorder="1"/>
    <xf numFmtId="165" fontId="0" fillId="0" borderId="20" xfId="0" applyNumberFormat="1" applyBorder="1"/>
    <xf numFmtId="0" fontId="2" fillId="2" borderId="7" xfId="0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4" fontId="0" fillId="0" borderId="0" xfId="0" applyNumberFormat="1"/>
    <xf numFmtId="0" fontId="0" fillId="0" borderId="38" xfId="0" applyBorder="1"/>
    <xf numFmtId="0" fontId="0" fillId="0" borderId="36" xfId="0" applyBorder="1"/>
    <xf numFmtId="0" fontId="0" fillId="0" borderId="35" xfId="0" applyBorder="1"/>
    <xf numFmtId="0" fontId="2" fillId="2" borderId="12" xfId="0" applyFont="1" applyFill="1" applyBorder="1" applyAlignment="1">
      <alignment horizontal="center"/>
    </xf>
    <xf numFmtId="4" fontId="0" fillId="0" borderId="4" xfId="0" applyNumberFormat="1" applyBorder="1" applyAlignment="1">
      <alignment horizontal="center"/>
    </xf>
    <xf numFmtId="4" fontId="0" fillId="0" borderId="6" xfId="0" applyNumberFormat="1" applyBorder="1" applyAlignment="1">
      <alignment horizontal="center"/>
    </xf>
    <xf numFmtId="4" fontId="0" fillId="0" borderId="9" xfId="0" applyNumberFormat="1" applyBorder="1" applyAlignment="1">
      <alignment horizontal="center"/>
    </xf>
    <xf numFmtId="164" fontId="0" fillId="0" borderId="39" xfId="0" applyNumberFormat="1" applyBorder="1" applyAlignment="1">
      <alignment horizontal="center" vertical="center"/>
    </xf>
    <xf numFmtId="0" fontId="0" fillId="0" borderId="15" xfId="0" applyBorder="1"/>
    <xf numFmtId="0" fontId="0" fillId="0" borderId="17" xfId="0" applyBorder="1"/>
    <xf numFmtId="0" fontId="2" fillId="2" borderId="22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0" fillId="2" borderId="34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" fontId="0" fillId="0" borderId="0" xfId="0" applyNumberFormat="1" applyFill="1" applyBorder="1"/>
    <xf numFmtId="0" fontId="3" fillId="0" borderId="0" xfId="0" applyFont="1"/>
    <xf numFmtId="164" fontId="3" fillId="0" borderId="0" xfId="0" applyNumberFormat="1" applyFon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 wrapText="1"/>
    </xf>
    <xf numFmtId="164" fontId="0" fillId="0" borderId="45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8" xfId="0" applyNumberForma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0" fillId="2" borderId="34" xfId="0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4" fontId="0" fillId="0" borderId="1" xfId="0" applyNumberFormat="1" applyFill="1" applyBorder="1"/>
    <xf numFmtId="4" fontId="0" fillId="0" borderId="6" xfId="0" applyNumberFormat="1" applyFill="1" applyBorder="1"/>
    <xf numFmtId="0" fontId="2" fillId="2" borderId="1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2" borderId="28" xfId="0" applyFill="1" applyBorder="1" applyAlignment="1">
      <alignment horizontal="center"/>
    </xf>
    <xf numFmtId="0" fontId="0" fillId="0" borderId="29" xfId="0" applyBorder="1"/>
    <xf numFmtId="0" fontId="0" fillId="0" borderId="50" xfId="0" applyBorder="1"/>
    <xf numFmtId="0" fontId="0" fillId="0" borderId="51" xfId="0" applyBorder="1"/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164" fontId="0" fillId="0" borderId="12" xfId="1" applyNumberFormat="1" applyFon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/>
    </xf>
    <xf numFmtId="164" fontId="0" fillId="0" borderId="13" xfId="0" applyNumberFormat="1" applyBorder="1" applyAlignment="1">
      <alignment horizontal="center" vertical="center"/>
    </xf>
    <xf numFmtId="164" fontId="0" fillId="0" borderId="49" xfId="0" applyNumberForma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0" fillId="4" borderId="2" xfId="0" applyFill="1" applyBorder="1"/>
    <xf numFmtId="165" fontId="0" fillId="4" borderId="4" xfId="0" applyNumberFormat="1" applyFill="1" applyBorder="1"/>
    <xf numFmtId="0" fontId="0" fillId="4" borderId="7" xfId="0" applyFill="1" applyBorder="1"/>
    <xf numFmtId="165" fontId="0" fillId="4" borderId="9" xfId="0" applyNumberFormat="1" applyFill="1" applyBorder="1"/>
    <xf numFmtId="166" fontId="0" fillId="0" borderId="0" xfId="0" applyNumberFormat="1"/>
    <xf numFmtId="164" fontId="0" fillId="0" borderId="35" xfId="0" applyNumberFormat="1" applyBorder="1"/>
    <xf numFmtId="164" fontId="0" fillId="0" borderId="38" xfId="0" applyNumberFormat="1" applyBorder="1"/>
    <xf numFmtId="164" fontId="0" fillId="0" borderId="36" xfId="0" applyNumberFormat="1" applyBorder="1"/>
    <xf numFmtId="164" fontId="0" fillId="0" borderId="45" xfId="0" applyNumberFormat="1" applyBorder="1"/>
    <xf numFmtId="164" fontId="0" fillId="0" borderId="47" xfId="0" applyNumberFormat="1" applyBorder="1"/>
    <xf numFmtId="164" fontId="0" fillId="0" borderId="48" xfId="0" applyNumberFormat="1" applyBorder="1"/>
    <xf numFmtId="164" fontId="0" fillId="0" borderId="2" xfId="0" applyNumberFormat="1" applyBorder="1"/>
    <xf numFmtId="164" fontId="0" fillId="0" borderId="5" xfId="0" applyNumberFormat="1" applyBorder="1"/>
    <xf numFmtId="164" fontId="0" fillId="0" borderId="7" xfId="0" applyNumberFormat="1" applyBorder="1"/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2" borderId="35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vertical="center" wrapText="1"/>
    </xf>
    <xf numFmtId="0" fontId="0" fillId="2" borderId="32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2" fillId="3" borderId="22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2" fillId="0" borderId="21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0" fillId="2" borderId="35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2" fillId="3" borderId="41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42" xfId="0" applyFont="1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2" fillId="2" borderId="29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3" borderId="43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2" borderId="45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79F6C-D957-42B8-B5E9-74D18254D38C}">
  <dimension ref="A1:W45"/>
  <sheetViews>
    <sheetView tabSelected="1" view="pageBreakPreview" zoomScale="60" zoomScaleNormal="100" workbookViewId="0">
      <selection activeCell="Z49" sqref="Z49"/>
    </sheetView>
  </sheetViews>
  <sheetFormatPr defaultRowHeight="15" x14ac:dyDescent="0.25"/>
  <cols>
    <col min="2" max="2" width="10.5703125" bestFit="1" customWidth="1"/>
    <col min="3" max="3" width="12.140625" bestFit="1" customWidth="1"/>
  </cols>
  <sheetData>
    <row r="1" spans="1:23" ht="18.75" x14ac:dyDescent="0.3">
      <c r="A1" s="214" t="s">
        <v>195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</row>
    <row r="2" spans="1:23" ht="18.75" x14ac:dyDescent="0.3">
      <c r="A2" s="214" t="s">
        <v>205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</row>
    <row r="3" spans="1:23" ht="18.75" x14ac:dyDescent="0.3">
      <c r="A3" s="214" t="s">
        <v>196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</row>
    <row r="4" spans="1:23" ht="18.75" x14ac:dyDescent="0.3">
      <c r="A4" s="214" t="s">
        <v>197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</row>
    <row r="5" spans="1:23" ht="15.75" thickBot="1" x14ac:dyDescent="0.3"/>
    <row r="6" spans="1:23" ht="14.45" customHeight="1" x14ac:dyDescent="0.25">
      <c r="A6" s="159" t="s">
        <v>108</v>
      </c>
      <c r="B6" s="160" t="s">
        <v>183</v>
      </c>
      <c r="C6" s="161"/>
      <c r="D6" s="186" t="s">
        <v>193</v>
      </c>
      <c r="E6" s="187"/>
      <c r="F6" s="187"/>
      <c r="G6" s="188"/>
      <c r="H6" s="186" t="s">
        <v>140</v>
      </c>
      <c r="I6" s="187"/>
      <c r="J6" s="187"/>
      <c r="K6" s="188"/>
      <c r="L6" s="186" t="s">
        <v>141</v>
      </c>
      <c r="M6" s="187"/>
      <c r="N6" s="187"/>
      <c r="O6" s="188"/>
      <c r="P6" s="215" t="s">
        <v>145</v>
      </c>
      <c r="Q6" s="187"/>
      <c r="R6" s="187"/>
      <c r="S6" s="188"/>
    </row>
    <row r="7" spans="1:23" ht="15.75" thickBot="1" x14ac:dyDescent="0.3">
      <c r="A7" s="163"/>
      <c r="B7" s="12" t="s">
        <v>3</v>
      </c>
      <c r="C7" s="13" t="s">
        <v>4</v>
      </c>
      <c r="D7" s="90" t="s">
        <v>143</v>
      </c>
      <c r="E7" s="91" t="s">
        <v>144</v>
      </c>
      <c r="F7" s="91" t="s">
        <v>137</v>
      </c>
      <c r="G7" s="92" t="s">
        <v>134</v>
      </c>
      <c r="H7" s="90" t="s">
        <v>143</v>
      </c>
      <c r="I7" s="91" t="s">
        <v>144</v>
      </c>
      <c r="J7" s="91" t="s">
        <v>137</v>
      </c>
      <c r="K7" s="92" t="s">
        <v>134</v>
      </c>
      <c r="L7" s="90" t="s">
        <v>143</v>
      </c>
      <c r="M7" s="91" t="s">
        <v>144</v>
      </c>
      <c r="N7" s="91" t="s">
        <v>137</v>
      </c>
      <c r="O7" s="92" t="s">
        <v>134</v>
      </c>
      <c r="P7" s="115" t="s">
        <v>143</v>
      </c>
      <c r="Q7" s="91" t="s">
        <v>144</v>
      </c>
      <c r="R7" s="91" t="s">
        <v>137</v>
      </c>
      <c r="S7" s="92" t="s">
        <v>134</v>
      </c>
    </row>
    <row r="8" spans="1:23" x14ac:dyDescent="0.25">
      <c r="A8" s="112" t="str">
        <f>'NSA 1'!B$89</f>
        <v>NSA 1</v>
      </c>
      <c r="B8" s="34">
        <f>'NSA 1'!C$89</f>
        <v>258320</v>
      </c>
      <c r="C8" s="36">
        <f>'NSA 1'!D$89</f>
        <v>4256294</v>
      </c>
      <c r="D8" s="112">
        <f>'NSA 1'!E$89</f>
        <v>40</v>
      </c>
      <c r="E8" s="34">
        <f>'NSA 1'!F$89</f>
        <v>34</v>
      </c>
      <c r="F8" s="34">
        <f>'NSA 1'!G$89</f>
        <v>38.568471069971373</v>
      </c>
      <c r="G8" s="36">
        <f>'NSA 1'!H$89</f>
        <v>41.950571929812824</v>
      </c>
      <c r="H8" s="112">
        <f>'NSA 1'!I$89</f>
        <v>41.21994833095016</v>
      </c>
      <c r="I8" s="34">
        <f>'NSA 1'!J$89</f>
        <v>41.18504038210807</v>
      </c>
      <c r="J8" s="34">
        <f>'NSA 1'!K$89</f>
        <v>41.206890709085314</v>
      </c>
      <c r="K8" s="36">
        <f>'NSA 1'!L$89</f>
        <v>47.599825017096087</v>
      </c>
      <c r="L8" s="112">
        <f>'NSA 1'!M$89</f>
        <v>43.662969990317691</v>
      </c>
      <c r="M8" s="34">
        <f>'NSA 1'!N$89</f>
        <v>41.944900189018675</v>
      </c>
      <c r="N8" s="34">
        <f>'NSA 1'!O$89</f>
        <v>43.0953345047567</v>
      </c>
      <c r="O8" s="36">
        <f>'NSA 1'!P$89</f>
        <v>48.645778183071201</v>
      </c>
      <c r="P8" s="116">
        <f>'NSA 1'!Q$89</f>
        <v>3.6629699903176913</v>
      </c>
      <c r="Q8" s="34">
        <f>'NSA 1'!R$89</f>
        <v>7.944900189018675</v>
      </c>
      <c r="R8" s="34">
        <f>'NSA 1'!S$89</f>
        <v>4.5268634347853265</v>
      </c>
      <c r="S8" s="36">
        <f>'NSA 1'!T$89</f>
        <v>6.6952062532583767</v>
      </c>
      <c r="W8" s="31"/>
    </row>
    <row r="9" spans="1:23" x14ac:dyDescent="0.25">
      <c r="A9" s="113" t="str">
        <f>'NSA 2'!B$89</f>
        <v>NSA 2</v>
      </c>
      <c r="B9" s="25">
        <f>'NSA 2'!C$89</f>
        <v>257740.35</v>
      </c>
      <c r="C9" s="37">
        <f>'NSA 2'!D$89</f>
        <v>4256663.38</v>
      </c>
      <c r="D9" s="113">
        <f>'NSA 2'!E$89</f>
        <v>40</v>
      </c>
      <c r="E9" s="25">
        <f>'NSA 2'!F$89</f>
        <v>34</v>
      </c>
      <c r="F9" s="25">
        <f>'NSA 2'!G$89</f>
        <v>38.568471069971373</v>
      </c>
      <c r="G9" s="37">
        <f>'NSA 2'!H$89</f>
        <v>41.950571929812824</v>
      </c>
      <c r="H9" s="113">
        <f>'NSA 2'!I$89</f>
        <v>46.247636304864692</v>
      </c>
      <c r="I9" s="25">
        <f>'NSA 2'!J$89</f>
        <v>46.210012813095545</v>
      </c>
      <c r="J9" s="25">
        <f>'NSA 2'!K$89</f>
        <v>46.233565663541654</v>
      </c>
      <c r="K9" s="37">
        <f>'NSA 2'!L$89</f>
        <v>52.625188167748014</v>
      </c>
      <c r="L9" s="113">
        <f>'NSA 2'!M$89</f>
        <v>47.172268742684565</v>
      </c>
      <c r="M9" s="25">
        <f>'NSA 2'!N$89</f>
        <v>46.463551606581746</v>
      </c>
      <c r="N9" s="25">
        <f>'NSA 2'!O$89</f>
        <v>46.919856977060199</v>
      </c>
      <c r="O9" s="37">
        <f>'NSA 2'!P$89</f>
        <v>52.981937464208642</v>
      </c>
      <c r="P9" s="117">
        <f>'NSA 2'!Q$89</f>
        <v>7.1722687426845653</v>
      </c>
      <c r="Q9" s="25">
        <f>'NSA 2'!R$89</f>
        <v>12.463551606581746</v>
      </c>
      <c r="R9" s="25">
        <f>'NSA 2'!S$89</f>
        <v>8.3513859070888259</v>
      </c>
      <c r="S9" s="37">
        <f>'NSA 2'!T$89</f>
        <v>11.031365534395817</v>
      </c>
    </row>
    <row r="10" spans="1:23" x14ac:dyDescent="0.25">
      <c r="A10" s="113" t="str">
        <f>'NSA 3'!B$89</f>
        <v>NSA 3</v>
      </c>
      <c r="B10" s="25">
        <f>'NSA 3'!C$89</f>
        <v>257852.56</v>
      </c>
      <c r="C10" s="37">
        <f>'NSA 3'!D$89</f>
        <v>4256666.58</v>
      </c>
      <c r="D10" s="113">
        <f>'NSA 3'!E$89</f>
        <v>40</v>
      </c>
      <c r="E10" s="25">
        <f>'NSA 3'!F$89</f>
        <v>34</v>
      </c>
      <c r="F10" s="25">
        <f>'NSA 3'!G$89</f>
        <v>38.568471069971373</v>
      </c>
      <c r="G10" s="37">
        <f>'NSA 3'!H$89</f>
        <v>41.950571929812824</v>
      </c>
      <c r="H10" s="113">
        <f>'NSA 3'!I$89</f>
        <v>45.391251000925486</v>
      </c>
      <c r="I10" s="25">
        <f>'NSA 3'!J$89</f>
        <v>45.359345563002734</v>
      </c>
      <c r="J10" s="25">
        <f>'NSA 3'!K$89</f>
        <v>45.379313912797727</v>
      </c>
      <c r="K10" s="37">
        <f>'NSA 3'!L$89</f>
        <v>51.773698432015408</v>
      </c>
      <c r="L10" s="113">
        <f>'NSA 3'!M$89</f>
        <v>46.493728736542373</v>
      </c>
      <c r="M10" s="25">
        <f>'NSA 3'!N$89</f>
        <v>45.66584839136852</v>
      </c>
      <c r="N10" s="25">
        <f>'NSA 3'!O$89</f>
        <v>46.201452123923275</v>
      </c>
      <c r="O10" s="37">
        <f>'NSA 3'!P$89</f>
        <v>52.204005683142768</v>
      </c>
      <c r="P10" s="117">
        <f>'NSA 3'!Q$89</f>
        <v>6.4937287365423728</v>
      </c>
      <c r="Q10" s="25">
        <f>'NSA 3'!R$89</f>
        <v>11.66584839136852</v>
      </c>
      <c r="R10" s="25">
        <f>'NSA 3'!S$89</f>
        <v>7.6329810539519016</v>
      </c>
      <c r="S10" s="37">
        <f>'NSA 3'!T$89</f>
        <v>10.253433753329944</v>
      </c>
    </row>
    <row r="11" spans="1:23" x14ac:dyDescent="0.25">
      <c r="A11" s="113" t="str">
        <f>'NSA 4'!B$89</f>
        <v>NSA 4</v>
      </c>
      <c r="B11" s="25">
        <f>'NSA 4'!C$89</f>
        <v>257941.99</v>
      </c>
      <c r="C11" s="37">
        <f>'NSA 4'!D$89</f>
        <v>4256496.7699999996</v>
      </c>
      <c r="D11" s="113">
        <f>'NSA 4'!E$89</f>
        <v>40</v>
      </c>
      <c r="E11" s="25">
        <f>'NSA 4'!F$89</f>
        <v>34</v>
      </c>
      <c r="F11" s="25">
        <f>'NSA 4'!G$89</f>
        <v>38.568471069971373</v>
      </c>
      <c r="G11" s="37">
        <f>'NSA 4'!H$89</f>
        <v>41.950571929812824</v>
      </c>
      <c r="H11" s="113">
        <f>'NSA 4'!I$89</f>
        <v>43.65542204534389</v>
      </c>
      <c r="I11" s="25">
        <f>'NSA 4'!J$89</f>
        <v>43.624374695789932</v>
      </c>
      <c r="J11" s="25">
        <f>'NSA 4'!K$89</f>
        <v>43.643805284061443</v>
      </c>
      <c r="K11" s="37">
        <f>'NSA 4'!L$89</f>
        <v>50.038604217245386</v>
      </c>
      <c r="L11" s="113">
        <f>'NSA 4'!M$89</f>
        <v>45.211759728419743</v>
      </c>
      <c r="M11" s="25">
        <f>'NSA 4'!N$89</f>
        <v>44.073823878061383</v>
      </c>
      <c r="N11" s="25">
        <f>'NSA 4'!O$89</f>
        <v>44.819135393396124</v>
      </c>
      <c r="O11" s="37">
        <f>'NSA 4'!P$89</f>
        <v>50.665585981663099</v>
      </c>
      <c r="P11" s="117">
        <f>'NSA 4'!Q$89</f>
        <v>5.211759728419743</v>
      </c>
      <c r="Q11" s="25">
        <f>'NSA 4'!R$89</f>
        <v>10.073823878061383</v>
      </c>
      <c r="R11" s="25">
        <f>'NSA 4'!S$89</f>
        <v>6.2506643234247505</v>
      </c>
      <c r="S11" s="37">
        <f>'NSA 4'!T$89</f>
        <v>8.7150140518502752</v>
      </c>
    </row>
    <row r="12" spans="1:23" x14ac:dyDescent="0.25">
      <c r="A12" s="113" t="str">
        <f>'NSA 5'!B$89</f>
        <v>NSA 5</v>
      </c>
      <c r="B12" s="25">
        <f>'NSA 5'!C$89</f>
        <v>257998.7</v>
      </c>
      <c r="C12" s="37">
        <f>'NSA 5'!D$89</f>
        <v>4256506.01</v>
      </c>
      <c r="D12" s="113">
        <f>'NSA 5'!E$89</f>
        <v>40</v>
      </c>
      <c r="E12" s="25">
        <f>'NSA 5'!F$89</f>
        <v>34</v>
      </c>
      <c r="F12" s="25">
        <f>'NSA 5'!G$89</f>
        <v>38.568471069971373</v>
      </c>
      <c r="G12" s="37">
        <f>'NSA 5'!H$89</f>
        <v>41.950571929812824</v>
      </c>
      <c r="H12" s="113">
        <f>'NSA 5'!I$89</f>
        <v>43.454599300060607</v>
      </c>
      <c r="I12" s="25">
        <f>'NSA 5'!J$89</f>
        <v>43.42591928269627</v>
      </c>
      <c r="J12" s="25">
        <f>'NSA 5'!K$89</f>
        <v>43.443866476335089</v>
      </c>
      <c r="K12" s="37">
        <f>'NSA 5'!L$89</f>
        <v>49.839808615633402</v>
      </c>
      <c r="L12" s="113">
        <f>'NSA 5'!M$89</f>
        <v>45.072403668927727</v>
      </c>
      <c r="M12" s="25">
        <f>'NSA 5'!N$89</f>
        <v>43.89528642418631</v>
      </c>
      <c r="N12" s="25">
        <f>'NSA 5'!O$89</f>
        <v>44.667441493365139</v>
      </c>
      <c r="O12" s="37">
        <f>'NSA 5'!P$89</f>
        <v>50.494049973131645</v>
      </c>
      <c r="P12" s="117">
        <f>'NSA 5'!Q$89</f>
        <v>5.072403668927727</v>
      </c>
      <c r="Q12" s="25">
        <f>'NSA 5'!R$89</f>
        <v>9.8952864241863097</v>
      </c>
      <c r="R12" s="25">
        <f>'NSA 5'!S$89</f>
        <v>6.0989704233937658</v>
      </c>
      <c r="S12" s="37">
        <f>'NSA 5'!T$89</f>
        <v>8.5434780433188209</v>
      </c>
    </row>
    <row r="13" spans="1:23" x14ac:dyDescent="0.25">
      <c r="A13" s="113" t="str">
        <f>'NSA 6'!B$89</f>
        <v>NSA 6</v>
      </c>
      <c r="B13" s="25">
        <f>'NSA 6'!C$89</f>
        <v>258052.38</v>
      </c>
      <c r="C13" s="37">
        <f>'NSA 6'!D$89</f>
        <v>4256463.53</v>
      </c>
      <c r="D13" s="113">
        <f>'NSA 6'!E$89</f>
        <v>40</v>
      </c>
      <c r="E13" s="25">
        <f>'NSA 6'!F$89</f>
        <v>34</v>
      </c>
      <c r="F13" s="25">
        <f>'NSA 6'!G$89</f>
        <v>38.568471069971373</v>
      </c>
      <c r="G13" s="37">
        <f>'NSA 6'!H$89</f>
        <v>41.950571929812824</v>
      </c>
      <c r="H13" s="113">
        <f>'NSA 6'!I$89</f>
        <v>42.977522874901304</v>
      </c>
      <c r="I13" s="25">
        <f>'NSA 6'!J$89</f>
        <v>42.949899029943836</v>
      </c>
      <c r="J13" s="25">
        <f>'NSA 6'!K$89</f>
        <v>42.967184512521442</v>
      </c>
      <c r="K13" s="37">
        <f>'NSA 6'!L$89</f>
        <v>49.363636640838195</v>
      </c>
      <c r="L13" s="113">
        <f>'NSA 6'!M$89</f>
        <v>44.749388668516204</v>
      </c>
      <c r="M13" s="25">
        <f>'NSA 6'!N$89</f>
        <v>43.470499314684886</v>
      </c>
      <c r="N13" s="25">
        <f>'NSA 6'!O$89</f>
        <v>44.312734503472946</v>
      </c>
      <c r="O13" s="37">
        <f>'NSA 6'!P$89</f>
        <v>50.087692674898946</v>
      </c>
      <c r="P13" s="117">
        <f>'NSA 6'!Q$89</f>
        <v>4.7493886685162039</v>
      </c>
      <c r="Q13" s="25">
        <f>'NSA 6'!R$89</f>
        <v>9.4704993146848864</v>
      </c>
      <c r="R13" s="25">
        <f>'NSA 6'!S$89</f>
        <v>5.7442634335015725</v>
      </c>
      <c r="S13" s="37">
        <f>'NSA 6'!T$89</f>
        <v>8.137120745086122</v>
      </c>
    </row>
    <row r="14" spans="1:23" x14ac:dyDescent="0.25">
      <c r="A14" s="113" t="str">
        <f>'NSA 7'!B$89</f>
        <v>NSA 7</v>
      </c>
      <c r="B14" s="25">
        <f>'NSA 7'!C$89</f>
        <v>258418.67</v>
      </c>
      <c r="C14" s="37">
        <f>'NSA 7'!D$89</f>
        <v>4256329</v>
      </c>
      <c r="D14" s="113">
        <f>'NSA 7'!E$89</f>
        <v>40</v>
      </c>
      <c r="E14" s="25">
        <f>'NSA 7'!F$89</f>
        <v>34</v>
      </c>
      <c r="F14" s="25">
        <f>'NSA 7'!G$89</f>
        <v>38.568471069971373</v>
      </c>
      <c r="G14" s="37">
        <f>'NSA 7'!H$89</f>
        <v>41.950571929812824</v>
      </c>
      <c r="H14" s="113">
        <f>'NSA 7'!I$89</f>
        <v>41.113466984761963</v>
      </c>
      <c r="I14" s="25">
        <f>'NSA 7'!J$89</f>
        <v>41.073116324525067</v>
      </c>
      <c r="J14" s="25">
        <f>'NSA 7'!K$89</f>
        <v>41.098379386778412</v>
      </c>
      <c r="K14" s="37">
        <f>'NSA 7'!L$89</f>
        <v>47.488684282104572</v>
      </c>
      <c r="L14" s="113">
        <f>'NSA 7'!M$89</f>
        <v>43.602620702687801</v>
      </c>
      <c r="M14" s="25">
        <f>'NSA 7'!N$89</f>
        <v>41.851136861187626</v>
      </c>
      <c r="N14" s="25">
        <f>'NSA 7'!O$89</f>
        <v>43.025397250664867</v>
      </c>
      <c r="O14" s="37">
        <f>'NSA 7'!P$89</f>
        <v>48.558665555645639</v>
      </c>
      <c r="P14" s="117">
        <f>'NSA 7'!Q$89</f>
        <v>3.6026207026878012</v>
      </c>
      <c r="Q14" s="25">
        <f>'NSA 7'!R$89</f>
        <v>7.8511368611876264</v>
      </c>
      <c r="R14" s="25">
        <f>'NSA 7'!S$89</f>
        <v>4.4569261806934932</v>
      </c>
      <c r="S14" s="37">
        <f>'NSA 7'!T$89</f>
        <v>6.6080936258328151</v>
      </c>
    </row>
    <row r="15" spans="1:23" x14ac:dyDescent="0.25">
      <c r="A15" s="113" t="str">
        <f>'NSA 8'!B$89</f>
        <v>NSA 8</v>
      </c>
      <c r="B15" s="25">
        <f>'NSA 8'!C$89</f>
        <v>258523.07</v>
      </c>
      <c r="C15" s="37">
        <f>'NSA 8'!D$89</f>
        <v>4256381.9000000004</v>
      </c>
      <c r="D15" s="113">
        <f>'NSA 8'!E$89</f>
        <v>40</v>
      </c>
      <c r="E15" s="25">
        <f>'NSA 8'!F$89</f>
        <v>34</v>
      </c>
      <c r="F15" s="25">
        <f>'NSA 8'!G$89</f>
        <v>38.568471069971373</v>
      </c>
      <c r="G15" s="37">
        <f>'NSA 8'!H$89</f>
        <v>41.950571929812824</v>
      </c>
      <c r="H15" s="113">
        <f>'NSA 8'!I$89</f>
        <v>41.084849307686326</v>
      </c>
      <c r="I15" s="25">
        <f>'NSA 8'!J$89</f>
        <v>41.037981339913678</v>
      </c>
      <c r="J15" s="25">
        <f>'NSA 8'!K$89</f>
        <v>41.067333038185545</v>
      </c>
      <c r="K15" s="37">
        <f>'NSA 8'!L$89</f>
        <v>47.454488383681891</v>
      </c>
      <c r="L15" s="113">
        <f>'NSA 8'!M$89</f>
        <v>43.586510753994943</v>
      </c>
      <c r="M15" s="25">
        <f>'NSA 8'!N$89</f>
        <v>41.8217841000424</v>
      </c>
      <c r="N15" s="25">
        <f>'NSA 8'!O$89</f>
        <v>43.005501893571193</v>
      </c>
      <c r="O15" s="37">
        <f>'NSA 8'!P$89</f>
        <v>48.531959988093476</v>
      </c>
      <c r="P15" s="117">
        <f>'NSA 8'!Q$89</f>
        <v>3.5865107539949435</v>
      </c>
      <c r="Q15" s="25">
        <f>'NSA 8'!R$89</f>
        <v>7.8217841000424002</v>
      </c>
      <c r="R15" s="25">
        <f>'NSA 8'!S$89</f>
        <v>4.4370308235998195</v>
      </c>
      <c r="S15" s="37">
        <f>'NSA 8'!T$89</f>
        <v>6.5813880582806519</v>
      </c>
    </row>
    <row r="16" spans="1:23" x14ac:dyDescent="0.25">
      <c r="A16" s="113" t="str">
        <f>'NSA 9'!B$89</f>
        <v>NSA 9</v>
      </c>
      <c r="B16" s="25">
        <f>'NSA 9'!C$89</f>
        <v>258073.34</v>
      </c>
      <c r="C16" s="37">
        <f>'NSA 9'!D$89</f>
        <v>4256253.83</v>
      </c>
      <c r="D16" s="113">
        <f>'NSA 9'!E$89</f>
        <v>40</v>
      </c>
      <c r="E16" s="25">
        <f>'NSA 9'!F$89</f>
        <v>34</v>
      </c>
      <c r="F16" s="25">
        <f>'NSA 9'!G$89</f>
        <v>38.568471069971373</v>
      </c>
      <c r="G16" s="37">
        <f>'NSA 9'!H$89</f>
        <v>41.950571929812824</v>
      </c>
      <c r="H16" s="113">
        <f>'NSA 9'!I$89</f>
        <v>41.751547945830517</v>
      </c>
      <c r="I16" s="25">
        <f>'NSA 9'!J$89</f>
        <v>41.723468067338004</v>
      </c>
      <c r="J16" s="25">
        <f>'NSA 9'!K$89</f>
        <v>41.741039255777096</v>
      </c>
      <c r="K16" s="37">
        <f>'NSA 9'!L$89</f>
        <v>48.137271184815589</v>
      </c>
      <c r="L16" s="113">
        <f>'NSA 9'!M$89</f>
        <v>43.973783723378325</v>
      </c>
      <c r="M16" s="25">
        <f>'NSA 9'!N$89</f>
        <v>42.401275673881045</v>
      </c>
      <c r="N16" s="25">
        <f>'NSA 9'!O$89</f>
        <v>43.448533273195757</v>
      </c>
      <c r="O16" s="37">
        <f>'NSA 9'!P$89</f>
        <v>49.073655769927001</v>
      </c>
      <c r="P16" s="117">
        <f>'NSA 9'!Q$89</f>
        <v>3.9737837233783253</v>
      </c>
      <c r="Q16" s="25">
        <f>'NSA 9'!R$89</f>
        <v>8.4012756738810452</v>
      </c>
      <c r="R16" s="25">
        <f>'NSA 9'!S$89</f>
        <v>4.8800622032243837</v>
      </c>
      <c r="S16" s="37">
        <f>'NSA 9'!T$89</f>
        <v>7.1230838401141767</v>
      </c>
    </row>
    <row r="17" spans="1:19" x14ac:dyDescent="0.25">
      <c r="A17" s="113" t="str">
        <f>'NSA 10'!B$89</f>
        <v>NSA 10</v>
      </c>
      <c r="B17" s="25">
        <f>'NSA 10'!C$89</f>
        <v>258604</v>
      </c>
      <c r="C17" s="37">
        <f>'NSA 10'!D$89</f>
        <v>4256307</v>
      </c>
      <c r="D17" s="113">
        <f>'NSA 10'!E$89</f>
        <v>40</v>
      </c>
      <c r="E17" s="25">
        <f>'NSA 10'!F$89</f>
        <v>34</v>
      </c>
      <c r="F17" s="25">
        <f>'NSA 10'!G$89</f>
        <v>38.568471069971373</v>
      </c>
      <c r="G17" s="37">
        <f>'NSA 10'!H$89</f>
        <v>41.950571929812824</v>
      </c>
      <c r="H17" s="113">
        <f>'NSA 10'!I$89</f>
        <v>40.442777838695193</v>
      </c>
      <c r="I17" s="25">
        <f>'NSA 10'!J$89</f>
        <v>40.397401486174836</v>
      </c>
      <c r="J17" s="25">
        <f>'NSA 10'!K$89</f>
        <v>40.42581721714086</v>
      </c>
      <c r="K17" s="37">
        <f>'NSA 10'!L$89</f>
        <v>46.813693494970238</v>
      </c>
      <c r="L17" s="113">
        <f>'NSA 10'!M$89</f>
        <v>43.2373292700766</v>
      </c>
      <c r="M17" s="25">
        <f>'NSA 10'!N$89</f>
        <v>41.293711357769247</v>
      </c>
      <c r="N17" s="25">
        <f>'NSA 10'!O$89</f>
        <v>42.605987858432059</v>
      </c>
      <c r="O17" s="37">
        <f>'NSA 10'!P$89</f>
        <v>48.040285311489157</v>
      </c>
      <c r="P17" s="117">
        <f>'NSA 10'!Q$89</f>
        <v>3.2373292700766001</v>
      </c>
      <c r="Q17" s="25">
        <f>'NSA 10'!R$89</f>
        <v>7.2937113577692472</v>
      </c>
      <c r="R17" s="25">
        <f>'NSA 10'!S$89</f>
        <v>4.0375167884606853</v>
      </c>
      <c r="S17" s="37">
        <f>'NSA 10'!T$89</f>
        <v>6.0897133816763329</v>
      </c>
    </row>
    <row r="18" spans="1:19" x14ac:dyDescent="0.25">
      <c r="A18" s="113" t="str">
        <f>'NSA 11'!B$89</f>
        <v>NSA 11</v>
      </c>
      <c r="B18" s="25">
        <f>'NSA 11'!C$89</f>
        <v>258893.51</v>
      </c>
      <c r="C18" s="37">
        <f>'NSA 11'!D$89</f>
        <v>4256485.62</v>
      </c>
      <c r="D18" s="113">
        <f>'NSA 11'!E$89</f>
        <v>40</v>
      </c>
      <c r="E18" s="25">
        <f>'NSA 11'!F$89</f>
        <v>34</v>
      </c>
      <c r="F18" s="25">
        <f>'NSA 11'!G$89</f>
        <v>38.568471069971373</v>
      </c>
      <c r="G18" s="37">
        <f>'NSA 11'!H$89</f>
        <v>41.950571929812824</v>
      </c>
      <c r="H18" s="113">
        <f>'NSA 11'!I$89</f>
        <v>40.171092726836683</v>
      </c>
      <c r="I18" s="25">
        <f>'NSA 11'!J$89</f>
        <v>40.113908978776109</v>
      </c>
      <c r="J18" s="25">
        <f>'NSA 11'!K$89</f>
        <v>40.149736959249907</v>
      </c>
      <c r="K18" s="37">
        <f>'NSA 11'!L$89</f>
        <v>46.531904902346525</v>
      </c>
      <c r="L18" s="113">
        <f>'NSA 11'!M$89</f>
        <v>43.096688802222054</v>
      </c>
      <c r="M18" s="25">
        <f>'NSA 11'!N$89</f>
        <v>41.064506988016191</v>
      </c>
      <c r="N18" s="25">
        <f>'NSA 11'!O$89</f>
        <v>42.440977272915461</v>
      </c>
      <c r="O18" s="37">
        <f>'NSA 11'!P$89</f>
        <v>47.829546110874546</v>
      </c>
      <c r="P18" s="117">
        <f>'NSA 11'!Q$89</f>
        <v>3.0966888022220544</v>
      </c>
      <c r="Q18" s="25">
        <f>'NSA 11'!R$89</f>
        <v>7.0645069880161913</v>
      </c>
      <c r="R18" s="25">
        <f>'NSA 11'!S$89</f>
        <v>3.8725062029440878</v>
      </c>
      <c r="S18" s="37">
        <f>'NSA 11'!T$89</f>
        <v>5.8789741810617215</v>
      </c>
    </row>
    <row r="19" spans="1:19" x14ac:dyDescent="0.25">
      <c r="A19" s="113" t="str">
        <f>'NSA 12'!B$89</f>
        <v>NSA 12</v>
      </c>
      <c r="B19" s="25">
        <f>'NSA 12'!C$89</f>
        <v>259050.36</v>
      </c>
      <c r="C19" s="37">
        <f>'NSA 12'!D$89</f>
        <v>4256575.1399999997</v>
      </c>
      <c r="D19" s="113">
        <f>'NSA 12'!E$89</f>
        <v>40</v>
      </c>
      <c r="E19" s="25">
        <f>'NSA 12'!F$89</f>
        <v>34</v>
      </c>
      <c r="F19" s="25">
        <f>'NSA 12'!G$89</f>
        <v>38.568471069971373</v>
      </c>
      <c r="G19" s="37">
        <f>'NSA 12'!H$89</f>
        <v>41.950571929812824</v>
      </c>
      <c r="H19" s="113">
        <f>'NSA 12'!I$89</f>
        <v>39.728078671859457</v>
      </c>
      <c r="I19" s="25">
        <f>'NSA 12'!J$89</f>
        <v>39.669760258968786</v>
      </c>
      <c r="J19" s="25">
        <f>'NSA 12'!K$89</f>
        <v>39.706300935386317</v>
      </c>
      <c r="K19" s="37">
        <f>'NSA 12'!L$89</f>
        <v>46.087920133864046</v>
      </c>
      <c r="L19" s="113">
        <f>'NSA 12'!M$89</f>
        <v>42.876467144090341</v>
      </c>
      <c r="M19" s="25">
        <f>'NSA 12'!N$89</f>
        <v>40.711332364737331</v>
      </c>
      <c r="N19" s="25">
        <f>'NSA 12'!O$89</f>
        <v>42.184843087713737</v>
      </c>
      <c r="O19" s="37">
        <f>'NSA 12'!P$89</f>
        <v>47.504655560627292</v>
      </c>
      <c r="P19" s="117">
        <f>'NSA 12'!Q$89</f>
        <v>2.8764671440903413</v>
      </c>
      <c r="Q19" s="25">
        <f>'NSA 12'!R$89</f>
        <v>6.7113323647373306</v>
      </c>
      <c r="R19" s="25">
        <f>'NSA 12'!S$89</f>
        <v>3.6163720177423642</v>
      </c>
      <c r="S19" s="37">
        <f>'NSA 12'!T$89</f>
        <v>5.5540836308144677</v>
      </c>
    </row>
    <row r="20" spans="1:19" x14ac:dyDescent="0.25">
      <c r="A20" s="113" t="str">
        <f>'NSA 13'!B$89</f>
        <v>NSA 13</v>
      </c>
      <c r="B20" s="25">
        <f>'NSA 13'!C$89</f>
        <v>258077.56</v>
      </c>
      <c r="C20" s="37">
        <f>'NSA 13'!D$89</f>
        <v>4257935.0999999996</v>
      </c>
      <c r="D20" s="113">
        <f>'NSA 13'!E$89</f>
        <v>40</v>
      </c>
      <c r="E20" s="25">
        <f>'NSA 13'!F$89</f>
        <v>34</v>
      </c>
      <c r="F20" s="25">
        <f>'NSA 13'!G$89</f>
        <v>38.568471069971373</v>
      </c>
      <c r="G20" s="37">
        <f>'NSA 13'!H$89</f>
        <v>41.950571929812824</v>
      </c>
      <c r="H20" s="113">
        <f>'NSA 13'!I$89</f>
        <v>44.066266486227484</v>
      </c>
      <c r="I20" s="25">
        <f>'NSA 13'!J$89</f>
        <v>44.030267322248051</v>
      </c>
      <c r="J20" s="25">
        <f>'NSA 13'!K$89</f>
        <v>44.05280174438581</v>
      </c>
      <c r="K20" s="37">
        <f>'NSA 13'!L$89</f>
        <v>50.445208939086271</v>
      </c>
      <c r="L20" s="113">
        <f>'NSA 13'!M$89</f>
        <v>45.50290465749292</v>
      </c>
      <c r="M20" s="25">
        <f>'NSA 13'!N$89</f>
        <v>44.441451299154622</v>
      </c>
      <c r="N20" s="25">
        <f>'NSA 13'!O$89</f>
        <v>45.134584230934578</v>
      </c>
      <c r="O20" s="37">
        <f>'NSA 13'!P$89</f>
        <v>51.019695272065093</v>
      </c>
      <c r="P20" s="117">
        <f>'NSA 13'!Q$89</f>
        <v>5.5029046574929197</v>
      </c>
      <c r="Q20" s="25">
        <f>'NSA 13'!R$89</f>
        <v>10.441451299154622</v>
      </c>
      <c r="R20" s="25">
        <f>'NSA 13'!S$89</f>
        <v>6.5661131609632051</v>
      </c>
      <c r="S20" s="37">
        <f>'NSA 13'!T$89</f>
        <v>9.0691233422522686</v>
      </c>
    </row>
    <row r="21" spans="1:19" x14ac:dyDescent="0.25">
      <c r="A21" s="113" t="str">
        <f>'NSA 14'!B$89</f>
        <v>NSA 14</v>
      </c>
      <c r="B21" s="25">
        <f>'NSA 14'!C$89</f>
        <v>257991.92</v>
      </c>
      <c r="C21" s="37">
        <f>'NSA 14'!D$89</f>
        <v>4258103.1900000004</v>
      </c>
      <c r="D21" s="113">
        <f>'NSA 14'!E$89</f>
        <v>40</v>
      </c>
      <c r="E21" s="25">
        <f>'NSA 14'!F$89</f>
        <v>34</v>
      </c>
      <c r="F21" s="25">
        <f>'NSA 14'!G$89</f>
        <v>38.568471069971373</v>
      </c>
      <c r="G21" s="37">
        <f>'NSA 14'!H$89</f>
        <v>41.950571929812824</v>
      </c>
      <c r="H21" s="113">
        <f>'NSA 14'!I$89</f>
        <v>43.903507845490012</v>
      </c>
      <c r="I21" s="25">
        <f>'NSA 14'!J$89</f>
        <v>43.864713847352931</v>
      </c>
      <c r="J21" s="25">
        <f>'NSA 14'!K$89</f>
        <v>43.889000675202027</v>
      </c>
      <c r="K21" s="37">
        <f>'NSA 14'!L$89</f>
        <v>50.280057682145269</v>
      </c>
      <c r="L21" s="113">
        <f>'NSA 14'!M$89</f>
        <v>45.386607363790887</v>
      </c>
      <c r="M21" s="25">
        <f>'NSA 14'!N$89</f>
        <v>44.291115070047411</v>
      </c>
      <c r="N21" s="25">
        <f>'NSA 14'!O$89</f>
        <v>45.007434291474475</v>
      </c>
      <c r="O21" s="37">
        <f>'NSA 14'!P$89</f>
        <v>50.875351160758129</v>
      </c>
      <c r="P21" s="117">
        <f>'NSA 14'!Q$89</f>
        <v>5.3866073637908869</v>
      </c>
      <c r="Q21" s="25">
        <f>'NSA 14'!R$89</f>
        <v>10.291115070047411</v>
      </c>
      <c r="R21" s="25">
        <f>'NSA 14'!S$89</f>
        <v>6.4389632215031014</v>
      </c>
      <c r="S21" s="37">
        <f>'NSA 14'!T$89</f>
        <v>8.9247792309453047</v>
      </c>
    </row>
    <row r="22" spans="1:19" x14ac:dyDescent="0.25">
      <c r="A22" s="113" t="str">
        <f>'NSA 15'!B$89</f>
        <v>NSA 15</v>
      </c>
      <c r="B22" s="25">
        <f>'NSA 15'!C$89</f>
        <v>257540.92</v>
      </c>
      <c r="C22" s="37">
        <f>'NSA 15'!D$89</f>
        <v>4258326.82</v>
      </c>
      <c r="D22" s="113">
        <f>'NSA 15'!E$89</f>
        <v>40</v>
      </c>
      <c r="E22" s="25">
        <f>'NSA 15'!F$89</f>
        <v>34</v>
      </c>
      <c r="F22" s="25">
        <f>'NSA 15'!G$89</f>
        <v>38.568471069971373</v>
      </c>
      <c r="G22" s="37">
        <f>'NSA 15'!H$89</f>
        <v>41.950571929812824</v>
      </c>
      <c r="H22" s="113">
        <f>'NSA 15'!I$89</f>
        <v>44.624321104372001</v>
      </c>
      <c r="I22" s="25">
        <f>'NSA 15'!J$89</f>
        <v>44.592998421881937</v>
      </c>
      <c r="J22" s="25">
        <f>'NSA 15'!K$89</f>
        <v>44.612601556194392</v>
      </c>
      <c r="K22" s="37">
        <f>'NSA 15'!L$89</f>
        <v>51.00726751932433</v>
      </c>
      <c r="L22" s="113">
        <f>'NSA 15'!M$89</f>
        <v>45.910899730154988</v>
      </c>
      <c r="M22" s="25">
        <f>'NSA 15'!N$89</f>
        <v>44.956240204514621</v>
      </c>
      <c r="N22" s="25">
        <f>'NSA 15'!O$89</f>
        <v>45.577005759942452</v>
      </c>
      <c r="O22" s="37">
        <f>'NSA 15'!P$89</f>
        <v>51.515934107431676</v>
      </c>
      <c r="P22" s="117">
        <f>'NSA 15'!Q$89</f>
        <v>5.9108997301549877</v>
      </c>
      <c r="Q22" s="25">
        <f>'NSA 15'!R$89</f>
        <v>10.956240204514621</v>
      </c>
      <c r="R22" s="25">
        <f>'NSA 15'!S$89</f>
        <v>7.0085346899710785</v>
      </c>
      <c r="S22" s="37">
        <f>'NSA 15'!T$89</f>
        <v>9.5653621776188515</v>
      </c>
    </row>
    <row r="23" spans="1:19" x14ac:dyDescent="0.25">
      <c r="A23" s="113" t="str">
        <f>'NSA 16'!B$89</f>
        <v>NSA 16</v>
      </c>
      <c r="B23" s="25">
        <f>'NSA 16'!C$89</f>
        <v>257187.44</v>
      </c>
      <c r="C23" s="37">
        <f>'NSA 16'!D$89</f>
        <v>4258393.9800000004</v>
      </c>
      <c r="D23" s="113">
        <f>'NSA 16'!E$89</f>
        <v>40</v>
      </c>
      <c r="E23" s="25">
        <f>'NSA 16'!F$89</f>
        <v>34</v>
      </c>
      <c r="F23" s="25">
        <f>'NSA 16'!G$89</f>
        <v>38.568471069971373</v>
      </c>
      <c r="G23" s="37">
        <f>'NSA 16'!H$89</f>
        <v>41.950571929812824</v>
      </c>
      <c r="H23" s="113">
        <f>'NSA 16'!I$89</f>
        <v>44.933958634235168</v>
      </c>
      <c r="I23" s="25">
        <f>'NSA 16'!J$89</f>
        <v>44.909957501426696</v>
      </c>
      <c r="J23" s="25">
        <f>'NSA 16'!K$89</f>
        <v>44.924973746173997</v>
      </c>
      <c r="K23" s="37">
        <f>'NSA 16'!L$89</f>
        <v>51.323174939862923</v>
      </c>
      <c r="L23" s="113">
        <f>'NSA 16'!M$89</f>
        <v>46.143227652067878</v>
      </c>
      <c r="M23" s="25">
        <f>'NSA 16'!N$89</f>
        <v>45.248603719172792</v>
      </c>
      <c r="N23" s="25">
        <f>'NSA 16'!O$89</f>
        <v>45.828939640667379</v>
      </c>
      <c r="O23" s="37">
        <f>'NSA 16'!P$89</f>
        <v>51.798034012112382</v>
      </c>
      <c r="P23" s="117">
        <f>'NSA 16'!Q$89</f>
        <v>6.1432276520678784</v>
      </c>
      <c r="Q23" s="25">
        <f>'NSA 16'!R$89</f>
        <v>11.248603719172792</v>
      </c>
      <c r="R23" s="25">
        <f>'NSA 16'!S$89</f>
        <v>7.2604685706960055</v>
      </c>
      <c r="S23" s="37">
        <f>'NSA 16'!T$89</f>
        <v>9.8474620822995576</v>
      </c>
    </row>
    <row r="24" spans="1:19" x14ac:dyDescent="0.25">
      <c r="A24" s="113" t="str">
        <f>'NSA 17'!B$89</f>
        <v>NSA 17</v>
      </c>
      <c r="B24" s="25">
        <f>'NSA 17'!C$89</f>
        <v>256720</v>
      </c>
      <c r="C24" s="37">
        <f>'NSA 17'!D$89</f>
        <v>4258506</v>
      </c>
      <c r="D24" s="113">
        <f>'NSA 17'!E$89</f>
        <v>40</v>
      </c>
      <c r="E24" s="25">
        <f>'NSA 17'!F$89</f>
        <v>34</v>
      </c>
      <c r="F24" s="25">
        <f>'NSA 17'!G$89</f>
        <v>38.568471069971373</v>
      </c>
      <c r="G24" s="37">
        <f>'NSA 17'!H$89</f>
        <v>41.950571929812824</v>
      </c>
      <c r="H24" s="113">
        <f>'NSA 17'!I$89</f>
        <v>45.187391311903582</v>
      </c>
      <c r="I24" s="25">
        <f>'NSA 17'!J$89</f>
        <v>45.160227065508167</v>
      </c>
      <c r="J24" s="25">
        <f>'NSA 17'!K$89</f>
        <v>45.177224620065317</v>
      </c>
      <c r="K24" s="37">
        <f>'NSA 17'!L$89</f>
        <v>51.573898663683273</v>
      </c>
      <c r="L24" s="113">
        <f>'NSA 17'!M$89</f>
        <v>46.336412872383846</v>
      </c>
      <c r="M24" s="25">
        <f>'NSA 17'!N$89</f>
        <v>45.480591943319709</v>
      </c>
      <c r="N24" s="25">
        <f>'NSA 17'!O$89</f>
        <v>46.034894128840882</v>
      </c>
      <c r="O24" s="37">
        <f>'NSA 17'!P$89</f>
        <v>52.023450887024993</v>
      </c>
      <c r="P24" s="117">
        <f>'NSA 17'!Q$89</f>
        <v>6.3364128723838462</v>
      </c>
      <c r="Q24" s="25">
        <f>'NSA 17'!R$89</f>
        <v>11.480591943319709</v>
      </c>
      <c r="R24" s="25">
        <f>'NSA 17'!S$89</f>
        <v>7.4664230588695091</v>
      </c>
      <c r="S24" s="37">
        <f>'NSA 17'!T$89</f>
        <v>10.072878957212168</v>
      </c>
    </row>
    <row r="25" spans="1:19" x14ac:dyDescent="0.25">
      <c r="A25" s="113" t="str">
        <f>'NSA 18'!B$89</f>
        <v>NSA 18</v>
      </c>
      <c r="B25" s="25">
        <f>'NSA 18'!C$89</f>
        <v>256528.54</v>
      </c>
      <c r="C25" s="37">
        <f>'NSA 18'!D$89</f>
        <v>4258520.71</v>
      </c>
      <c r="D25" s="113">
        <f>'NSA 18'!E$89</f>
        <v>40</v>
      </c>
      <c r="E25" s="25">
        <f>'NSA 18'!F$89</f>
        <v>34</v>
      </c>
      <c r="F25" s="25">
        <f>'NSA 18'!G$89</f>
        <v>38.568471069971373</v>
      </c>
      <c r="G25" s="37">
        <f>'NSA 18'!H$89</f>
        <v>41.950571929812824</v>
      </c>
      <c r="H25" s="113">
        <f>'NSA 18'!I$89</f>
        <v>45.776650097132148</v>
      </c>
      <c r="I25" s="25">
        <f>'NSA 18'!J$89</f>
        <v>45.741525409585208</v>
      </c>
      <c r="J25" s="25">
        <f>'NSA 18'!K$89</f>
        <v>45.763511607413854</v>
      </c>
      <c r="K25" s="37">
        <f>'NSA 18'!L$89</f>
        <v>52.156341221844414</v>
      </c>
      <c r="L25" s="113">
        <f>'NSA 18'!M$89</f>
        <v>46.795648758262885</v>
      </c>
      <c r="M25" s="25">
        <f>'NSA 18'!N$89</f>
        <v>46.023026883218151</v>
      </c>
      <c r="N25" s="25">
        <f>'NSA 18'!O$89</f>
        <v>46.521767810833495</v>
      </c>
      <c r="O25" s="37">
        <f>'NSA 18'!P$89</f>
        <v>52.551959473123866</v>
      </c>
      <c r="P25" s="117">
        <f>'NSA 18'!Q$89</f>
        <v>6.7956487582628853</v>
      </c>
      <c r="Q25" s="25">
        <f>'NSA 18'!R$89</f>
        <v>12.023026883218151</v>
      </c>
      <c r="R25" s="25">
        <f>'NSA 18'!S$89</f>
        <v>7.9532967408621218</v>
      </c>
      <c r="S25" s="37">
        <f>'NSA 18'!T$89</f>
        <v>10.601387543311041</v>
      </c>
    </row>
    <row r="26" spans="1:19" x14ac:dyDescent="0.25">
      <c r="A26" s="113" t="str">
        <f>'NSA 19'!B$94</f>
        <v>NSA 19</v>
      </c>
      <c r="B26" s="25">
        <f>'NSA 19'!C$94</f>
        <v>256270.62</v>
      </c>
      <c r="C26" s="37">
        <f>'NSA 19'!D$94</f>
        <v>4258413.8</v>
      </c>
      <c r="D26" s="113">
        <f>'NSA 19'!E$94</f>
        <v>40</v>
      </c>
      <c r="E26" s="25">
        <f>'NSA 19'!F$94</f>
        <v>34</v>
      </c>
      <c r="F26" s="25">
        <f>'NSA 19'!G$94</f>
        <v>38.568471069971373</v>
      </c>
      <c r="G26" s="37">
        <f>'NSA 19'!H$94</f>
        <v>41.950571929812824</v>
      </c>
      <c r="H26" s="113">
        <f>'NSA 19'!I$94</f>
        <v>48.070229698236567</v>
      </c>
      <c r="I26" s="25">
        <f>'NSA 19'!J$94</f>
        <v>48.029069781083791</v>
      </c>
      <c r="J26" s="25">
        <f>'NSA 19'!K$94</f>
        <v>48.054840406718249</v>
      </c>
      <c r="K26" s="37">
        <f>'NSA 19'!L$94</f>
        <v>54.444754279825183</v>
      </c>
      <c r="L26" s="113">
        <f>'NSA 19'!M$94</f>
        <v>48.699608927898403</v>
      </c>
      <c r="M26" s="25">
        <f>'NSA 19'!N$94</f>
        <v>48.197503268511632</v>
      </c>
      <c r="N26" s="25">
        <f>'NSA 19'!O$94</f>
        <v>48.518053559183301</v>
      </c>
      <c r="O26" s="37">
        <f>'NSA 19'!P$94</f>
        <v>54.682666186590872</v>
      </c>
      <c r="P26" s="117">
        <f>'NSA 19'!Q$94</f>
        <v>8.699608927898403</v>
      </c>
      <c r="Q26" s="25">
        <f>'NSA 19'!R$94</f>
        <v>14.197503268511632</v>
      </c>
      <c r="R26" s="25">
        <f>'NSA 19'!S$94</f>
        <v>9.9495824892119273</v>
      </c>
      <c r="S26" s="37">
        <f>'NSA 19'!T$94</f>
        <v>12.732094256778048</v>
      </c>
    </row>
    <row r="27" spans="1:19" x14ac:dyDescent="0.25">
      <c r="A27" s="113" t="str">
        <f>'NSA 20'!B$89</f>
        <v>NSA 20</v>
      </c>
      <c r="B27" s="25">
        <f>'NSA 20'!C$89</f>
        <v>256088</v>
      </c>
      <c r="C27" s="37">
        <f>'NSA 20'!D$89</f>
        <v>4258478.4000000004</v>
      </c>
      <c r="D27" s="113">
        <f>'NSA 20'!E$89</f>
        <v>40</v>
      </c>
      <c r="E27" s="25">
        <f>'NSA 20'!F$89</f>
        <v>34</v>
      </c>
      <c r="F27" s="25">
        <f>'NSA 20'!G$89</f>
        <v>38.568471069971373</v>
      </c>
      <c r="G27" s="37">
        <f>'NSA 20'!H$89</f>
        <v>41.950571929812824</v>
      </c>
      <c r="H27" s="113">
        <f>'NSA 20'!I$89</f>
        <v>46.858103175288299</v>
      </c>
      <c r="I27" s="25">
        <f>'NSA 20'!J$89</f>
        <v>46.82895182653715</v>
      </c>
      <c r="J27" s="25">
        <f>'NSA 20'!K$89</f>
        <v>46.847194337185343</v>
      </c>
      <c r="K27" s="37">
        <f>'NSA 20'!L$89</f>
        <v>53.242908877708921</v>
      </c>
      <c r="L27" s="113">
        <f>'NSA 20'!M$89</f>
        <v>47.672127228826469</v>
      </c>
      <c r="M27" s="25">
        <f>'NSA 20'!N$89</f>
        <v>47.049654336206068</v>
      </c>
      <c r="N27" s="25">
        <f>'NSA 20'!O$89</f>
        <v>47.449023314499065</v>
      </c>
      <c r="O27" s="37">
        <f>'NSA 20'!P$89</f>
        <v>53.554010781877182</v>
      </c>
      <c r="P27" s="117">
        <f>'NSA 20'!Q$89</f>
        <v>7.6721272288264686</v>
      </c>
      <c r="Q27" s="25">
        <f>'NSA 20'!R$89</f>
        <v>13.049654336206068</v>
      </c>
      <c r="R27" s="25">
        <f>'NSA 20'!S$89</f>
        <v>8.8805522445276921</v>
      </c>
      <c r="S27" s="37">
        <f>'NSA 20'!T$89</f>
        <v>11.603438852064357</v>
      </c>
    </row>
    <row r="28" spans="1:19" x14ac:dyDescent="0.25">
      <c r="A28" s="113" t="str">
        <f>'NSA 21'!B$89</f>
        <v>NSA 21</v>
      </c>
      <c r="B28" s="25">
        <f>'NSA 21'!C$89</f>
        <v>255872.89</v>
      </c>
      <c r="C28" s="37">
        <f>'NSA 21'!D$89</f>
        <v>4258433.18</v>
      </c>
      <c r="D28" s="113">
        <f>'NSA 21'!E$89</f>
        <v>40</v>
      </c>
      <c r="E28" s="25">
        <f>'NSA 21'!F$89</f>
        <v>34</v>
      </c>
      <c r="F28" s="25">
        <f>'NSA 21'!G$89</f>
        <v>38.568471069971373</v>
      </c>
      <c r="G28" s="37">
        <f>'NSA 21'!H$89</f>
        <v>41.950571929812824</v>
      </c>
      <c r="H28" s="113">
        <f>'NSA 21'!I$89</f>
        <v>47.444450202045381</v>
      </c>
      <c r="I28" s="25">
        <f>'NSA 21'!J$89</f>
        <v>47.410237815559341</v>
      </c>
      <c r="J28" s="25">
        <f>'NSA 21'!K$89</f>
        <v>47.431652120064676</v>
      </c>
      <c r="K28" s="37">
        <f>'NSA 21'!L$89</f>
        <v>53.824922404797604</v>
      </c>
      <c r="L28" s="113">
        <f>'NSA 21'!M$89</f>
        <v>48.163701287478119</v>
      </c>
      <c r="M28" s="25">
        <f>'NSA 21'!N$89</f>
        <v>47.603898522474438</v>
      </c>
      <c r="N28" s="25">
        <f>'NSA 21'!O$89</f>
        <v>47.962135843409889</v>
      </c>
      <c r="O28" s="37">
        <f>'NSA 21'!P$89</f>
        <v>54.098205921588978</v>
      </c>
      <c r="P28" s="117">
        <f>'NSA 21'!Q$89</f>
        <v>8.1637012874781192</v>
      </c>
      <c r="Q28" s="25">
        <f>'NSA 21'!R$89</f>
        <v>13.603898522474438</v>
      </c>
      <c r="R28" s="25">
        <f>'NSA 21'!S$89</f>
        <v>9.3936647734385161</v>
      </c>
      <c r="S28" s="37">
        <f>'NSA 21'!T$89</f>
        <v>12.147633991776154</v>
      </c>
    </row>
    <row r="29" spans="1:19" x14ac:dyDescent="0.25">
      <c r="A29" s="113" t="str">
        <f>'NSA 22'!B$89</f>
        <v>NSA 22</v>
      </c>
      <c r="B29" s="25">
        <f>'NSA 22'!C$89</f>
        <v>255458.38</v>
      </c>
      <c r="C29" s="37">
        <f>'NSA 22'!D$89</f>
        <v>4258574.21</v>
      </c>
      <c r="D29" s="113">
        <f>'NSA 22'!E$89</f>
        <v>40</v>
      </c>
      <c r="E29" s="25">
        <f>'NSA 22'!F$89</f>
        <v>34</v>
      </c>
      <c r="F29" s="25">
        <f>'NSA 22'!G$89</f>
        <v>38.568471069971373</v>
      </c>
      <c r="G29" s="37">
        <f>'NSA 22'!H$89</f>
        <v>41.950571929812824</v>
      </c>
      <c r="H29" s="113">
        <f>'NSA 22'!I$89</f>
        <v>45.415568141989141</v>
      </c>
      <c r="I29" s="25">
        <f>'NSA 22'!J$89</f>
        <v>45.38404022036854</v>
      </c>
      <c r="J29" s="25">
        <f>'NSA 22'!K$89</f>
        <v>45.403771976891527</v>
      </c>
      <c r="K29" s="37">
        <f>'NSA 22'!L$89</f>
        <v>51.79833882000591</v>
      </c>
      <c r="L29" s="113">
        <f>'NSA 22'!M$89</f>
        <v>46.512605909910114</v>
      </c>
      <c r="M29" s="25">
        <f>'NSA 22'!N$89</f>
        <v>45.688864755167629</v>
      </c>
      <c r="N29" s="25">
        <f>'NSA 22'!O$89</f>
        <v>46.221701836150487</v>
      </c>
      <c r="O29" s="37">
        <f>'NSA 22'!P$89</f>
        <v>52.226327669656897</v>
      </c>
      <c r="P29" s="117">
        <f>'NSA 22'!Q$89</f>
        <v>6.5126059099101141</v>
      </c>
      <c r="Q29" s="25">
        <f>'NSA 22'!R$89</f>
        <v>11.688864755167629</v>
      </c>
      <c r="R29" s="25">
        <f>'NSA 22'!S$89</f>
        <v>7.6532307661791137</v>
      </c>
      <c r="S29" s="37">
        <f>'NSA 22'!T$89</f>
        <v>10.275755739844072</v>
      </c>
    </row>
    <row r="30" spans="1:19" x14ac:dyDescent="0.25">
      <c r="A30" s="113" t="str">
        <f>'NSA 23'!B$89</f>
        <v>NSA 23</v>
      </c>
      <c r="B30" s="25">
        <f>'NSA 23'!C$89</f>
        <v>255035.62</v>
      </c>
      <c r="C30" s="37">
        <f>'NSA 23'!D$89</f>
        <v>4258581.6100000003</v>
      </c>
      <c r="D30" s="113">
        <f>'NSA 23'!E$89</f>
        <v>40</v>
      </c>
      <c r="E30" s="25">
        <f>'NSA 23'!F$89</f>
        <v>34</v>
      </c>
      <c r="F30" s="25">
        <f>'NSA 23'!G$89</f>
        <v>38.568471069971373</v>
      </c>
      <c r="G30" s="37">
        <f>'NSA 23'!H$89</f>
        <v>41.950571929812824</v>
      </c>
      <c r="H30" s="113">
        <f>'NSA 23'!I$89</f>
        <v>44.694640346611543</v>
      </c>
      <c r="I30" s="25">
        <f>'NSA 23'!J$89</f>
        <v>44.665079605718219</v>
      </c>
      <c r="J30" s="25">
        <f>'NSA 23'!K$89</f>
        <v>44.683578634485947</v>
      </c>
      <c r="K30" s="37">
        <f>'NSA 23'!L$89</f>
        <v>51.079095481150773</v>
      </c>
      <c r="L30" s="113">
        <f>'NSA 23'!M$89</f>
        <v>45.963297703902626</v>
      </c>
      <c r="M30" s="25">
        <f>'NSA 23'!N$89</f>
        <v>45.022581733635533</v>
      </c>
      <c r="N30" s="25">
        <f>'NSA 23'!O$89</f>
        <v>45.633941046453181</v>
      </c>
      <c r="O30" s="37">
        <f>'NSA 23'!P$89</f>
        <v>51.579881368216888</v>
      </c>
      <c r="P30" s="117">
        <f>'NSA 23'!Q$89</f>
        <v>5.9632977039026258</v>
      </c>
      <c r="Q30" s="25">
        <f>'NSA 23'!R$89</f>
        <v>11.022581733635533</v>
      </c>
      <c r="R30" s="25">
        <f>'NSA 23'!S$89</f>
        <v>7.0654699764818076</v>
      </c>
      <c r="S30" s="37">
        <f>'NSA 23'!T$89</f>
        <v>9.6293094384040643</v>
      </c>
    </row>
    <row r="31" spans="1:19" x14ac:dyDescent="0.25">
      <c r="A31" s="113" t="str">
        <f>'NSA 24'!B$89</f>
        <v>NSA 24</v>
      </c>
      <c r="B31" s="25">
        <f>'NSA 24'!C$89</f>
        <v>253971.23</v>
      </c>
      <c r="C31" s="37">
        <f>'NSA 24'!D$89</f>
        <v>4258584.41</v>
      </c>
      <c r="D31" s="113">
        <f>'NSA 24'!E$89</f>
        <v>40</v>
      </c>
      <c r="E31" s="25">
        <f>'NSA 24'!F$89</f>
        <v>34</v>
      </c>
      <c r="F31" s="25">
        <f>'NSA 24'!G$89</f>
        <v>38.568471069971373</v>
      </c>
      <c r="G31" s="37">
        <f>'NSA 24'!H$89</f>
        <v>41.950571929812824</v>
      </c>
      <c r="H31" s="113">
        <f>'NSA 24'!I$89</f>
        <v>42.089053085045492</v>
      </c>
      <c r="I31" s="25">
        <f>'NSA 24'!J$89</f>
        <v>42.054230359168294</v>
      </c>
      <c r="J31" s="25">
        <f>'NSA 24'!K$89</f>
        <v>42.076027261600956</v>
      </c>
      <c r="K31" s="37">
        <f>'NSA 24'!L$89</f>
        <v>48.469002735430273</v>
      </c>
      <c r="L31" s="113">
        <f>'NSA 24'!M$89</f>
        <v>44.179243985252441</v>
      </c>
      <c r="M31" s="25">
        <f>'NSA 24'!N$89</f>
        <v>42.685771477190045</v>
      </c>
      <c r="N31" s="25">
        <f>'NSA 24'!O$89</f>
        <v>43.677431143983966</v>
      </c>
      <c r="O31" s="37">
        <f>'NSA 24'!P$89</f>
        <v>49.342997585182772</v>
      </c>
      <c r="P31" s="117">
        <f>'NSA 24'!Q$89</f>
        <v>4.179243985252441</v>
      </c>
      <c r="Q31" s="25">
        <f>'NSA 24'!R$89</f>
        <v>8.6857714771900447</v>
      </c>
      <c r="R31" s="25">
        <f>'NSA 24'!S$89</f>
        <v>5.1089600740125931</v>
      </c>
      <c r="S31" s="37">
        <f>'NSA 24'!T$89</f>
        <v>7.3924256553699479</v>
      </c>
    </row>
    <row r="32" spans="1:19" x14ac:dyDescent="0.25">
      <c r="A32" s="113" t="str">
        <f>'NSA 25'!B$89</f>
        <v>NSA 25</v>
      </c>
      <c r="B32" s="25">
        <f>'NSA 25'!C$89</f>
        <v>253711.15</v>
      </c>
      <c r="C32" s="37">
        <f>'NSA 25'!D$89</f>
        <v>4258114.3099999996</v>
      </c>
      <c r="D32" s="113">
        <f>'NSA 25'!E$89</f>
        <v>40</v>
      </c>
      <c r="E32" s="25">
        <f>'NSA 25'!F$89</f>
        <v>34</v>
      </c>
      <c r="F32" s="25">
        <f>'NSA 25'!G$89</f>
        <v>38.568471069971373</v>
      </c>
      <c r="G32" s="37">
        <f>'NSA 25'!H$89</f>
        <v>41.950571929812824</v>
      </c>
      <c r="H32" s="113">
        <f>'NSA 25'!I$89</f>
        <v>41.672588410929364</v>
      </c>
      <c r="I32" s="25">
        <f>'NSA 25'!J$89</f>
        <v>41.647438836331318</v>
      </c>
      <c r="J32" s="25">
        <f>'NSA 25'!K$89</f>
        <v>41.663174379241923</v>
      </c>
      <c r="K32" s="37">
        <f>'NSA 25'!L$89</f>
        <v>48.060821135245398</v>
      </c>
      <c r="L32" s="113">
        <f>'NSA 25'!M$89</f>
        <v>43.926621421953634</v>
      </c>
      <c r="M32" s="25">
        <f>'NSA 25'!N$89</f>
        <v>42.336315394073239</v>
      </c>
      <c r="N32" s="25">
        <f>'NSA 25'!O$89</f>
        <v>43.396134383956209</v>
      </c>
      <c r="O32" s="37">
        <f>'NSA 25'!P$89</f>
        <v>49.012138842835256</v>
      </c>
      <c r="P32" s="117">
        <f>'NSA 25'!Q$89</f>
        <v>3.9266214219536337</v>
      </c>
      <c r="Q32" s="25">
        <f>'NSA 25'!R$89</f>
        <v>8.3363153940732388</v>
      </c>
      <c r="R32" s="25">
        <f>'NSA 25'!S$89</f>
        <v>4.8276633139848357</v>
      </c>
      <c r="S32" s="37">
        <f>'NSA 25'!T$89</f>
        <v>7.0615669130224319</v>
      </c>
    </row>
    <row r="33" spans="1:19" x14ac:dyDescent="0.25">
      <c r="A33" s="113" t="str">
        <f>'NSA 26'!B$89</f>
        <v>NSA 26</v>
      </c>
      <c r="B33" s="25">
        <f>'NSA 26'!C$89</f>
        <v>254181.51</v>
      </c>
      <c r="C33" s="37">
        <f>'NSA 26'!D$89</f>
        <v>4257833.1100000003</v>
      </c>
      <c r="D33" s="113">
        <f>'NSA 26'!E$89</f>
        <v>40</v>
      </c>
      <c r="E33" s="25">
        <f>'NSA 26'!F$89</f>
        <v>34</v>
      </c>
      <c r="F33" s="25">
        <f>'NSA 26'!G$89</f>
        <v>38.568471069971373</v>
      </c>
      <c r="G33" s="37">
        <f>'NSA 26'!H$89</f>
        <v>41.950571929812824</v>
      </c>
      <c r="H33" s="113">
        <f>'NSA 26'!I$89</f>
        <v>45.508996308252804</v>
      </c>
      <c r="I33" s="25">
        <f>'NSA 26'!J$89</f>
        <v>45.469003219839578</v>
      </c>
      <c r="J33" s="25">
        <f>'NSA 26'!K$89</f>
        <v>45.494042025406436</v>
      </c>
      <c r="K33" s="37">
        <f>'NSA 26'!L$89</f>
        <v>51.884519689389364</v>
      </c>
      <c r="L33" s="113">
        <f>'NSA 26'!M$89</f>
        <v>46.585352297859529</v>
      </c>
      <c r="M33" s="25">
        <f>'NSA 26'!N$89</f>
        <v>45.76812102311316</v>
      </c>
      <c r="N33" s="25">
        <f>'NSA 26'!O$89</f>
        <v>46.296608643416199</v>
      </c>
      <c r="O33" s="37">
        <f>'NSA 26'!P$89</f>
        <v>52.304492974863464</v>
      </c>
      <c r="P33" s="117">
        <f>'NSA 26'!Q$89</f>
        <v>6.5853522978595294</v>
      </c>
      <c r="Q33" s="25">
        <f>'NSA 26'!R$89</f>
        <v>11.76812102311316</v>
      </c>
      <c r="R33" s="25">
        <f>'NSA 26'!S$89</f>
        <v>7.7281375734448261</v>
      </c>
      <c r="S33" s="37">
        <f>'NSA 26'!T$89</f>
        <v>10.35392104505064</v>
      </c>
    </row>
    <row r="34" spans="1:19" x14ac:dyDescent="0.25">
      <c r="A34" s="113" t="str">
        <f>'NSA 27'!B$89</f>
        <v>NSA 27</v>
      </c>
      <c r="B34" s="25">
        <f>'NSA 27'!C$89</f>
        <v>253893.73</v>
      </c>
      <c r="C34" s="37">
        <f>'NSA 27'!D$89</f>
        <v>4257554.1500000004</v>
      </c>
      <c r="D34" s="113">
        <f>'NSA 27'!E$89</f>
        <v>40</v>
      </c>
      <c r="E34" s="25">
        <f>'NSA 27'!F$89</f>
        <v>34</v>
      </c>
      <c r="F34" s="25">
        <f>'NSA 27'!G$89</f>
        <v>38.568471069971373</v>
      </c>
      <c r="G34" s="37">
        <f>'NSA 27'!H$89</f>
        <v>41.950571929812824</v>
      </c>
      <c r="H34" s="113">
        <f>'NSA 27'!I$89</f>
        <v>42.82019517655479</v>
      </c>
      <c r="I34" s="25">
        <f>'NSA 27'!J$89</f>
        <v>42.775418320612104</v>
      </c>
      <c r="J34" s="25">
        <f>'NSA 27'!K$89</f>
        <v>42.803457909759366</v>
      </c>
      <c r="K34" s="37">
        <f>'NSA 27'!L$89</f>
        <v>49.191623922292337</v>
      </c>
      <c r="L34" s="113">
        <f>'NSA 27'!M$89</f>
        <v>44.64540508565949</v>
      </c>
      <c r="M34" s="25">
        <f>'NSA 27'!N$89</f>
        <v>43.316083970853796</v>
      </c>
      <c r="N34" s="25">
        <f>'NSA 27'!O$89</f>
        <v>44.193235331055249</v>
      </c>
      <c r="O34" s="37">
        <f>'NSA 27'!P$89</f>
        <v>49.94254167092754</v>
      </c>
      <c r="P34" s="117">
        <f>'NSA 27'!Q$89</f>
        <v>4.6454050856594904</v>
      </c>
      <c r="Q34" s="25">
        <f>'NSA 27'!R$89</f>
        <v>9.3160839708537964</v>
      </c>
      <c r="R34" s="25">
        <f>'NSA 27'!S$89</f>
        <v>5.6247642610838753</v>
      </c>
      <c r="S34" s="37">
        <f>'NSA 27'!T$89</f>
        <v>7.9919697411147155</v>
      </c>
    </row>
    <row r="35" spans="1:19" x14ac:dyDescent="0.25">
      <c r="A35" s="113" t="str">
        <f>'NSA 28'!B$89</f>
        <v>NSA 28</v>
      </c>
      <c r="B35" s="25">
        <f>'NSA 28'!C$89</f>
        <v>253741.91</v>
      </c>
      <c r="C35" s="37">
        <f>'NSA 28'!D$89</f>
        <v>4257347.55</v>
      </c>
      <c r="D35" s="113">
        <f>'NSA 28'!E$89</f>
        <v>40</v>
      </c>
      <c r="E35" s="25">
        <f>'NSA 28'!F$89</f>
        <v>34</v>
      </c>
      <c r="F35" s="25">
        <f>'NSA 28'!G$89</f>
        <v>38.568471069971373</v>
      </c>
      <c r="G35" s="37">
        <f>'NSA 28'!H$89</f>
        <v>41.950571929812824</v>
      </c>
      <c r="H35" s="113">
        <f>'NSA 28'!I$89</f>
        <v>41.496605216865532</v>
      </c>
      <c r="I35" s="25">
        <f>'NSA 28'!J$89</f>
        <v>41.455882450757223</v>
      </c>
      <c r="J35" s="25">
        <f>'NSA 28'!K$89</f>
        <v>41.481378892258675</v>
      </c>
      <c r="K35" s="37">
        <f>'NSA 28'!L$89</f>
        <v>47.871503993028455</v>
      </c>
      <c r="L35" s="113">
        <f>'NSA 28'!M$89</f>
        <v>43.822753487854847</v>
      </c>
      <c r="M35" s="25">
        <f>'NSA 28'!N$89</f>
        <v>42.173390617241935</v>
      </c>
      <c r="N35" s="25">
        <f>'NSA 28'!O$89</f>
        <v>43.274998801567293</v>
      </c>
      <c r="O35" s="37">
        <f>'NSA 28'!P$89</f>
        <v>48.860721518455527</v>
      </c>
      <c r="P35" s="117">
        <f>'NSA 28'!Q$89</f>
        <v>3.8227534878548468</v>
      </c>
      <c r="Q35" s="25">
        <f>'NSA 28'!R$89</f>
        <v>8.1733906172419353</v>
      </c>
      <c r="R35" s="25">
        <f>'NSA 28'!S$89</f>
        <v>4.7065277315959193</v>
      </c>
      <c r="S35" s="37">
        <f>'NSA 28'!T$89</f>
        <v>6.9101495886427031</v>
      </c>
    </row>
    <row r="36" spans="1:19" x14ac:dyDescent="0.25">
      <c r="A36" s="113" t="str">
        <f>'NSA 29'!B$89</f>
        <v>NSA 29</v>
      </c>
      <c r="B36" s="25">
        <f>'NSA 29'!C$89</f>
        <v>254887.9</v>
      </c>
      <c r="C36" s="37">
        <f>'NSA 29'!D$89</f>
        <v>4256678.13</v>
      </c>
      <c r="D36" s="113">
        <f>'NSA 29'!E$89</f>
        <v>40</v>
      </c>
      <c r="E36" s="25">
        <f>'NSA 29'!F$89</f>
        <v>34</v>
      </c>
      <c r="F36" s="25">
        <f>'NSA 29'!G$89</f>
        <v>38.568471069971373</v>
      </c>
      <c r="G36" s="37">
        <f>'NSA 29'!H$89</f>
        <v>41.950571929812824</v>
      </c>
      <c r="H36" s="113">
        <f>'NSA 29'!I$89</f>
        <v>45.08748462841136</v>
      </c>
      <c r="I36" s="25">
        <f>'NSA 29'!J$89</f>
        <v>45.029509119284469</v>
      </c>
      <c r="J36" s="25">
        <f>'NSA 29'!K$89</f>
        <v>45.065834406628881</v>
      </c>
      <c r="K36" s="37">
        <f>'NSA 29'!L$89</f>
        <v>51.447619443061967</v>
      </c>
      <c r="L36" s="113">
        <f>'NSA 29'!M$89</f>
        <v>46.259936934102114</v>
      </c>
      <c r="M36" s="25">
        <f>'NSA 29'!N$89</f>
        <v>45.359300636514803</v>
      </c>
      <c r="N36" s="25">
        <f>'NSA 29'!O$89</f>
        <v>45.943677222008716</v>
      </c>
      <c r="O36" s="37">
        <f>'NSA 29'!P$89</f>
        <v>51.909753502216354</v>
      </c>
      <c r="P36" s="117">
        <f>'NSA 29'!Q$89</f>
        <v>6.2599369341021145</v>
      </c>
      <c r="Q36" s="25">
        <f>'NSA 29'!R$89</f>
        <v>11.359300636514803</v>
      </c>
      <c r="R36" s="25">
        <f>'NSA 29'!S$89</f>
        <v>7.3752061520373431</v>
      </c>
      <c r="S36" s="37">
        <f>'NSA 29'!T$89</f>
        <v>9.95918157240353</v>
      </c>
    </row>
    <row r="37" spans="1:19" x14ac:dyDescent="0.25">
      <c r="A37" s="113" t="str">
        <f>'NSA 30'!B$89</f>
        <v>NSA 30</v>
      </c>
      <c r="B37" s="25">
        <f>'NSA 30'!C$89</f>
        <v>255455.6</v>
      </c>
      <c r="C37" s="37">
        <f>'NSA 30'!D$89</f>
        <v>4256373.47</v>
      </c>
      <c r="D37" s="113">
        <f>'NSA 30'!E$89</f>
        <v>40</v>
      </c>
      <c r="E37" s="25">
        <f>'NSA 30'!F$89</f>
        <v>34</v>
      </c>
      <c r="F37" s="25">
        <f>'NSA 30'!G$89</f>
        <v>38.568471069971373</v>
      </c>
      <c r="G37" s="37">
        <f>'NSA 30'!H$89</f>
        <v>41.950571929812824</v>
      </c>
      <c r="H37" s="113">
        <f>'NSA 30'!I$89</f>
        <v>44.186491696098152</v>
      </c>
      <c r="I37" s="25">
        <f>'NSA 30'!J$89</f>
        <v>44.1457610756514</v>
      </c>
      <c r="J37" s="25">
        <f>'NSA 30'!K$89</f>
        <v>44.171262443357016</v>
      </c>
      <c r="K37" s="37">
        <f>'NSA 30'!L$89</f>
        <v>50.561383749020251</v>
      </c>
      <c r="L37" s="113">
        <f>'NSA 30'!M$89</f>
        <v>45.589603777011185</v>
      </c>
      <c r="M37" s="25">
        <f>'NSA 30'!N$89</f>
        <v>44.546637234023976</v>
      </c>
      <c r="N37" s="25">
        <f>'NSA 30'!O$89</f>
        <v>45.227201811450769</v>
      </c>
      <c r="O37" s="37">
        <f>'NSA 30'!P$89</f>
        <v>51.121643027238193</v>
      </c>
      <c r="P37" s="117">
        <f>'NSA 30'!Q$89</f>
        <v>5.5896037770111846</v>
      </c>
      <c r="Q37" s="25">
        <f>'NSA 30'!R$89</f>
        <v>10.546637234023976</v>
      </c>
      <c r="R37" s="25">
        <f>'NSA 30'!S$89</f>
        <v>6.6587307414793955</v>
      </c>
      <c r="S37" s="37">
        <f>'NSA 30'!T$89</f>
        <v>9.1710710974253686</v>
      </c>
    </row>
    <row r="38" spans="1:19" x14ac:dyDescent="0.25">
      <c r="A38" s="113" t="str">
        <f>'NSA 31'!B$89</f>
        <v>NSA 31</v>
      </c>
      <c r="B38" s="25">
        <f>'NSA 31'!C$89</f>
        <v>255818</v>
      </c>
      <c r="C38" s="37">
        <f>'NSA 31'!D$89</f>
        <v>4256438</v>
      </c>
      <c r="D38" s="113">
        <f>'NSA 31'!E$89</f>
        <v>40</v>
      </c>
      <c r="E38" s="25">
        <f>'NSA 31'!F$89</f>
        <v>34</v>
      </c>
      <c r="F38" s="25">
        <f>'NSA 31'!G$89</f>
        <v>38.568471069971373</v>
      </c>
      <c r="G38" s="37">
        <f>'NSA 31'!H$89</f>
        <v>41.950571929812824</v>
      </c>
      <c r="H38" s="113">
        <f>'NSA 31'!I$89</f>
        <v>45.393454529296655</v>
      </c>
      <c r="I38" s="25">
        <f>'NSA 31'!J$89</f>
        <v>45.353412426928195</v>
      </c>
      <c r="J38" s="25">
        <f>'NSA 31'!K$89</f>
        <v>45.378481971946208</v>
      </c>
      <c r="K38" s="37">
        <f>'NSA 31'!L$89</f>
        <v>51.768935953955896</v>
      </c>
      <c r="L38" s="113">
        <f>'NSA 31'!M$89</f>
        <v>46.495438340722608</v>
      </c>
      <c r="M38" s="25">
        <f>'NSA 31'!N$89</f>
        <v>45.660319808765692</v>
      </c>
      <c r="N38" s="25">
        <f>'NSA 31'!O$89</f>
        <v>46.200763675428327</v>
      </c>
      <c r="O38" s="37">
        <f>'NSA 31'!P$89</f>
        <v>52.199692679817502</v>
      </c>
      <c r="P38" s="117">
        <f>'NSA 31'!Q$89</f>
        <v>6.4954383407226075</v>
      </c>
      <c r="Q38" s="25">
        <f>'NSA 31'!R$89</f>
        <v>11.660319808765692</v>
      </c>
      <c r="R38" s="25">
        <f>'NSA 31'!S$89</f>
        <v>7.6322926054569535</v>
      </c>
      <c r="S38" s="37">
        <f>'NSA 31'!T$89</f>
        <v>10.249120750004678</v>
      </c>
    </row>
    <row r="39" spans="1:19" x14ac:dyDescent="0.25">
      <c r="A39" s="113" t="str">
        <f>'NSA 32'!B$89</f>
        <v>NSA 32</v>
      </c>
      <c r="B39" s="25">
        <f>'NSA 32'!C$89</f>
        <v>255962.55</v>
      </c>
      <c r="C39" s="37">
        <f>'NSA 32'!D$89</f>
        <v>4256460.1500000004</v>
      </c>
      <c r="D39" s="113">
        <f>'NSA 32'!E$89</f>
        <v>40</v>
      </c>
      <c r="E39" s="25">
        <f>'NSA 32'!F$89</f>
        <v>34</v>
      </c>
      <c r="F39" s="25">
        <f>'NSA 32'!G$89</f>
        <v>38.568471069971373</v>
      </c>
      <c r="G39" s="37">
        <f>'NSA 32'!H$89</f>
        <v>41.950571929812824</v>
      </c>
      <c r="H39" s="113">
        <f>'NSA 32'!I$89</f>
        <v>46.282538891900771</v>
      </c>
      <c r="I39" s="25">
        <f>'NSA 32'!J$89</f>
        <v>46.235111711406098</v>
      </c>
      <c r="J39" s="25">
        <f>'NSA 32'!K$89</f>
        <v>46.26481433855097</v>
      </c>
      <c r="K39" s="37">
        <f>'NSA 32'!L$89</f>
        <v>52.651699388965923</v>
      </c>
      <c r="L39" s="113">
        <f>'NSA 32'!M$89</f>
        <v>47.200499878518727</v>
      </c>
      <c r="M39" s="25">
        <f>'NSA 32'!N$89</f>
        <v>46.487231067872429</v>
      </c>
      <c r="N39" s="25">
        <f>'NSA 32'!O$89</f>
        <v>46.946552006945026</v>
      </c>
      <c r="O39" s="37">
        <f>'NSA 32'!P$89</f>
        <v>53.006363846385028</v>
      </c>
      <c r="P39" s="117">
        <f>'NSA 32'!Q$89</f>
        <v>7.2004998785187269</v>
      </c>
      <c r="Q39" s="25">
        <f>'NSA 32'!R$89</f>
        <v>12.487231067872429</v>
      </c>
      <c r="R39" s="25">
        <f>'NSA 32'!S$89</f>
        <v>8.3780809369736531</v>
      </c>
      <c r="S39" s="37">
        <f>'NSA 32'!T$89</f>
        <v>11.055791916572204</v>
      </c>
    </row>
    <row r="40" spans="1:19" x14ac:dyDescent="0.25">
      <c r="A40" s="113" t="str">
        <f>'NSA 33'!B$89</f>
        <v>NSA 33</v>
      </c>
      <c r="B40" s="25">
        <f>'NSA 33'!C$89</f>
        <v>256713.47</v>
      </c>
      <c r="C40" s="37">
        <f>'NSA 33'!D$89</f>
        <v>4256688.04</v>
      </c>
      <c r="D40" s="113">
        <f>'NSA 33'!E$89</f>
        <v>40</v>
      </c>
      <c r="E40" s="25">
        <f>'NSA 33'!F$89</f>
        <v>34</v>
      </c>
      <c r="F40" s="25">
        <f>'NSA 33'!G$89</f>
        <v>38.568471069971373</v>
      </c>
      <c r="G40" s="37">
        <f>'NSA 33'!H$89</f>
        <v>41.950571929812824</v>
      </c>
      <c r="H40" s="113">
        <f>'NSA 33'!I$89</f>
        <v>45.723878585543034</v>
      </c>
      <c r="I40" s="25">
        <f>'NSA 33'!J$89</f>
        <v>45.706224103472799</v>
      </c>
      <c r="J40" s="25">
        <f>'NSA 33'!K$89</f>
        <v>45.717266562124912</v>
      </c>
      <c r="K40" s="37">
        <f>'NSA 33'!L$89</f>
        <v>52.118531144084329</v>
      </c>
      <c r="L40" s="113">
        <f>'NSA 33'!M$89</f>
        <v>46.753966985058597</v>
      </c>
      <c r="M40" s="25">
        <f>'NSA 33'!N$89</f>
        <v>45.989949619901566</v>
      </c>
      <c r="N40" s="25">
        <f>'NSA 33'!O$89</f>
        <v>46.482964560440159</v>
      </c>
      <c r="O40" s="37">
        <f>'NSA 33'!P$89</f>
        <v>52.517454577692099</v>
      </c>
      <c r="P40" s="117">
        <f>'NSA 33'!Q$89</f>
        <v>6.7539669850585966</v>
      </c>
      <c r="Q40" s="25">
        <f>'NSA 33'!R$89</f>
        <v>11.989949619901566</v>
      </c>
      <c r="R40" s="25">
        <f>'NSA 33'!S$89</f>
        <v>7.9144934904687858</v>
      </c>
      <c r="S40" s="37">
        <f>'NSA 33'!T$89</f>
        <v>10.566882647879275</v>
      </c>
    </row>
    <row r="41" spans="1:19" x14ac:dyDescent="0.25">
      <c r="A41" s="113" t="str">
        <f>'NSA 34'!B$89</f>
        <v>NSA 34</v>
      </c>
      <c r="B41" s="25">
        <f>'NSA 34'!C$89</f>
        <v>256976.45</v>
      </c>
      <c r="C41" s="37">
        <f>'NSA 34'!D$89</f>
        <v>4256525.24</v>
      </c>
      <c r="D41" s="113">
        <f>'NSA 34'!E$89</f>
        <v>40</v>
      </c>
      <c r="E41" s="25">
        <f>'NSA 34'!F$89</f>
        <v>34</v>
      </c>
      <c r="F41" s="25">
        <f>'NSA 34'!G$89</f>
        <v>38.568471069971373</v>
      </c>
      <c r="G41" s="37">
        <f>'NSA 34'!H$89</f>
        <v>41.950571929812824</v>
      </c>
      <c r="H41" s="113">
        <f>'NSA 34'!I$89</f>
        <v>45.172444595708356</v>
      </c>
      <c r="I41" s="25">
        <f>'NSA 34'!J$89</f>
        <v>45.142869017744864</v>
      </c>
      <c r="J41" s="25">
        <f>'NSA 34'!K$89</f>
        <v>45.161377343336738</v>
      </c>
      <c r="K41" s="37">
        <f>'NSA 34'!L$89</f>
        <v>51.556887025158211</v>
      </c>
      <c r="L41" s="113">
        <f>'NSA 34'!M$89</f>
        <v>46.324945345657824</v>
      </c>
      <c r="M41" s="25">
        <f>'NSA 34'!N$89</f>
        <v>45.46447054908792</v>
      </c>
      <c r="N41" s="25">
        <f>'NSA 34'!O$89</f>
        <v>46.021891069073845</v>
      </c>
      <c r="O41" s="37">
        <f>'NSA 34'!P$89</f>
        <v>52.008115060579257</v>
      </c>
      <c r="P41" s="117">
        <f>'NSA 34'!Q$89</f>
        <v>6.3249453456578237</v>
      </c>
      <c r="Q41" s="25">
        <f>'NSA 34'!R$89</f>
        <v>11.46447054908792</v>
      </c>
      <c r="R41" s="25">
        <f>'NSA 34'!S$89</f>
        <v>7.4534199991024721</v>
      </c>
      <c r="S41" s="37">
        <f>'NSA 34'!T$89</f>
        <v>10.057543130766433</v>
      </c>
    </row>
    <row r="42" spans="1:19" x14ac:dyDescent="0.25">
      <c r="A42" s="113" t="str">
        <f>'NSA 35'!B$89</f>
        <v>NSA 35</v>
      </c>
      <c r="B42" s="25">
        <f>'NSA 35'!C$89</f>
        <v>253764.83</v>
      </c>
      <c r="C42" s="37">
        <f>'NSA 35'!D$89</f>
        <v>4258874.59</v>
      </c>
      <c r="D42" s="113">
        <f>'NSA 35'!E$89</f>
        <v>40</v>
      </c>
      <c r="E42" s="25">
        <f>'NSA 35'!F$89</f>
        <v>34</v>
      </c>
      <c r="F42" s="25">
        <f>'NSA 35'!G$89</f>
        <v>38.568471069971373</v>
      </c>
      <c r="G42" s="37">
        <f>'NSA 35'!H$89</f>
        <v>41.950571929812824</v>
      </c>
      <c r="H42" s="113">
        <f>'NSA 35'!I$89</f>
        <v>41.648141636088553</v>
      </c>
      <c r="I42" s="25">
        <f>'NSA 35'!J$89</f>
        <v>41.594151674047623</v>
      </c>
      <c r="J42" s="25">
        <f>'NSA 35'!K$89</f>
        <v>41.627973972829153</v>
      </c>
      <c r="K42" s="37">
        <f>'NSA 35'!L$89</f>
        <v>48.011686314033632</v>
      </c>
      <c r="L42" s="113">
        <f>'NSA 35'!M$89</f>
        <v>43.912089505265257</v>
      </c>
      <c r="M42" s="25">
        <f>'NSA 35'!N$89</f>
        <v>42.290885384956319</v>
      </c>
      <c r="N42" s="25">
        <f>'NSA 35'!O$89</f>
        <v>43.372547440870697</v>
      </c>
      <c r="O42" s="37">
        <f>'NSA 35'!P$89</f>
        <v>48.972713729638784</v>
      </c>
      <c r="P42" s="117">
        <f>'NSA 35'!Q$89</f>
        <v>3.9120895052652571</v>
      </c>
      <c r="Q42" s="25">
        <f>'NSA 35'!R$89</f>
        <v>8.2908853849563187</v>
      </c>
      <c r="R42" s="25">
        <f>'NSA 35'!S$89</f>
        <v>4.8040763708993239</v>
      </c>
      <c r="S42" s="37">
        <f>'NSA 35'!T$89</f>
        <v>7.0221417998259597</v>
      </c>
    </row>
    <row r="43" spans="1:19" x14ac:dyDescent="0.25">
      <c r="A43" s="113" t="str">
        <f>'NSA 36'!B$89</f>
        <v>NSA 36</v>
      </c>
      <c r="B43" s="25">
        <f>'NSA 36'!C$89</f>
        <v>252898.83</v>
      </c>
      <c r="C43" s="37">
        <f>'NSA 36'!D$89</f>
        <v>4259541.1900000004</v>
      </c>
      <c r="D43" s="113">
        <f>'NSA 36'!E$89</f>
        <v>40</v>
      </c>
      <c r="E43" s="25">
        <f>'NSA 36'!F$89</f>
        <v>34</v>
      </c>
      <c r="F43" s="25">
        <f>'NSA 36'!G$89</f>
        <v>38.568471069971373</v>
      </c>
      <c r="G43" s="37">
        <f>'NSA 36'!H$89</f>
        <v>41.950571929812824</v>
      </c>
      <c r="H43" s="113">
        <f>'NSA 36'!I$89</f>
        <v>41.148128988855355</v>
      </c>
      <c r="I43" s="25">
        <f>'NSA 36'!J$89</f>
        <v>41.074818949021122</v>
      </c>
      <c r="J43" s="25">
        <f>'NSA 36'!K$89</f>
        <v>41.120782537188234</v>
      </c>
      <c r="K43" s="37">
        <f>'NSA 36'!L$89</f>
        <v>47.495148455271554</v>
      </c>
      <c r="L43" s="113">
        <f>'NSA 36'!M$89</f>
        <v>43.622195327715517</v>
      </c>
      <c r="M43" s="25">
        <f>'NSA 36'!N$89</f>
        <v>41.852560273719781</v>
      </c>
      <c r="N43" s="25">
        <f>'NSA 36'!O$89</f>
        <v>43.03978551260456</v>
      </c>
      <c r="O43" s="37">
        <f>'NSA 36'!P$89</f>
        <v>48.563718975798899</v>
      </c>
      <c r="P43" s="117">
        <f>'NSA 36'!Q$89</f>
        <v>3.6221953277155166</v>
      </c>
      <c r="Q43" s="25">
        <f>'NSA 36'!R$89</f>
        <v>7.8525602737197815</v>
      </c>
      <c r="R43" s="25">
        <f>'NSA 36'!S$89</f>
        <v>4.4713144426331866</v>
      </c>
      <c r="S43" s="37">
        <f>'NSA 36'!T$89</f>
        <v>6.6131470459860751</v>
      </c>
    </row>
    <row r="44" spans="1:19" x14ac:dyDescent="0.25">
      <c r="A44" s="113" t="str">
        <f>'NSA 37'!B$89</f>
        <v>NSA 37</v>
      </c>
      <c r="B44" s="25">
        <f>'NSA 37'!C$89</f>
        <v>252168.07</v>
      </c>
      <c r="C44" s="37">
        <f>'NSA 37'!D$89</f>
        <v>4258767.46</v>
      </c>
      <c r="D44" s="113">
        <f>'NSA 37'!E$89</f>
        <v>40</v>
      </c>
      <c r="E44" s="25">
        <f>'NSA 37'!F$89</f>
        <v>34</v>
      </c>
      <c r="F44" s="25">
        <f>'NSA 37'!G$89</f>
        <v>38.568471069971373</v>
      </c>
      <c r="G44" s="37">
        <f>'NSA 37'!H$89</f>
        <v>41.950571929812824</v>
      </c>
      <c r="H44" s="113">
        <f>'NSA 37'!I$89</f>
        <v>40.831052248787572</v>
      </c>
      <c r="I44" s="25">
        <f>'NSA 37'!J$89</f>
        <v>40.745327617636597</v>
      </c>
      <c r="J44" s="25">
        <f>'NSA 37'!K$89</f>
        <v>40.799103476714606</v>
      </c>
      <c r="K44" s="37">
        <f>'NSA 37'!L$89</f>
        <v>47.167458653046111</v>
      </c>
      <c r="L44" s="113">
        <f>'NSA 37'!M$89</f>
        <v>43.44567426855982</v>
      </c>
      <c r="M44" s="25">
        <f>'NSA 37'!N$89</f>
        <v>41.578835696026381</v>
      </c>
      <c r="N44" s="25">
        <f>'NSA 37'!O$89</f>
        <v>42.835752940901287</v>
      </c>
      <c r="O44" s="37">
        <f>'NSA 37'!P$89</f>
        <v>48.309641394205549</v>
      </c>
      <c r="P44" s="117">
        <f>'NSA 37'!Q$89</f>
        <v>3.4456742685598201</v>
      </c>
      <c r="Q44" s="25">
        <f>'NSA 37'!R$89</f>
        <v>7.5788356960263812</v>
      </c>
      <c r="R44" s="25">
        <f>'NSA 37'!S$89</f>
        <v>4.2672818709299136</v>
      </c>
      <c r="S44" s="37">
        <f>'NSA 37'!T$89</f>
        <v>6.359069464392725</v>
      </c>
    </row>
    <row r="45" spans="1:19" ht="15.75" thickBot="1" x14ac:dyDescent="0.3">
      <c r="A45" s="114" t="str">
        <f>'NSA 38'!B$89</f>
        <v>NSA 38</v>
      </c>
      <c r="B45" s="39">
        <f>'NSA 38'!C$89</f>
        <v>252427.79</v>
      </c>
      <c r="C45" s="41">
        <f>'NSA 38'!D$89</f>
        <v>4258477.8099999996</v>
      </c>
      <c r="D45" s="114">
        <f>'NSA 38'!E$89</f>
        <v>40</v>
      </c>
      <c r="E45" s="39">
        <f>'NSA 38'!F$89</f>
        <v>34</v>
      </c>
      <c r="F45" s="39">
        <f>'NSA 38'!G$89</f>
        <v>38.568471069971373</v>
      </c>
      <c r="G45" s="41">
        <f>'NSA 38'!H$89</f>
        <v>41.950571929812824</v>
      </c>
      <c r="H45" s="114">
        <f>'NSA 38'!I$89</f>
        <v>40.301488236867229</v>
      </c>
      <c r="I45" s="39">
        <f>'NSA 38'!J$89</f>
        <v>40.233935350047794</v>
      </c>
      <c r="J45" s="39">
        <f>'NSA 38'!K$89</f>
        <v>40.276278879626368</v>
      </c>
      <c r="K45" s="41">
        <f>'NSA 38'!L$89</f>
        <v>46.653430906872359</v>
      </c>
      <c r="L45" s="114">
        <f>'NSA 38'!M$89</f>
        <v>43.163659722836329</v>
      </c>
      <c r="M45" s="39">
        <f>'NSA 38'!N$89</f>
        <v>41.161198526146727</v>
      </c>
      <c r="N45" s="39">
        <f>'NSA 38'!O$89</f>
        <v>42.516086273977507</v>
      </c>
      <c r="O45" s="41">
        <f>'NSA 38'!P$89</f>
        <v>47.920007787564046</v>
      </c>
      <c r="P45" s="118">
        <f>'NSA 38'!Q$89</f>
        <v>3.1636597228363286</v>
      </c>
      <c r="Q45" s="39">
        <f>'NSA 38'!R$89</f>
        <v>7.1611985261467268</v>
      </c>
      <c r="R45" s="39">
        <f>'NSA 38'!S$89</f>
        <v>3.9476152040061336</v>
      </c>
      <c r="S45" s="41">
        <f>'NSA 38'!T$89</f>
        <v>5.9694358577512219</v>
      </c>
    </row>
  </sheetData>
  <mergeCells count="10">
    <mergeCell ref="A1:S1"/>
    <mergeCell ref="A3:S3"/>
    <mergeCell ref="A4:S4"/>
    <mergeCell ref="P6:S6"/>
    <mergeCell ref="A6:A7"/>
    <mergeCell ref="B6:C6"/>
    <mergeCell ref="D6:G6"/>
    <mergeCell ref="H6:K6"/>
    <mergeCell ref="L6:O6"/>
    <mergeCell ref="A2:S2"/>
  </mergeCells>
  <pageMargins left="0.7" right="0.7" top="0.75" bottom="0.75" header="0.3" footer="0.3"/>
  <pageSetup scale="5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6972C-FFC3-47BF-B1E9-A804C14AEC10}">
  <sheetPr codeName="Sheet7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5" max="15" width="11.5703125" bestFit="1" customWidth="1"/>
    <col min="17" max="17" width="15.42578125" bestFit="1" customWidth="1"/>
    <col min="18" max="18" width="17.140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149</v>
      </c>
      <c r="B2" s="29" t="s">
        <v>119</v>
      </c>
      <c r="C2" s="29">
        <f>NSAs!B7</f>
        <v>257998.7</v>
      </c>
      <c r="D2" s="30">
        <f>NSAs!C7</f>
        <v>4256506.01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9" t="s">
        <v>125</v>
      </c>
      <c r="H5" s="168" t="str">
        <f>CONCATENATE("Sound Level @ ", A2, " (dBA)")</f>
        <v>Sound Level @ NSA 5 (dBA)</v>
      </c>
      <c r="O5" s="159" t="s">
        <v>0</v>
      </c>
      <c r="P5" s="160" t="s">
        <v>1</v>
      </c>
      <c r="Q5" s="160" t="s">
        <v>2</v>
      </c>
      <c r="R5" s="161"/>
      <c r="V5" s="145" t="str">
        <f>INDEX(A7:A45,MATCH(W5,H7:H45,0))</f>
        <v>A-32</v>
      </c>
      <c r="W5" s="146">
        <f>MAX(H7:H45)</f>
        <v>35.297354308667039</v>
      </c>
    </row>
    <row r="6" spans="1:23" ht="15.75" thickBot="1" x14ac:dyDescent="0.3">
      <c r="A6" s="176"/>
      <c r="B6" s="178"/>
      <c r="C6" s="178"/>
      <c r="D6" s="178"/>
      <c r="E6" s="178"/>
      <c r="F6" s="178"/>
      <c r="G6" s="180"/>
      <c r="H6" s="169"/>
      <c r="O6" s="163"/>
      <c r="P6" s="162"/>
      <c r="Q6" s="12" t="s">
        <v>3</v>
      </c>
      <c r="R6" s="13" t="s">
        <v>4</v>
      </c>
      <c r="V6" s="147" t="str">
        <f>INDEX(A7:A45,MATCH(W6,H7:H45,0))</f>
        <v>A-33</v>
      </c>
      <c r="W6" s="148">
        <f>LARGE(H7:H45,2)</f>
        <v>35.270486258088425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6033.3751060330178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53.311206540858393</v>
      </c>
      <c r="H7" s="36">
        <f>C7-G7</f>
        <v>15.699093415781419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37.145767968413153</v>
      </c>
    </row>
    <row r="8" spans="1:23" x14ac:dyDescent="0.25">
      <c r="A8" s="9" t="str">
        <f>Inverters!B4</f>
        <v>A-2</v>
      </c>
      <c r="B8" s="24">
        <f t="shared" si="0"/>
        <v>5362.0727750750711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52.286654080289111</v>
      </c>
      <c r="H8" s="37">
        <f t="shared" ref="H8:H44" si="3">C8-G8</f>
        <v>16.723645876350702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47.028874754055536</v>
      </c>
    </row>
    <row r="9" spans="1:23" x14ac:dyDescent="0.25">
      <c r="A9" s="9" t="str">
        <f>Inverters!B5</f>
        <v>A-3</v>
      </c>
      <c r="B9" s="24">
        <f t="shared" si="0"/>
        <v>3851.4978219519944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49.412593132016632</v>
      </c>
      <c r="H9" s="37">
        <f t="shared" si="3"/>
        <v>19.597706824623181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91.152940364109298</v>
      </c>
    </row>
    <row r="10" spans="1:23" x14ac:dyDescent="0.25">
      <c r="A10" s="9" t="str">
        <f>Inverters!B6</f>
        <v>A-4</v>
      </c>
      <c r="B10" s="24">
        <f t="shared" si="0"/>
        <v>2977.4729565860584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47.176956512357201</v>
      </c>
      <c r="H10" s="37">
        <f t="shared" si="3"/>
        <v>21.833343444282612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152.52265074636918</v>
      </c>
    </row>
    <row r="11" spans="1:23" x14ac:dyDescent="0.25">
      <c r="A11" s="9" t="str">
        <f>Inverters!B7</f>
        <v>A-5</v>
      </c>
      <c r="B11" s="24">
        <f t="shared" si="0"/>
        <v>2669.3907637887046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46.228243069119571</v>
      </c>
      <c r="H11" s="37">
        <f t="shared" si="3"/>
        <v>22.782056887520241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189.76044439667174</v>
      </c>
    </row>
    <row r="12" spans="1:23" x14ac:dyDescent="0.25">
      <c r="A12" s="9" t="str">
        <f>Inverters!B8</f>
        <v>A-6</v>
      </c>
      <c r="B12" s="24">
        <f t="shared" si="0"/>
        <v>2379.2136747465106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45.228668946639992</v>
      </c>
      <c r="H12" s="37">
        <f t="shared" si="3"/>
        <v>23.78163100999982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238.87082032379007</v>
      </c>
    </row>
    <row r="13" spans="1:23" x14ac:dyDescent="0.25">
      <c r="A13" s="9" t="str">
        <f>Inverters!B9</f>
        <v>A-7</v>
      </c>
      <c r="B13" s="24">
        <f t="shared" si="0"/>
        <v>3695.1831056389642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49.052719273011064</v>
      </c>
      <c r="H13" s="37">
        <f t="shared" si="3"/>
        <v>19.957580683628748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99.02801376547805</v>
      </c>
    </row>
    <row r="14" spans="1:23" x14ac:dyDescent="0.25">
      <c r="A14" s="9" t="str">
        <f>Inverters!B10</f>
        <v>A-8</v>
      </c>
      <c r="B14" s="24">
        <f t="shared" si="0"/>
        <v>3414.577937871727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48.366740599113541</v>
      </c>
      <c r="H14" s="37">
        <f t="shared" si="3"/>
        <v>20.643559357526271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115.97274473264308</v>
      </c>
    </row>
    <row r="15" spans="1:23" x14ac:dyDescent="0.25">
      <c r="A15" s="9" t="str">
        <f>Inverters!B11</f>
        <v>A-9</v>
      </c>
      <c r="B15" s="24">
        <f t="shared" si="0"/>
        <v>2797.505512416662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46.635419019359176</v>
      </c>
      <c r="H15" s="37">
        <f t="shared" si="3"/>
        <v>22.374880937280636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172.77786124549635</v>
      </c>
    </row>
    <row r="16" spans="1:23" x14ac:dyDescent="0.25">
      <c r="A16" s="9" t="str">
        <f>Inverters!B12</f>
        <v>A-10</v>
      </c>
      <c r="B16" s="24">
        <f t="shared" si="0"/>
        <v>2485.6818763673041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45.608910915888465</v>
      </c>
      <c r="H16" s="37">
        <f t="shared" si="3"/>
        <v>23.401389040751347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218.84614661546274</v>
      </c>
    </row>
    <row r="17" spans="1:21" x14ac:dyDescent="0.25">
      <c r="A17" s="9" t="str">
        <f>Inverters!B13</f>
        <v>A-11</v>
      </c>
      <c r="B17" s="24">
        <f t="shared" si="0"/>
        <v>2173.087885245518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44.441545813160161</v>
      </c>
      <c r="H17" s="37">
        <f t="shared" si="3"/>
        <v>24.568754143479651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286.33564436907182</v>
      </c>
    </row>
    <row r="18" spans="1:21" x14ac:dyDescent="0.25">
      <c r="A18" s="9" t="str">
        <f>Inverters!B14</f>
        <v>A-12</v>
      </c>
      <c r="B18" s="24">
        <f t="shared" si="0"/>
        <v>1946.9942775467669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43.48729350155098</v>
      </c>
      <c r="H18" s="37">
        <f t="shared" si="3"/>
        <v>25.523006455088833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356.6979763835007</v>
      </c>
    </row>
    <row r="19" spans="1:21" x14ac:dyDescent="0.25">
      <c r="A19" s="9" t="str">
        <f>Inverters!B15</f>
        <v>A-13</v>
      </c>
      <c r="B19" s="24">
        <f t="shared" si="0"/>
        <v>1684.5744856493022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42.229804372727969</v>
      </c>
      <c r="H19" s="37">
        <f t="shared" si="3"/>
        <v>26.780495583911843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476.48535659691572</v>
      </c>
    </row>
    <row r="20" spans="1:21" x14ac:dyDescent="0.25">
      <c r="A20" s="9" t="str">
        <f>Inverters!B16</f>
        <v>A-14</v>
      </c>
      <c r="B20" s="24">
        <f t="shared" si="0"/>
        <v>1518.6657278680154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41.329243844364342</v>
      </c>
      <c r="H20" s="37">
        <f t="shared" si="3"/>
        <v>27.681056112275471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586.28071824422489</v>
      </c>
    </row>
    <row r="21" spans="1:21" x14ac:dyDescent="0.25">
      <c r="A21" s="9" t="str">
        <f>Inverters!B17</f>
        <v>A-15</v>
      </c>
      <c r="B21" s="24">
        <f t="shared" si="0"/>
        <v>1384.308539958228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40.524657962346751</v>
      </c>
      <c r="H21" s="37">
        <f t="shared" si="3"/>
        <v>28.485641994293061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705.60914276529218</v>
      </c>
    </row>
    <row r="22" spans="1:21" x14ac:dyDescent="0.25">
      <c r="A22" s="9" t="str">
        <f>Inverters!B18</f>
        <v>A-16</v>
      </c>
      <c r="B22" s="24">
        <f t="shared" si="0"/>
        <v>3464.7985268122652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48.493559721308031</v>
      </c>
      <c r="H22" s="37">
        <f t="shared" si="3"/>
        <v>20.516740235331781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112.63517121103561</v>
      </c>
    </row>
    <row r="23" spans="1:21" x14ac:dyDescent="0.25">
      <c r="A23" s="9" t="str">
        <f>Inverters!B19</f>
        <v>A-17</v>
      </c>
      <c r="B23" s="24">
        <f t="shared" si="0"/>
        <v>3026.1353225526541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47.317766897562535</v>
      </c>
      <c r="H23" s="37">
        <f t="shared" si="3"/>
        <v>21.692533059077277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147.65675025772276</v>
      </c>
    </row>
    <row r="24" spans="1:21" x14ac:dyDescent="0.25">
      <c r="A24" s="9" t="str">
        <f>Inverters!B20</f>
        <v>A-18</v>
      </c>
      <c r="B24" s="24">
        <f t="shared" si="0"/>
        <v>2686.7466199848182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46.284534223854152</v>
      </c>
      <c r="H24" s="37">
        <f t="shared" si="3"/>
        <v>22.725765732785661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187.31673241905236</v>
      </c>
    </row>
    <row r="25" spans="1:21" x14ac:dyDescent="0.25">
      <c r="A25" s="9" t="str">
        <f>Inverters!B21</f>
        <v>A-19</v>
      </c>
      <c r="B25" s="24">
        <f t="shared" si="0"/>
        <v>2306.0592967223743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44.957409406166065</v>
      </c>
      <c r="H25" s="37">
        <f t="shared" si="3"/>
        <v>24.052890550473748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254.26644734540335</v>
      </c>
    </row>
    <row r="26" spans="1:21" x14ac:dyDescent="0.25">
      <c r="A26" s="9" t="str">
        <f>Inverters!B22</f>
        <v>A-20</v>
      </c>
      <c r="B26" s="24">
        <f t="shared" si="0"/>
        <v>2005.9285184921796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43.746309056464391</v>
      </c>
      <c r="H26" s="37">
        <f t="shared" si="3"/>
        <v>25.263990900175422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336.04627833814828</v>
      </c>
    </row>
    <row r="27" spans="1:21" x14ac:dyDescent="0.25">
      <c r="A27" s="9" t="str">
        <f>Inverters!B23</f>
        <v>A-21</v>
      </c>
      <c r="B27" s="24">
        <f t="shared" si="0"/>
        <v>1718.7426363478623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42.404217010391889</v>
      </c>
      <c r="H27" s="37">
        <f t="shared" si="3"/>
        <v>26.606082946247923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457.72885882142117</v>
      </c>
    </row>
    <row r="28" spans="1:21" x14ac:dyDescent="0.25">
      <c r="A28" s="9" t="str">
        <f>Inverters!B24</f>
        <v>A-22</v>
      </c>
      <c r="B28" s="24">
        <f t="shared" si="0"/>
        <v>1459.5019479948148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40.984093579530814</v>
      </c>
      <c r="H28" s="37">
        <f t="shared" si="3"/>
        <v>28.026206377108998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634.7762037354554</v>
      </c>
    </row>
    <row r="29" spans="1:21" x14ac:dyDescent="0.25">
      <c r="A29" s="9" t="str">
        <f>Inverters!B25</f>
        <v>A-23</v>
      </c>
      <c r="B29" s="24">
        <f t="shared" si="0"/>
        <v>1230.1342658836675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39.49905032228434</v>
      </c>
      <c r="H29" s="37">
        <f t="shared" si="3"/>
        <v>29.511249634355472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893.5625594933108</v>
      </c>
    </row>
    <row r="30" spans="1:21" x14ac:dyDescent="0.25">
      <c r="A30" s="9" t="str">
        <f>Inverters!B26</f>
        <v>A-24</v>
      </c>
      <c r="B30" s="24">
        <f t="shared" si="0"/>
        <v>1038.5259419004242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38.028346989660932</v>
      </c>
      <c r="H30" s="37">
        <f t="shared" si="3"/>
        <v>30.981952966978881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1253.7048232926152</v>
      </c>
    </row>
    <row r="31" spans="1:21" x14ac:dyDescent="0.25">
      <c r="A31" s="9" t="str">
        <f>Inverters!B27</f>
        <v>A-25</v>
      </c>
      <c r="B31" s="24">
        <f t="shared" si="0"/>
        <v>2786.0642018625776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46.599822401079656</v>
      </c>
      <c r="H31" s="37">
        <f t="shared" si="3"/>
        <v>22.410477555560156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174.19984151511457</v>
      </c>
    </row>
    <row r="32" spans="1:21" x14ac:dyDescent="0.25">
      <c r="A32" s="9" t="str">
        <f>Inverters!B28</f>
        <v>A-26</v>
      </c>
      <c r="B32" s="24">
        <f t="shared" si="0"/>
        <v>2372.5155698119365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45.204181423977928</v>
      </c>
      <c r="H32" s="37">
        <f t="shared" si="3"/>
        <v>23.806118532661884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240.22148826583467</v>
      </c>
    </row>
    <row r="33" spans="1:21" x14ac:dyDescent="0.25">
      <c r="A33" s="9" t="str">
        <f>Inverters!B29</f>
        <v>A-27</v>
      </c>
      <c r="B33" s="24">
        <f t="shared" si="0"/>
        <v>1890.1344824641862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43.229854103722154</v>
      </c>
      <c r="H33" s="37">
        <f t="shared" si="3"/>
        <v>25.780445852917659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378.48143816766856</v>
      </c>
    </row>
    <row r="34" spans="1:21" x14ac:dyDescent="0.25">
      <c r="A34" s="9" t="str">
        <f>Inverters!B30</f>
        <v>A-28</v>
      </c>
      <c r="B34" s="24">
        <f t="shared" si="0"/>
        <v>1013.3846618636976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37.81548653435317</v>
      </c>
      <c r="H34" s="37">
        <f t="shared" si="3"/>
        <v>31.194813422286643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1316.6833453335705</v>
      </c>
    </row>
    <row r="35" spans="1:21" x14ac:dyDescent="0.25">
      <c r="A35" s="9" t="str">
        <f>Inverters!B31</f>
        <v>A-29</v>
      </c>
      <c r="B35" s="24">
        <f t="shared" si="0"/>
        <v>817.81173389751257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35.953066749711965</v>
      </c>
      <c r="H35" s="37">
        <f t="shared" si="3"/>
        <v>33.057233206927847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2021.7307688295218</v>
      </c>
    </row>
    <row r="36" spans="1:21" x14ac:dyDescent="0.25">
      <c r="A36" s="9" t="str">
        <f>Inverters!B32</f>
        <v>A-30</v>
      </c>
      <c r="B36" s="24">
        <f t="shared" si="0"/>
        <v>751.15249457099253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35.214562277438439</v>
      </c>
      <c r="H36" s="37">
        <f t="shared" si="3"/>
        <v>33.795737679201373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2396.4797738337097</v>
      </c>
    </row>
    <row r="37" spans="1:21" x14ac:dyDescent="0.25">
      <c r="A37" s="9" t="str">
        <f>Inverters!B33</f>
        <v>A-31</v>
      </c>
      <c r="B37" s="24">
        <f t="shared" si="0"/>
        <v>1959.9016763603984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43.54468568748446</v>
      </c>
      <c r="H37" s="37">
        <f t="shared" si="3"/>
        <v>25.465614269155353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352.01520828129412</v>
      </c>
    </row>
    <row r="38" spans="1:21" x14ac:dyDescent="0.25">
      <c r="A38" s="9" t="str">
        <f>Inverters!B34</f>
        <v>A-32</v>
      </c>
      <c r="B38" s="24">
        <f t="shared" si="0"/>
        <v>631.89843883356775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33.712945647972774</v>
      </c>
      <c r="H38" s="37">
        <f t="shared" si="3"/>
        <v>35.297354308667039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3386.3779753319641</v>
      </c>
    </row>
    <row r="39" spans="1:21" x14ac:dyDescent="0.25">
      <c r="A39" s="9" t="str">
        <f>Inverters!B35</f>
        <v>A-33</v>
      </c>
      <c r="B39" s="24">
        <f t="shared" si="0"/>
        <v>633.85611569171488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33.739813698551387</v>
      </c>
      <c r="H39" s="37">
        <f t="shared" si="3"/>
        <v>35.270486258088425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3365.4924902377666</v>
      </c>
    </row>
    <row r="40" spans="1:21" x14ac:dyDescent="0.25">
      <c r="A40" s="9" t="str">
        <f>Inverters!B36</f>
        <v>B-1</v>
      </c>
      <c r="B40" s="24">
        <f t="shared" si="0"/>
        <v>5778.7645922810643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52.936700062175262</v>
      </c>
      <c r="H40" s="37">
        <f t="shared" si="3"/>
        <v>13.063299937824738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20.24556931219173</v>
      </c>
    </row>
    <row r="41" spans="1:21" x14ac:dyDescent="0.25">
      <c r="A41" s="9" t="str">
        <f>Inverters!B37</f>
        <v>B-2</v>
      </c>
      <c r="B41" s="24">
        <f t="shared" si="0"/>
        <v>3717.8023529634565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49.105725958857761</v>
      </c>
      <c r="H41" s="37">
        <f t="shared" si="3"/>
        <v>16.894274041142239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48.913349562354533</v>
      </c>
    </row>
    <row r="42" spans="1:21" x14ac:dyDescent="0.25">
      <c r="A42" s="9" t="str">
        <f>Inverters!B38</f>
        <v>B-3</v>
      </c>
      <c r="B42" s="24">
        <f t="shared" si="0"/>
        <v>2823.6998822467608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46.716370714376545</v>
      </c>
      <c r="H42" s="37">
        <f t="shared" si="3"/>
        <v>19.283629285623455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84.79357158892438</v>
      </c>
    </row>
    <row r="43" spans="1:21" x14ac:dyDescent="0.25">
      <c r="A43" s="9" t="str">
        <f>Inverters!B39</f>
        <v>C-1</v>
      </c>
      <c r="B43" s="24">
        <f t="shared" si="0"/>
        <v>3096.6046709259672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47.517715290898707</v>
      </c>
      <c r="H43" s="37">
        <f t="shared" si="3"/>
        <v>18.482284709101293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70.506388699590744</v>
      </c>
    </row>
    <row r="44" spans="1:21" ht="15.75" thickBot="1" x14ac:dyDescent="0.3">
      <c r="A44" s="9" t="str">
        <f>Inverters!B40</f>
        <v>Trans</v>
      </c>
      <c r="B44" s="24">
        <f>SQRT(($C$2-Q44)^2+($D$2-R44)^2)</f>
        <v>652.39675819265949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33.990235886649337</v>
      </c>
      <c r="H44" s="37">
        <f t="shared" si="3"/>
        <v>20.009764113350663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100.2250799439293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21.638218169335332</v>
      </c>
      <c r="O45" s="108"/>
      <c r="P45" s="108"/>
      <c r="Q45" s="109"/>
      <c r="R45" s="109"/>
      <c r="U45">
        <f t="shared" ref="U45" si="5">10^(H45/10)</f>
        <v>145.8215858285607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43.454599300060607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43.454599300060607</v>
      </c>
      <c r="D51" s="77">
        <f>10*LOG10(SUM(U7:U44))</f>
        <v>43.42591928269627</v>
      </c>
      <c r="E51" s="77">
        <f>P85</f>
        <v>43.443866476335089</v>
      </c>
      <c r="F51" s="78">
        <f>S85</f>
        <v>49.839808615633402</v>
      </c>
    </row>
    <row r="52" spans="1:19" ht="14.45" customHeight="1" thickBot="1" x14ac:dyDescent="0.3">
      <c r="B52" s="72" t="s">
        <v>141</v>
      </c>
      <c r="C52" s="79">
        <f>10*LOG10(10^(C50/10)+10^(C51/10))</f>
        <v>45.072403668927727</v>
      </c>
      <c r="D52" s="79">
        <f>10*LOG10(10^(D50/10)+10^(D51/10))</f>
        <v>43.89528642418631</v>
      </c>
      <c r="E52" s="79">
        <f>J85</f>
        <v>44.667441493365139</v>
      </c>
      <c r="F52" s="80">
        <f>M85</f>
        <v>50.494049973131645</v>
      </c>
    </row>
    <row r="53" spans="1:19" ht="16.149999999999999" customHeight="1" thickBot="1" x14ac:dyDescent="0.3">
      <c r="B53" s="74" t="s">
        <v>145</v>
      </c>
      <c r="C53" s="81">
        <f>C52-C50</f>
        <v>5.072403668927727</v>
      </c>
      <c r="D53" s="81">
        <f>D52-D50</f>
        <v>9.8952864241863097</v>
      </c>
      <c r="E53" s="81">
        <f>E52-E50</f>
        <v>6.0989704233937658</v>
      </c>
      <c r="F53" s="82">
        <f>F52-F50</f>
        <v>8.5434780433188209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5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43.89528642418631</v>
      </c>
      <c r="J61" s="62">
        <f>10^(I61/10)</f>
        <v>24520.461648598739</v>
      </c>
      <c r="K61" s="63"/>
      <c r="L61" s="153">
        <f>I61+10</f>
        <v>53.89528642418631</v>
      </c>
      <c r="M61" s="62">
        <f>10^(L61/10)</f>
        <v>245204.61648598724</v>
      </c>
      <c r="N61" s="62"/>
      <c r="O61" s="62">
        <f>D51</f>
        <v>43.42591928269627</v>
      </c>
      <c r="P61" s="62">
        <f>10^(O61/10)</f>
        <v>22008.575217089132</v>
      </c>
      <c r="Q61" s="62"/>
      <c r="R61" s="62">
        <f>O61+10</f>
        <v>53.42591928269627</v>
      </c>
      <c r="S61" s="63">
        <f>10^(R61/10)</f>
        <v>220085.75217089159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43.89528642418631</v>
      </c>
      <c r="J62" s="26">
        <f t="shared" ref="J62:J84" si="10">10^(I62/10)</f>
        <v>24520.461648598739</v>
      </c>
      <c r="K62" s="64"/>
      <c r="L62" s="154">
        <f t="shared" ref="L62:L67" si="11">I62+10</f>
        <v>53.89528642418631</v>
      </c>
      <c r="M62" s="26">
        <f t="shared" ref="M62:M84" si="12">10^(L62/10)</f>
        <v>245204.61648598724</v>
      </c>
      <c r="N62" s="26"/>
      <c r="O62" s="26">
        <f>O61</f>
        <v>43.42591928269627</v>
      </c>
      <c r="P62" s="26">
        <f t="shared" ref="P62:P84" si="13">10^(O62/10)</f>
        <v>22008.575217089132</v>
      </c>
      <c r="Q62" s="26"/>
      <c r="R62" s="26">
        <f t="shared" ref="R62:R67" si="14">O62+10</f>
        <v>53.42591928269627</v>
      </c>
      <c r="S62" s="64">
        <f t="shared" ref="S62:S84" si="15">10^(R62/10)</f>
        <v>220085.75217089159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43.89528642418631</v>
      </c>
      <c r="J63" s="26">
        <f t="shared" si="10"/>
        <v>24520.461648598739</v>
      </c>
      <c r="K63" s="64"/>
      <c r="L63" s="154">
        <f t="shared" si="11"/>
        <v>53.89528642418631</v>
      </c>
      <c r="M63" s="26">
        <f t="shared" si="12"/>
        <v>245204.61648598724</v>
      </c>
      <c r="N63" s="26"/>
      <c r="O63" s="26">
        <f t="shared" ref="O63:O84" si="17">O62</f>
        <v>43.42591928269627</v>
      </c>
      <c r="P63" s="26">
        <f t="shared" si="13"/>
        <v>22008.575217089132</v>
      </c>
      <c r="Q63" s="26"/>
      <c r="R63" s="26">
        <f t="shared" si="14"/>
        <v>53.42591928269627</v>
      </c>
      <c r="S63" s="64">
        <f t="shared" si="15"/>
        <v>220085.75217089159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43.89528642418631</v>
      </c>
      <c r="J64" s="26">
        <f t="shared" si="10"/>
        <v>24520.461648598739</v>
      </c>
      <c r="K64" s="64"/>
      <c r="L64" s="154">
        <f t="shared" si="11"/>
        <v>53.89528642418631</v>
      </c>
      <c r="M64" s="26">
        <f t="shared" si="12"/>
        <v>245204.61648598724</v>
      </c>
      <c r="N64" s="26"/>
      <c r="O64" s="26">
        <f t="shared" si="17"/>
        <v>43.42591928269627</v>
      </c>
      <c r="P64" s="26">
        <f t="shared" si="13"/>
        <v>22008.575217089132</v>
      </c>
      <c r="Q64" s="26"/>
      <c r="R64" s="26">
        <f t="shared" si="14"/>
        <v>53.42591928269627</v>
      </c>
      <c r="S64" s="64">
        <f t="shared" si="15"/>
        <v>220085.75217089159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43.89528642418631</v>
      </c>
      <c r="J65" s="26">
        <f t="shared" si="10"/>
        <v>24520.461648598739</v>
      </c>
      <c r="K65" s="64"/>
      <c r="L65" s="154">
        <f t="shared" si="11"/>
        <v>53.89528642418631</v>
      </c>
      <c r="M65" s="26">
        <f t="shared" si="12"/>
        <v>245204.61648598724</v>
      </c>
      <c r="N65" s="26"/>
      <c r="O65" s="26">
        <f t="shared" si="17"/>
        <v>43.42591928269627</v>
      </c>
      <c r="P65" s="26">
        <f t="shared" si="13"/>
        <v>22008.575217089132</v>
      </c>
      <c r="Q65" s="26"/>
      <c r="R65" s="26">
        <f t="shared" si="14"/>
        <v>53.42591928269627</v>
      </c>
      <c r="S65" s="64">
        <f t="shared" si="15"/>
        <v>220085.75217089159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43.89528642418631</v>
      </c>
      <c r="J66" s="26">
        <f t="shared" si="10"/>
        <v>24520.461648598739</v>
      </c>
      <c r="K66" s="64"/>
      <c r="L66" s="154">
        <f t="shared" si="11"/>
        <v>53.89528642418631</v>
      </c>
      <c r="M66" s="26">
        <f t="shared" si="12"/>
        <v>245204.61648598724</v>
      </c>
      <c r="N66" s="26"/>
      <c r="O66" s="26">
        <f t="shared" si="17"/>
        <v>43.42591928269627</v>
      </c>
      <c r="P66" s="26">
        <f t="shared" si="13"/>
        <v>22008.575217089132</v>
      </c>
      <c r="Q66" s="26"/>
      <c r="R66" s="26">
        <f t="shared" si="14"/>
        <v>53.42591928269627</v>
      </c>
      <c r="S66" s="64">
        <f t="shared" si="15"/>
        <v>220085.75217089159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43.89528642418631</v>
      </c>
      <c r="J67" s="26">
        <f t="shared" si="10"/>
        <v>24520.461648598739</v>
      </c>
      <c r="K67" s="64"/>
      <c r="L67" s="154">
        <f t="shared" si="11"/>
        <v>53.89528642418631</v>
      </c>
      <c r="M67" s="26">
        <f t="shared" si="12"/>
        <v>245204.61648598724</v>
      </c>
      <c r="N67" s="26"/>
      <c r="O67" s="26">
        <f t="shared" si="17"/>
        <v>43.42591928269627</v>
      </c>
      <c r="P67" s="26">
        <f t="shared" si="13"/>
        <v>22008.575217089132</v>
      </c>
      <c r="Q67" s="26"/>
      <c r="R67" s="26">
        <f t="shared" si="14"/>
        <v>53.42591928269627</v>
      </c>
      <c r="S67" s="64">
        <f t="shared" si="15"/>
        <v>220085.75217089159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45.072403668927727</v>
      </c>
      <c r="J68" s="26">
        <f t="shared" si="10"/>
        <v>32154.396802917727</v>
      </c>
      <c r="K68" s="64"/>
      <c r="L68" s="154">
        <f>I68</f>
        <v>45.072403668927727</v>
      </c>
      <c r="M68" s="26">
        <f t="shared" si="12"/>
        <v>32154.396802917727</v>
      </c>
      <c r="N68" s="26"/>
      <c r="O68" s="26">
        <f>H46</f>
        <v>43.454599300060607</v>
      </c>
      <c r="P68" s="26">
        <f t="shared" si="13"/>
        <v>22154.39680291769</v>
      </c>
      <c r="Q68" s="26"/>
      <c r="R68" s="26">
        <f>O68</f>
        <v>43.454599300060607</v>
      </c>
      <c r="S68" s="64">
        <f t="shared" si="15"/>
        <v>22154.39680291769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45.072403668927727</v>
      </c>
      <c r="J69" s="26">
        <f t="shared" si="10"/>
        <v>32154.396802917727</v>
      </c>
      <c r="K69" s="64"/>
      <c r="L69" s="154">
        <f t="shared" ref="L69:L82" si="20">I69</f>
        <v>45.072403668927727</v>
      </c>
      <c r="M69" s="26">
        <f t="shared" si="12"/>
        <v>32154.396802917727</v>
      </c>
      <c r="N69" s="26"/>
      <c r="O69" s="26">
        <f t="shared" si="17"/>
        <v>43.454599300060607</v>
      </c>
      <c r="P69" s="26">
        <f t="shared" si="13"/>
        <v>22154.39680291769</v>
      </c>
      <c r="Q69" s="26"/>
      <c r="R69" s="26">
        <f t="shared" ref="R69:R82" si="21">O69</f>
        <v>43.454599300060607</v>
      </c>
      <c r="S69" s="64">
        <f t="shared" si="15"/>
        <v>22154.39680291769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45.072403668927727</v>
      </c>
      <c r="J70" s="26">
        <f t="shared" si="10"/>
        <v>32154.396802917727</v>
      </c>
      <c r="K70" s="64"/>
      <c r="L70" s="154">
        <f t="shared" si="20"/>
        <v>45.072403668927727</v>
      </c>
      <c r="M70" s="26">
        <f t="shared" si="12"/>
        <v>32154.396802917727</v>
      </c>
      <c r="N70" s="26"/>
      <c r="O70" s="26">
        <f t="shared" si="17"/>
        <v>43.454599300060607</v>
      </c>
      <c r="P70" s="26">
        <f t="shared" si="13"/>
        <v>22154.39680291769</v>
      </c>
      <c r="Q70" s="26"/>
      <c r="R70" s="26">
        <f t="shared" si="21"/>
        <v>43.454599300060607</v>
      </c>
      <c r="S70" s="64">
        <f t="shared" si="15"/>
        <v>22154.39680291769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45.072403668927727</v>
      </c>
      <c r="J71" s="26">
        <f t="shared" si="10"/>
        <v>32154.396802917727</v>
      </c>
      <c r="K71" s="64"/>
      <c r="L71" s="154">
        <f t="shared" si="20"/>
        <v>45.072403668927727</v>
      </c>
      <c r="M71" s="26">
        <f t="shared" si="12"/>
        <v>32154.396802917727</v>
      </c>
      <c r="N71" s="26"/>
      <c r="O71" s="26">
        <f t="shared" si="17"/>
        <v>43.454599300060607</v>
      </c>
      <c r="P71" s="26">
        <f t="shared" si="13"/>
        <v>22154.39680291769</v>
      </c>
      <c r="Q71" s="26"/>
      <c r="R71" s="26">
        <f t="shared" si="21"/>
        <v>43.454599300060607</v>
      </c>
      <c r="S71" s="64">
        <f t="shared" si="15"/>
        <v>22154.39680291769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45.072403668927727</v>
      </c>
      <c r="J72" s="26">
        <f t="shared" si="10"/>
        <v>32154.396802917727</v>
      </c>
      <c r="K72" s="64"/>
      <c r="L72" s="154">
        <f t="shared" si="20"/>
        <v>45.072403668927727</v>
      </c>
      <c r="M72" s="26">
        <f t="shared" si="12"/>
        <v>32154.396802917727</v>
      </c>
      <c r="N72" s="26"/>
      <c r="O72" s="26">
        <f t="shared" si="17"/>
        <v>43.454599300060607</v>
      </c>
      <c r="P72" s="26">
        <f t="shared" si="13"/>
        <v>22154.39680291769</v>
      </c>
      <c r="Q72" s="26"/>
      <c r="R72" s="26">
        <f t="shared" si="21"/>
        <v>43.454599300060607</v>
      </c>
      <c r="S72" s="64">
        <f t="shared" si="15"/>
        <v>22154.39680291769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45.072403668927727</v>
      </c>
      <c r="J73" s="26">
        <f t="shared" si="10"/>
        <v>32154.396802917727</v>
      </c>
      <c r="K73" s="64"/>
      <c r="L73" s="154">
        <f t="shared" si="20"/>
        <v>45.072403668927727</v>
      </c>
      <c r="M73" s="26">
        <f t="shared" si="12"/>
        <v>32154.396802917727</v>
      </c>
      <c r="N73" s="26"/>
      <c r="O73" s="26">
        <f t="shared" si="17"/>
        <v>43.454599300060607</v>
      </c>
      <c r="P73" s="26">
        <f t="shared" si="13"/>
        <v>22154.39680291769</v>
      </c>
      <c r="Q73" s="26"/>
      <c r="R73" s="26">
        <f t="shared" si="21"/>
        <v>43.454599300060607</v>
      </c>
      <c r="S73" s="64">
        <f t="shared" si="15"/>
        <v>22154.39680291769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45.072403668927727</v>
      </c>
      <c r="J74" s="26">
        <f t="shared" si="10"/>
        <v>32154.396802917727</v>
      </c>
      <c r="K74" s="64"/>
      <c r="L74" s="154">
        <f t="shared" si="20"/>
        <v>45.072403668927727</v>
      </c>
      <c r="M74" s="26">
        <f t="shared" si="12"/>
        <v>32154.396802917727</v>
      </c>
      <c r="N74" s="26"/>
      <c r="O74" s="26">
        <f t="shared" si="17"/>
        <v>43.454599300060607</v>
      </c>
      <c r="P74" s="26">
        <f t="shared" si="13"/>
        <v>22154.39680291769</v>
      </c>
      <c r="Q74" s="26"/>
      <c r="R74" s="26">
        <f t="shared" si="21"/>
        <v>43.454599300060607</v>
      </c>
      <c r="S74" s="64">
        <f t="shared" si="15"/>
        <v>22154.39680291769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45.072403668927727</v>
      </c>
      <c r="J75" s="26">
        <f t="shared" si="10"/>
        <v>32154.396802917727</v>
      </c>
      <c r="K75" s="64"/>
      <c r="L75" s="154">
        <f t="shared" si="20"/>
        <v>45.072403668927727</v>
      </c>
      <c r="M75" s="26">
        <f t="shared" si="12"/>
        <v>32154.396802917727</v>
      </c>
      <c r="N75" s="26"/>
      <c r="O75" s="26">
        <f t="shared" si="17"/>
        <v>43.454599300060607</v>
      </c>
      <c r="P75" s="26">
        <f t="shared" si="13"/>
        <v>22154.39680291769</v>
      </c>
      <c r="Q75" s="26"/>
      <c r="R75" s="26">
        <f t="shared" si="21"/>
        <v>43.454599300060607</v>
      </c>
      <c r="S75" s="64">
        <f t="shared" si="15"/>
        <v>22154.39680291769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45.072403668927727</v>
      </c>
      <c r="J76" s="26">
        <f t="shared" si="10"/>
        <v>32154.396802917727</v>
      </c>
      <c r="K76" s="64"/>
      <c r="L76" s="154">
        <f t="shared" si="20"/>
        <v>45.072403668927727</v>
      </c>
      <c r="M76" s="26">
        <f t="shared" si="12"/>
        <v>32154.396802917727</v>
      </c>
      <c r="N76" s="26"/>
      <c r="O76" s="26">
        <f t="shared" si="17"/>
        <v>43.454599300060607</v>
      </c>
      <c r="P76" s="26">
        <f t="shared" si="13"/>
        <v>22154.39680291769</v>
      </c>
      <c r="Q76" s="26"/>
      <c r="R76" s="26">
        <f t="shared" si="21"/>
        <v>43.454599300060607</v>
      </c>
      <c r="S76" s="64">
        <f t="shared" si="15"/>
        <v>22154.39680291769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45.072403668927727</v>
      </c>
      <c r="J77" s="26">
        <f t="shared" si="10"/>
        <v>32154.396802917727</v>
      </c>
      <c r="K77" s="64"/>
      <c r="L77" s="154">
        <f t="shared" si="20"/>
        <v>45.072403668927727</v>
      </c>
      <c r="M77" s="26">
        <f t="shared" si="12"/>
        <v>32154.396802917727</v>
      </c>
      <c r="N77" s="26"/>
      <c r="O77" s="26">
        <f t="shared" si="17"/>
        <v>43.454599300060607</v>
      </c>
      <c r="P77" s="26">
        <f t="shared" si="13"/>
        <v>22154.39680291769</v>
      </c>
      <c r="Q77" s="26"/>
      <c r="R77" s="26">
        <f t="shared" si="21"/>
        <v>43.454599300060607</v>
      </c>
      <c r="S77" s="64">
        <f t="shared" si="15"/>
        <v>22154.39680291769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45.072403668927727</v>
      </c>
      <c r="J78" s="26">
        <f t="shared" si="10"/>
        <v>32154.396802917727</v>
      </c>
      <c r="K78" s="64"/>
      <c r="L78" s="154">
        <f t="shared" si="20"/>
        <v>45.072403668927727</v>
      </c>
      <c r="M78" s="26">
        <f t="shared" si="12"/>
        <v>32154.396802917727</v>
      </c>
      <c r="N78" s="26"/>
      <c r="O78" s="26">
        <f t="shared" si="17"/>
        <v>43.454599300060607</v>
      </c>
      <c r="P78" s="26">
        <f t="shared" si="13"/>
        <v>22154.39680291769</v>
      </c>
      <c r="Q78" s="26"/>
      <c r="R78" s="26">
        <f t="shared" si="21"/>
        <v>43.454599300060607</v>
      </c>
      <c r="S78" s="64">
        <f t="shared" si="15"/>
        <v>22154.39680291769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45.072403668927727</v>
      </c>
      <c r="J79" s="26">
        <f t="shared" si="10"/>
        <v>32154.396802917727</v>
      </c>
      <c r="K79" s="64"/>
      <c r="L79" s="154">
        <f t="shared" si="20"/>
        <v>45.072403668927727</v>
      </c>
      <c r="M79" s="26">
        <f t="shared" si="12"/>
        <v>32154.396802917727</v>
      </c>
      <c r="N79" s="26"/>
      <c r="O79" s="26">
        <f t="shared" si="17"/>
        <v>43.454599300060607</v>
      </c>
      <c r="P79" s="26">
        <f t="shared" si="13"/>
        <v>22154.39680291769</v>
      </c>
      <c r="Q79" s="26"/>
      <c r="R79" s="26">
        <f t="shared" si="21"/>
        <v>43.454599300060607</v>
      </c>
      <c r="S79" s="64">
        <f t="shared" si="15"/>
        <v>22154.39680291769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45.072403668927727</v>
      </c>
      <c r="J80" s="26">
        <f t="shared" si="10"/>
        <v>32154.396802917727</v>
      </c>
      <c r="K80" s="64"/>
      <c r="L80" s="154">
        <f t="shared" si="20"/>
        <v>45.072403668927727</v>
      </c>
      <c r="M80" s="26">
        <f t="shared" si="12"/>
        <v>32154.396802917727</v>
      </c>
      <c r="N80" s="26"/>
      <c r="O80" s="26">
        <f t="shared" si="17"/>
        <v>43.454599300060607</v>
      </c>
      <c r="P80" s="26">
        <f t="shared" si="13"/>
        <v>22154.39680291769</v>
      </c>
      <c r="Q80" s="26"/>
      <c r="R80" s="26">
        <f t="shared" si="21"/>
        <v>43.454599300060607</v>
      </c>
      <c r="S80" s="64">
        <f t="shared" si="15"/>
        <v>22154.39680291769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45.072403668927727</v>
      </c>
      <c r="J81" s="26">
        <f t="shared" si="10"/>
        <v>32154.396802917727</v>
      </c>
      <c r="K81" s="64"/>
      <c r="L81" s="154">
        <f t="shared" si="20"/>
        <v>45.072403668927727</v>
      </c>
      <c r="M81" s="26">
        <f t="shared" si="12"/>
        <v>32154.396802917727</v>
      </c>
      <c r="N81" s="26"/>
      <c r="O81" s="26">
        <f t="shared" si="17"/>
        <v>43.454599300060607</v>
      </c>
      <c r="P81" s="26">
        <f t="shared" si="13"/>
        <v>22154.39680291769</v>
      </c>
      <c r="Q81" s="26"/>
      <c r="R81" s="26">
        <f t="shared" si="21"/>
        <v>43.454599300060607</v>
      </c>
      <c r="S81" s="64">
        <f t="shared" si="15"/>
        <v>22154.39680291769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45.072403668927727</v>
      </c>
      <c r="J82" s="26">
        <f t="shared" si="10"/>
        <v>32154.396802917727</v>
      </c>
      <c r="K82" s="64"/>
      <c r="L82" s="154">
        <f t="shared" si="20"/>
        <v>45.072403668927727</v>
      </c>
      <c r="M82" s="26">
        <f t="shared" si="12"/>
        <v>32154.396802917727</v>
      </c>
      <c r="N82" s="26"/>
      <c r="O82" s="26">
        <f t="shared" si="17"/>
        <v>43.454599300060607</v>
      </c>
      <c r="P82" s="26">
        <f t="shared" si="13"/>
        <v>22154.39680291769</v>
      </c>
      <c r="Q82" s="26"/>
      <c r="R82" s="26">
        <f t="shared" si="21"/>
        <v>43.454599300060607</v>
      </c>
      <c r="S82" s="64">
        <f t="shared" si="15"/>
        <v>22154.39680291769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43.89528642418631</v>
      </c>
      <c r="J83" s="26">
        <f t="shared" si="10"/>
        <v>24520.461648598739</v>
      </c>
      <c r="K83" s="64"/>
      <c r="L83" s="154">
        <f>I83+10</f>
        <v>53.89528642418631</v>
      </c>
      <c r="M83" s="26">
        <f t="shared" si="12"/>
        <v>245204.61648598724</v>
      </c>
      <c r="N83" s="26"/>
      <c r="O83" s="26">
        <f>D51</f>
        <v>43.42591928269627</v>
      </c>
      <c r="P83" s="26">
        <f t="shared" si="13"/>
        <v>22008.575217089132</v>
      </c>
      <c r="Q83" s="26"/>
      <c r="R83" s="26">
        <f>O83+10</f>
        <v>53.42591928269627</v>
      </c>
      <c r="S83" s="64">
        <f t="shared" si="15"/>
        <v>220085.75217089159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43.89528642418631</v>
      </c>
      <c r="J84" s="65">
        <f t="shared" si="10"/>
        <v>24520.461648598739</v>
      </c>
      <c r="K84" s="66"/>
      <c r="L84" s="155">
        <f>I84+10</f>
        <v>53.89528642418631</v>
      </c>
      <c r="M84" s="65">
        <f t="shared" si="12"/>
        <v>245204.61648598724</v>
      </c>
      <c r="N84" s="65"/>
      <c r="O84" s="65">
        <f t="shared" si="17"/>
        <v>43.42591928269627</v>
      </c>
      <c r="P84" s="65">
        <f t="shared" si="13"/>
        <v>22008.575217089132</v>
      </c>
      <c r="Q84" s="65"/>
      <c r="R84" s="65">
        <f>O84+10</f>
        <v>53.42591928269627</v>
      </c>
      <c r="S84" s="66">
        <f t="shared" si="15"/>
        <v>220085.75217089159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44.667441493365139</v>
      </c>
      <c r="K85" s="67"/>
      <c r="L85" s="67" t="s">
        <v>134</v>
      </c>
      <c r="M85" s="67">
        <f>10*LOG10(SUM(M61:M84)/24)</f>
        <v>50.494049973131645</v>
      </c>
      <c r="N85" s="67"/>
      <c r="O85" s="67" t="s">
        <v>135</v>
      </c>
      <c r="P85" s="67">
        <f>10*LOG10(SUM(P61:P84)/24)</f>
        <v>43.443866476335089</v>
      </c>
      <c r="Q85" s="67"/>
      <c r="R85" s="67" t="s">
        <v>134</v>
      </c>
      <c r="S85" s="68">
        <f>10*LOG10(SUM(S61:S84)/24)</f>
        <v>49.839808615633402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5</v>
      </c>
      <c r="C89" s="22">
        <f>C2</f>
        <v>257998.7</v>
      </c>
      <c r="D89" s="23">
        <f>D2</f>
        <v>4256506.01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43.454599300060607</v>
      </c>
      <c r="J89" s="86">
        <f>D51</f>
        <v>43.42591928269627</v>
      </c>
      <c r="K89" s="86">
        <f>E51</f>
        <v>43.443866476335089</v>
      </c>
      <c r="L89" s="87">
        <f>F51</f>
        <v>49.839808615633402</v>
      </c>
      <c r="M89" s="89">
        <f>C52</f>
        <v>45.072403668927727</v>
      </c>
      <c r="N89" s="86">
        <f>D52</f>
        <v>43.89528642418631</v>
      </c>
      <c r="O89" s="86">
        <f>E52</f>
        <v>44.667441493365139</v>
      </c>
      <c r="P89" s="87">
        <f>F52</f>
        <v>50.494049973131645</v>
      </c>
      <c r="Q89" s="89">
        <f>C53</f>
        <v>5.072403668927727</v>
      </c>
      <c r="R89" s="86">
        <f>D53</f>
        <v>9.8952864241863097</v>
      </c>
      <c r="S89" s="86">
        <f>E53</f>
        <v>6.0989704233937658</v>
      </c>
      <c r="T89" s="87">
        <f>F53</f>
        <v>8.5434780433188209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5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631.89843883356775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30.053246307901137</v>
      </c>
      <c r="K95" s="35">
        <f>4/60*100</f>
        <v>6.666666666666667</v>
      </c>
      <c r="L95" s="36">
        <f t="shared" ref="L95:L126" si="23">F95-J95+M95</f>
        <v>5.1858413186892847</v>
      </c>
      <c r="M95" s="110">
        <f>10*LOG(6.666667/100)</f>
        <v>-11.760912373409578</v>
      </c>
      <c r="N95" s="110">
        <f t="shared" ref="N95:N126" si="24">10^(L95/10)</f>
        <v>3.3005333991099515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637.89843883356775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33.795030785545769</v>
      </c>
      <c r="K96" s="27">
        <f t="shared" ref="K96:K159" si="27">4/60*100</f>
        <v>6.666666666666667</v>
      </c>
      <c r="L96" s="37">
        <f t="shared" si="23"/>
        <v>1.4440568410446524</v>
      </c>
      <c r="M96" s="110">
        <f t="shared" ref="M96:M159" si="28">10*LOG(6.666667/100)</f>
        <v>-11.760912373409578</v>
      </c>
      <c r="N96" s="110">
        <f t="shared" si="24"/>
        <v>1.3944587896158134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643.89843883356775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33.876347442460947</v>
      </c>
      <c r="K97" s="27">
        <f t="shared" si="27"/>
        <v>6.666666666666667</v>
      </c>
      <c r="L97" s="37">
        <f t="shared" si="23"/>
        <v>1.3627401841294748</v>
      </c>
      <c r="M97" s="110">
        <f t="shared" si="28"/>
        <v>-11.760912373409578</v>
      </c>
      <c r="N97" s="110">
        <f t="shared" si="24"/>
        <v>1.3685920673762266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649.89843883356775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33.956909874384323</v>
      </c>
      <c r="K98" s="27">
        <f t="shared" si="27"/>
        <v>6.666666666666667</v>
      </c>
      <c r="L98" s="37">
        <f t="shared" si="23"/>
        <v>1.2821777522060991</v>
      </c>
      <c r="M98" s="110">
        <f t="shared" si="28"/>
        <v>-11.760912373409578</v>
      </c>
      <c r="N98" s="110">
        <f t="shared" si="24"/>
        <v>1.3434384540711941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655.89843883356775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34.036731943950947</v>
      </c>
      <c r="K99" s="27">
        <f t="shared" si="27"/>
        <v>6.666666666666667</v>
      </c>
      <c r="L99" s="37">
        <f t="shared" si="23"/>
        <v>1.2023556826394746</v>
      </c>
      <c r="M99" s="110">
        <f t="shared" si="28"/>
        <v>-11.760912373409578</v>
      </c>
      <c r="N99" s="110">
        <f t="shared" si="24"/>
        <v>1.3189719760284249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661.89843883356775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34.115827135081304</v>
      </c>
      <c r="K100" s="27">
        <f t="shared" si="27"/>
        <v>6.666666666666667</v>
      </c>
      <c r="L100" s="37">
        <f t="shared" si="23"/>
        <v>1.123260491509118</v>
      </c>
      <c r="M100" s="110">
        <f t="shared" si="28"/>
        <v>-11.760912373409578</v>
      </c>
      <c r="N100" s="110">
        <f t="shared" si="24"/>
        <v>1.2951678314504078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667.89843883356775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34.194208566651803</v>
      </c>
      <c r="K101" s="27">
        <f t="shared" si="27"/>
        <v>6.666666666666667</v>
      </c>
      <c r="L101" s="37">
        <f t="shared" si="23"/>
        <v>1.0448790599386193</v>
      </c>
      <c r="M101" s="110">
        <f t="shared" si="28"/>
        <v>-11.760912373409578</v>
      </c>
      <c r="N101" s="110">
        <f t="shared" si="24"/>
        <v>1.2720023275353309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673.89843883356775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34.271889005553888</v>
      </c>
      <c r="K102" s="27">
        <f t="shared" si="27"/>
        <v>6.666666666666667</v>
      </c>
      <c r="L102" s="37">
        <f t="shared" si="23"/>
        <v>0.96719862103653398</v>
      </c>
      <c r="M102" s="110">
        <f t="shared" si="28"/>
        <v>-11.760912373409578</v>
      </c>
      <c r="N102" s="110">
        <f t="shared" si="24"/>
        <v>1.2494528214993139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679.89843883356775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34.348880879174374</v>
      </c>
      <c r="K103" s="27">
        <f t="shared" si="27"/>
        <v>6.666666666666667</v>
      </c>
      <c r="L103" s="37">
        <f t="shared" si="23"/>
        <v>0.89020674741604822</v>
      </c>
      <c r="M103" s="110">
        <f t="shared" si="28"/>
        <v>-11.760912373409578</v>
      </c>
      <c r="N103" s="110">
        <f t="shared" si="24"/>
        <v>1.2274976652257215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685.89843883356775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34.425196287327537</v>
      </c>
      <c r="K104" s="27">
        <f t="shared" si="27"/>
        <v>6.666666666666667</v>
      </c>
      <c r="L104" s="37">
        <f t="shared" si="23"/>
        <v>0.81389133926288437</v>
      </c>
      <c r="M104" s="110">
        <f t="shared" si="28"/>
        <v>-11.760912373409578</v>
      </c>
      <c r="N104" s="110">
        <f t="shared" si="24"/>
        <v>1.2061161532888487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691.89843883356775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34.50084701366746</v>
      </c>
      <c r="K105" s="27">
        <f t="shared" si="27"/>
        <v>6.666666666666667</v>
      </c>
      <c r="L105" s="37">
        <f t="shared" si="23"/>
        <v>0.7382406129229615</v>
      </c>
      <c r="M105" s="110">
        <f t="shared" si="28"/>
        <v>-11.760912373409578</v>
      </c>
      <c r="N105" s="110">
        <f t="shared" si="24"/>
        <v>1.1852884741189527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697.89843883356775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34.575844536607804</v>
      </c>
      <c r="K106" s="27">
        <f t="shared" si="27"/>
        <v>6.666666666666667</v>
      </c>
      <c r="L106" s="37">
        <f t="shared" si="23"/>
        <v>0.66324308998261827</v>
      </c>
      <c r="M106" s="110">
        <f t="shared" si="28"/>
        <v>-11.760912373409578</v>
      </c>
      <c r="N106" s="110">
        <f t="shared" si="24"/>
        <v>1.164995664093436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703.89843883356775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34.650200039774056</v>
      </c>
      <c r="K107" s="27">
        <f t="shared" si="27"/>
        <v>6.666666666666667</v>
      </c>
      <c r="L107" s="37">
        <f t="shared" si="23"/>
        <v>0.58888758681636588</v>
      </c>
      <c r="M107" s="110">
        <f t="shared" si="28"/>
        <v>-11.760912373409578</v>
      </c>
      <c r="N107" s="110">
        <f t="shared" si="24"/>
        <v>1.1452195643555789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709.89843883356775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34.723924422012239</v>
      </c>
      <c r="K108" s="27">
        <f t="shared" si="27"/>
        <v>6.666666666666667</v>
      </c>
      <c r="L108" s="37">
        <f t="shared" si="23"/>
        <v>0.5151632045781831</v>
      </c>
      <c r="M108" s="110">
        <f t="shared" si="28"/>
        <v>-11.760912373409578</v>
      </c>
      <c r="N108" s="110">
        <f t="shared" si="24"/>
        <v>1.1259427801771309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715.89843883356775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34.797028306976429</v>
      </c>
      <c r="K109" s="27">
        <f t="shared" si="27"/>
        <v>6.666666666666667</v>
      </c>
      <c r="L109" s="37">
        <f t="shared" si="23"/>
        <v>0.44205931961399259</v>
      </c>
      <c r="M109" s="110">
        <f t="shared" si="28"/>
        <v>-11.760912373409578</v>
      </c>
      <c r="N109" s="110">
        <f t="shared" si="24"/>
        <v>1.1071486426949317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721.89843883356775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34.869522052316128</v>
      </c>
      <c r="K110" s="27">
        <f t="shared" si="27"/>
        <v>6.666666666666667</v>
      </c>
      <c r="L110" s="37">
        <f t="shared" si="23"/>
        <v>0.3695655742742936</v>
      </c>
      <c r="M110" s="110">
        <f t="shared" si="28"/>
        <v>-11.760912373409578</v>
      </c>
      <c r="N110" s="110">
        <f t="shared" si="24"/>
        <v>1.08882117286439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727.89843883356775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34.941415758483416</v>
      </c>
      <c r="K111" s="27">
        <f t="shared" si="27"/>
        <v>6.666666666666667</v>
      </c>
      <c r="L111" s="37">
        <f t="shared" si="23"/>
        <v>0.29767186810700608</v>
      </c>
      <c r="M111" s="110">
        <f t="shared" si="28"/>
        <v>-11.760912373409578</v>
      </c>
      <c r="N111" s="110">
        <f t="shared" si="24"/>
        <v>1.0709450474842193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733.89843883356775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35.012719277178626</v>
      </c>
      <c r="K112" s="27">
        <f t="shared" si="27"/>
        <v>6.666666666666667</v>
      </c>
      <c r="L112" s="37">
        <f t="shared" si="23"/>
        <v>0.22636834941179629</v>
      </c>
      <c r="M112" s="110">
        <f t="shared" si="28"/>
        <v>-11.760912373409578</v>
      </c>
      <c r="N112" s="110">
        <f t="shared" si="24"/>
        <v>1.053505567157522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739.89843883356775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35.083442219452124</v>
      </c>
      <c r="K113" s="27">
        <f t="shared" si="27"/>
        <v>6.666666666666667</v>
      </c>
      <c r="L113" s="37">
        <f t="shared" si="23"/>
        <v>0.155645407138298</v>
      </c>
      <c r="M113" s="110">
        <f t="shared" si="28"/>
        <v>-11.760912373409578</v>
      </c>
      <c r="N113" s="110">
        <f t="shared" si="24"/>
        <v>1.0364886260641362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745.89843883356775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35.153593963478968</v>
      </c>
      <c r="K114" s="27">
        <f t="shared" si="27"/>
        <v>6.666666666666667</v>
      </c>
      <c r="L114" s="37">
        <f t="shared" si="23"/>
        <v>8.5493663111453344E-2</v>
      </c>
      <c r="M114" s="110">
        <f t="shared" si="28"/>
        <v>-11.760912373409578</v>
      </c>
      <c r="N114" s="110">
        <f t="shared" si="24"/>
        <v>1.0198806834281307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751.89843883356775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35.223183662022052</v>
      </c>
      <c r="K115" s="27">
        <f t="shared" si="27"/>
        <v>6.666666666666667</v>
      </c>
      <c r="L115" s="37">
        <f t="shared" si="23"/>
        <v>1.5903964568369844E-2</v>
      </c>
      <c r="M115" s="110">
        <f t="shared" si="28"/>
        <v>-11.760912373409578</v>
      </c>
      <c r="N115" s="110">
        <f t="shared" si="24"/>
        <v>1.003668736572698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757.89843883356775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35.292220249598714</v>
      </c>
      <c r="K116" s="27">
        <f t="shared" si="27"/>
        <v>6.666666666666667</v>
      </c>
      <c r="L116" s="37">
        <f t="shared" si="23"/>
        <v>-5.3132623008291802E-2</v>
      </c>
      <c r="M116" s="110">
        <f t="shared" si="28"/>
        <v>-11.760912373409578</v>
      </c>
      <c r="N116" s="110">
        <f t="shared" si="24"/>
        <v>0.98784029546228291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763.89843883356775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35.360712449364705</v>
      </c>
      <c r="K117" s="27">
        <f t="shared" si="27"/>
        <v>6.666666666666667</v>
      </c>
      <c r="L117" s="37">
        <f t="shared" si="23"/>
        <v>-0.1216248227742831</v>
      </c>
      <c r="M117" s="110">
        <f t="shared" si="28"/>
        <v>-11.760912373409578</v>
      </c>
      <c r="N117" s="110">
        <f t="shared" si="24"/>
        <v>0.97238335863889702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769.89843883356775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35.428668779728937</v>
      </c>
      <c r="K118" s="27">
        <f t="shared" si="27"/>
        <v>6.666666666666667</v>
      </c>
      <c r="L118" s="37">
        <f t="shared" si="23"/>
        <v>-0.18958115313851565</v>
      </c>
      <c r="M118" s="110">
        <f t="shared" si="28"/>
        <v>-11.760912373409578</v>
      </c>
      <c r="N118" s="110">
        <f t="shared" si="24"/>
        <v>0.95728639046600283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775.89843883356775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35.496097560711398</v>
      </c>
      <c r="K119" s="27">
        <f t="shared" si="27"/>
        <v>6.666666666666667</v>
      </c>
      <c r="L119" s="37">
        <f t="shared" si="23"/>
        <v>-0.25700993412097617</v>
      </c>
      <c r="M119" s="110">
        <f t="shared" si="28"/>
        <v>-11.760912373409578</v>
      </c>
      <c r="N119" s="110">
        <f t="shared" si="24"/>
        <v>0.94253829959942781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781.89843883356775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35.563006920056239</v>
      </c>
      <c r="K120" s="27">
        <f t="shared" si="27"/>
        <v>6.666666666666667</v>
      </c>
      <c r="L120" s="37">
        <f t="shared" si="23"/>
        <v>-0.32391929346581705</v>
      </c>
      <c r="M120" s="110">
        <f t="shared" si="28"/>
        <v>-11.760912373409578</v>
      </c>
      <c r="N120" s="110">
        <f t="shared" si="24"/>
        <v>0.92812841861024031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787.89843883356775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35.629404799111157</v>
      </c>
      <c r="K121" s="27">
        <f t="shared" si="27"/>
        <v>6.666666666666667</v>
      </c>
      <c r="L121" s="37">
        <f t="shared" si="23"/>
        <v>-0.39031717252073506</v>
      </c>
      <c r="M121" s="110">
        <f t="shared" si="28"/>
        <v>-11.760912373409578</v>
      </c>
      <c r="N121" s="110">
        <f t="shared" si="24"/>
        <v>0.91404648468970651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793.89843883356775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35.695298958483811</v>
      </c>
      <c r="K122" s="27">
        <f t="shared" si="27"/>
        <v>6.666666666666667</v>
      </c>
      <c r="L122" s="37">
        <f t="shared" si="23"/>
        <v>-0.45621133189338892</v>
      </c>
      <c r="M122" s="110">
        <f t="shared" si="28"/>
        <v>-11.760912373409578</v>
      </c>
      <c r="N122" s="110">
        <f t="shared" si="24"/>
        <v>0.90028262137112591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799.89843883356775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35.760696983485204</v>
      </c>
      <c r="K123" s="27">
        <f t="shared" si="27"/>
        <v>6.666666666666667</v>
      </c>
      <c r="L123" s="37">
        <f t="shared" si="23"/>
        <v>-0.52160935689478194</v>
      </c>
      <c r="M123" s="110">
        <f t="shared" si="28"/>
        <v>-11.760912373409578</v>
      </c>
      <c r="N123" s="110">
        <f t="shared" si="24"/>
        <v>0.88682732120778895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805.89843883356775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35.825606289369766</v>
      </c>
      <c r="K124" s="27">
        <f t="shared" si="27"/>
        <v>6.666666666666667</v>
      </c>
      <c r="L124" s="37">
        <f t="shared" si="23"/>
        <v>-0.58651866277934417</v>
      </c>
      <c r="M124" s="110">
        <f t="shared" si="28"/>
        <v>-11.760912373409578</v>
      </c>
      <c r="N124" s="110">
        <f t="shared" si="24"/>
        <v>0.87367142935028441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811.89843883356775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35.890034126381039</v>
      </c>
      <c r="K125" s="27">
        <f t="shared" si="27"/>
        <v>6.666666666666667</v>
      </c>
      <c r="L125" s="37">
        <f t="shared" si="23"/>
        <v>-0.65094649979061714</v>
      </c>
      <c r="M125" s="110">
        <f t="shared" si="28"/>
        <v>-11.760912373409578</v>
      </c>
      <c r="N125" s="110">
        <f t="shared" si="24"/>
        <v>0.86080612797021294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817.89843883356775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35.953987584611589</v>
      </c>
      <c r="K126" s="27">
        <f t="shared" si="27"/>
        <v>6.666666666666667</v>
      </c>
      <c r="L126" s="37">
        <f t="shared" si="23"/>
        <v>-0.71489995802116724</v>
      </c>
      <c r="M126" s="110">
        <f t="shared" si="28"/>
        <v>-11.760912373409578</v>
      </c>
      <c r="N126" s="110">
        <f t="shared" si="24"/>
        <v>0.84822292148081158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823.89843883356775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36.017473598685349</v>
      </c>
      <c r="K127" s="27">
        <f t="shared" si="27"/>
        <v>6.666666666666667</v>
      </c>
      <c r="L127" s="37">
        <f t="shared" ref="L127:L158" si="29">F127-J127+M127</f>
        <v>-0.77838597209492733</v>
      </c>
      <c r="M127" s="110">
        <f t="shared" si="28"/>
        <v>-11.760912373409578</v>
      </c>
      <c r="N127" s="110">
        <f t="shared" ref="N127:N158" si="30">10^(L127/10)</f>
        <v>0.83591362250822043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829.89843883356775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36.080498952270048</v>
      </c>
      <c r="K128" s="27">
        <f t="shared" si="27"/>
        <v>6.666666666666667</v>
      </c>
      <c r="L128" s="37">
        <f t="shared" si="29"/>
        <v>-0.84141132567962629</v>
      </c>
      <c r="M128" s="110">
        <f t="shared" si="28"/>
        <v>-11.760912373409578</v>
      </c>
      <c r="N128" s="110">
        <f t="shared" si="30"/>
        <v>0.82387033857014702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835.89843883356775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36.143070282427139</v>
      </c>
      <c r="K129" s="27">
        <f t="shared" si="27"/>
        <v>6.666666666666667</v>
      </c>
      <c r="L129" s="37">
        <f t="shared" si="29"/>
        <v>-0.90398265583671744</v>
      </c>
      <c r="M129" s="110">
        <f t="shared" si="28"/>
        <v>-11.760912373409578</v>
      </c>
      <c r="N129" s="110">
        <f t="shared" si="30"/>
        <v>0.81208545942144184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841.89843883356775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36.205194083806084</v>
      </c>
      <c r="K130" s="27">
        <f t="shared" si="27"/>
        <v>6.666666666666667</v>
      </c>
      <c r="L130" s="37">
        <f t="shared" si="29"/>
        <v>-0.96610645721566257</v>
      </c>
      <c r="M130" s="110">
        <f t="shared" si="28"/>
        <v>-11.760912373409578</v>
      </c>
      <c r="N130" s="110">
        <f t="shared" si="30"/>
        <v>0.80055164502872211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847.89843883356775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36.266876712689836</v>
      </c>
      <c r="K131" s="27">
        <f t="shared" si="27"/>
        <v>6.666666666666667</v>
      </c>
      <c r="L131" s="37">
        <f t="shared" si="29"/>
        <v>-1.0277890860994141</v>
      </c>
      <c r="M131" s="110">
        <f t="shared" si="28"/>
        <v>-11.760912373409578</v>
      </c>
      <c r="N131" s="110">
        <f t="shared" si="30"/>
        <v>0.78926181413851659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853.89843883356775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36.328124390897571</v>
      </c>
      <c r="K132" s="27">
        <f t="shared" si="27"/>
        <v>6.666666666666667</v>
      </c>
      <c r="L132" s="37">
        <f t="shared" si="29"/>
        <v>-1.0890367643071492</v>
      </c>
      <c r="M132" s="110">
        <f t="shared" si="28"/>
        <v>-11.760912373409578</v>
      </c>
      <c r="N132" s="110">
        <f t="shared" si="30"/>
        <v>0.77820913340573561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859.89843883356775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36.38894320955081</v>
      </c>
      <c r="K133" s="27">
        <f t="shared" si="27"/>
        <v>6.666666666666667</v>
      </c>
      <c r="L133" s="37">
        <f t="shared" si="29"/>
        <v>-1.149855582960388</v>
      </c>
      <c r="M133" s="110">
        <f t="shared" si="28"/>
        <v>-11.760912373409578</v>
      </c>
      <c r="N133" s="110">
        <f t="shared" si="30"/>
        <v>0.76738700705126883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865.89843883356775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36.449339132708687</v>
      </c>
      <c r="K134" s="27">
        <f t="shared" si="27"/>
        <v>6.666666666666667</v>
      </c>
      <c r="L134" s="37">
        <f t="shared" si="29"/>
        <v>-1.210251506118265</v>
      </c>
      <c r="M134" s="110">
        <f t="shared" si="28"/>
        <v>-11.760912373409578</v>
      </c>
      <c r="N134" s="110">
        <f t="shared" si="30"/>
        <v>0.75678906701947424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871.89843883356775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36.509318000877556</v>
      </c>
      <c r="K135" s="27">
        <f t="shared" si="27"/>
        <v>6.666666666666667</v>
      </c>
      <c r="L135" s="37">
        <f t="shared" si="29"/>
        <v>-1.2702303742871344</v>
      </c>
      <c r="M135" s="110">
        <f t="shared" si="28"/>
        <v>-11.760912373409578</v>
      </c>
      <c r="N135" s="110">
        <f t="shared" si="30"/>
        <v>0.746409163608172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877.89843883356775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36.56888553440038</v>
      </c>
      <c r="K136" s="27">
        <f t="shared" si="27"/>
        <v>6.666666666666667</v>
      </c>
      <c r="L136" s="37">
        <f t="shared" si="29"/>
        <v>-1.329797907809958</v>
      </c>
      <c r="M136" s="110">
        <f t="shared" si="28"/>
        <v>-11.760912373409578</v>
      </c>
      <c r="N136" s="110">
        <f t="shared" si="30"/>
        <v>0.73624135654535117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883.89843883356775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36.628047336730596</v>
      </c>
      <c r="K137" s="27">
        <f t="shared" si="27"/>
        <v>6.666666666666667</v>
      </c>
      <c r="L137" s="37">
        <f t="shared" si="29"/>
        <v>-1.3889597101401741</v>
      </c>
      <c r="M137" s="110">
        <f t="shared" si="28"/>
        <v>-11.760912373409578</v>
      </c>
      <c r="N137" s="110">
        <f t="shared" si="30"/>
        <v>0.7262799064884502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889.89843883356775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36.686808897595327</v>
      </c>
      <c r="K138" s="27">
        <f t="shared" si="27"/>
        <v>6.666666666666667</v>
      </c>
      <c r="L138" s="37">
        <f t="shared" si="29"/>
        <v>-1.4477212710049052</v>
      </c>
      <c r="M138" s="110">
        <f t="shared" si="28"/>
        <v>-11.760912373409578</v>
      </c>
      <c r="N138" s="110">
        <f t="shared" si="30"/>
        <v>0.71651926692346557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895.89843883356775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36.745175596052206</v>
      </c>
      <c r="K139" s="27">
        <f t="shared" si="27"/>
        <v>6.666666666666667</v>
      </c>
      <c r="L139" s="37">
        <f t="shared" si="29"/>
        <v>-1.5060879694617846</v>
      </c>
      <c r="M139" s="110">
        <f t="shared" si="28"/>
        <v>-11.760912373409578</v>
      </c>
      <c r="N139" s="110">
        <f t="shared" si="30"/>
        <v>0.70695407644257224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901.89843883356775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36.803152703444276</v>
      </c>
      <c r="K140" s="27">
        <f t="shared" si="27"/>
        <v>6.666666666666667</v>
      </c>
      <c r="L140" s="37">
        <f t="shared" si="29"/>
        <v>-1.5640650768538542</v>
      </c>
      <c r="M140" s="110">
        <f t="shared" si="28"/>
        <v>-11.760912373409578</v>
      </c>
      <c r="N140" s="110">
        <f t="shared" si="30"/>
        <v>0.69757915138014237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907.89843883356775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36.860745386256866</v>
      </c>
      <c r="K141" s="27">
        <f t="shared" si="27"/>
        <v>6.666666666666667</v>
      </c>
      <c r="L141" s="37">
        <f t="shared" si="29"/>
        <v>-1.6216577596664443</v>
      </c>
      <c r="M141" s="110">
        <f t="shared" si="28"/>
        <v>-11.760912373409578</v>
      </c>
      <c r="N141" s="110">
        <f t="shared" si="30"/>
        <v>0.68838947878830559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913.89843883356775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36.917958708880391</v>
      </c>
      <c r="K142" s="27">
        <f t="shared" si="27"/>
        <v>6.666666666666667</v>
      </c>
      <c r="L142" s="37">
        <f t="shared" si="29"/>
        <v>-1.6788710822899695</v>
      </c>
      <c r="M142" s="110">
        <f t="shared" si="28"/>
        <v>-11.760912373409578</v>
      </c>
      <c r="N142" s="110">
        <f t="shared" si="30"/>
        <v>0.67938020973426361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919.89843883356775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36.974797636282759</v>
      </c>
      <c r="K143" s="27">
        <f t="shared" si="27"/>
        <v>6.666666666666667</v>
      </c>
      <c r="L143" s="37">
        <f t="shared" si="29"/>
        <v>-1.7357100096923368</v>
      </c>
      <c r="M143" s="110">
        <f t="shared" si="28"/>
        <v>-11.760912373409578</v>
      </c>
      <c r="N143" s="110">
        <f t="shared" si="30"/>
        <v>0.67054665290262472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925.89843883356775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37.031267036594912</v>
      </c>
      <c r="K144" s="27">
        <f t="shared" si="27"/>
        <v>6.666666666666667</v>
      </c>
      <c r="L144" s="37">
        <f t="shared" si="29"/>
        <v>-1.7921794100044899</v>
      </c>
      <c r="M144" s="110">
        <f t="shared" si="28"/>
        <v>-11.760912373409578</v>
      </c>
      <c r="N144" s="110">
        <f t="shared" si="30"/>
        <v>0.66188426848699999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931.89843883356775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37.08737168361283</v>
      </c>
      <c r="K145" s="27">
        <f t="shared" si="27"/>
        <v>6.666666666666667</v>
      </c>
      <c r="L145" s="37">
        <f t="shared" si="29"/>
        <v>-1.8482840570224077</v>
      </c>
      <c r="M145" s="110">
        <f t="shared" si="28"/>
        <v>-11.760912373409578</v>
      </c>
      <c r="N145" s="110">
        <f t="shared" si="30"/>
        <v>0.65338866235601434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937.89843883356775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37.143116259219276</v>
      </c>
      <c r="K146" s="27">
        <f t="shared" si="27"/>
        <v>6.666666666666667</v>
      </c>
      <c r="L146" s="37">
        <f t="shared" si="29"/>
        <v>-1.9040286326288545</v>
      </c>
      <c r="M146" s="110">
        <f t="shared" si="28"/>
        <v>-11.760912373409578</v>
      </c>
      <c r="N146" s="110">
        <f t="shared" si="30"/>
        <v>0.64505558047972344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943.89843883356775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37.198505355728351</v>
      </c>
      <c r="K147" s="27">
        <f t="shared" si="27"/>
        <v>6.666666666666667</v>
      </c>
      <c r="L147" s="37">
        <f t="shared" si="29"/>
        <v>-1.9594177291379289</v>
      </c>
      <c r="M147" s="110">
        <f t="shared" si="28"/>
        <v>-11.760912373409578</v>
      </c>
      <c r="N147" s="110">
        <f t="shared" si="30"/>
        <v>0.63688090360324023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949.89843883356775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37.253543478155656</v>
      </c>
      <c r="K148" s="27">
        <f t="shared" si="27"/>
        <v>6.666666666666667</v>
      </c>
      <c r="L148" s="37">
        <f t="shared" si="29"/>
        <v>-2.0144558515652342</v>
      </c>
      <c r="M148" s="110">
        <f t="shared" si="28"/>
        <v>-11.760912373409578</v>
      </c>
      <c r="N148" s="110">
        <f t="shared" si="30"/>
        <v>0.62886064215513426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955.89843883356775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37.308235046417138</v>
      </c>
      <c r="K149" s="27">
        <f t="shared" si="27"/>
        <v>6.666666666666667</v>
      </c>
      <c r="L149" s="37">
        <f t="shared" si="29"/>
        <v>-2.0691474198267166</v>
      </c>
      <c r="M149" s="110">
        <f t="shared" si="28"/>
        <v>-11.760912373409578</v>
      </c>
      <c r="N149" s="110">
        <f t="shared" si="30"/>
        <v>0.62099093137881756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961.89843883356775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37.36258439745901</v>
      </c>
      <c r="K150" s="27">
        <f t="shared" si="27"/>
        <v>6.666666666666667</v>
      </c>
      <c r="L150" s="37">
        <f t="shared" si="29"/>
        <v>-2.1234967708685879</v>
      </c>
      <c r="M150" s="110">
        <f t="shared" si="28"/>
        <v>-11.760912373409578</v>
      </c>
      <c r="N150" s="110">
        <f t="shared" si="30"/>
        <v>0.61326802667586389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967.89843883356775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37.416595787321505</v>
      </c>
      <c r="K151" s="27">
        <f t="shared" si="27"/>
        <v>6.666666666666667</v>
      </c>
      <c r="L151" s="37">
        <f t="shared" si="29"/>
        <v>-2.1775081607310831</v>
      </c>
      <c r="M151" s="110">
        <f t="shared" si="28"/>
        <v>-11.760912373409578</v>
      </c>
      <c r="N151" s="110">
        <f t="shared" si="30"/>
        <v>0.60568829915075684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973.89843883356775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37.470273393138868</v>
      </c>
      <c r="K152" s="27">
        <f t="shared" si="27"/>
        <v>6.666666666666667</v>
      </c>
      <c r="L152" s="37">
        <f t="shared" si="29"/>
        <v>-2.231185766548446</v>
      </c>
      <c r="M152" s="110">
        <f t="shared" si="28"/>
        <v>-11.760912373409578</v>
      </c>
      <c r="N152" s="110">
        <f t="shared" si="30"/>
        <v>0.59824823134717853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723.89843883356775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34.893552800514875</v>
      </c>
      <c r="K153" s="27">
        <f t="shared" si="27"/>
        <v>6.666666666666667</v>
      </c>
      <c r="L153" s="37">
        <f t="shared" si="29"/>
        <v>0.34553482607554642</v>
      </c>
      <c r="M153" s="110">
        <f t="shared" si="28"/>
        <v>-11.760912373409578</v>
      </c>
      <c r="N153" s="110">
        <f t="shared" si="30"/>
        <v>1.0828130534548446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724.09388340649662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34.895897578142566</v>
      </c>
      <c r="K154" s="27">
        <f t="shared" si="27"/>
        <v>6.666666666666667</v>
      </c>
      <c r="L154" s="37">
        <f t="shared" si="29"/>
        <v>0.34319004844785539</v>
      </c>
      <c r="M154" s="110">
        <f t="shared" si="28"/>
        <v>-11.760912373409578</v>
      </c>
      <c r="N154" s="110">
        <f t="shared" si="30"/>
        <v>1.0822285950621318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724.67774687151336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34.902898507466965</v>
      </c>
      <c r="K155" s="27">
        <f t="shared" si="27"/>
        <v>6.666666666666667</v>
      </c>
      <c r="L155" s="37">
        <f t="shared" si="29"/>
        <v>0.33618911912345695</v>
      </c>
      <c r="M155" s="110">
        <f t="shared" si="28"/>
        <v>-11.760912373409578</v>
      </c>
      <c r="N155" s="110">
        <f t="shared" si="30"/>
        <v>1.0804854224755835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725.64277199563151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34.914457473714826</v>
      </c>
      <c r="K156" s="27">
        <f t="shared" si="27"/>
        <v>6.666666666666667</v>
      </c>
      <c r="L156" s="37">
        <f t="shared" si="29"/>
        <v>0.32463015287559571</v>
      </c>
      <c r="M156" s="110">
        <f t="shared" si="28"/>
        <v>-11.760912373409578</v>
      </c>
      <c r="N156" s="110">
        <f t="shared" si="30"/>
        <v>1.0776134797404184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726.97735342560543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34.930417641238947</v>
      </c>
      <c r="K157" s="27">
        <f t="shared" si="27"/>
        <v>6.666666666666667</v>
      </c>
      <c r="L157" s="37">
        <f t="shared" si="29"/>
        <v>0.30866998535147516</v>
      </c>
      <c r="M157" s="110">
        <f t="shared" si="28"/>
        <v>-11.760912373409578</v>
      </c>
      <c r="N157" s="110">
        <f t="shared" si="30"/>
        <v>1.0736605564594515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728.66620206079131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34.950572519659971</v>
      </c>
      <c r="K158" s="27">
        <f t="shared" si="27"/>
        <v>6.666666666666667</v>
      </c>
      <c r="L158" s="37">
        <f t="shared" si="29"/>
        <v>0.28851510693045057</v>
      </c>
      <c r="M158" s="110">
        <f t="shared" si="28"/>
        <v>-11.760912373409578</v>
      </c>
      <c r="N158" s="110">
        <f t="shared" si="30"/>
        <v>1.0686894219351943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730.69115111539554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34.974676958864805</v>
      </c>
      <c r="K159" s="27">
        <f t="shared" si="27"/>
        <v>6.666666666666667</v>
      </c>
      <c r="L159" s="37">
        <f t="shared" ref="L159:L190" si="32">F159-J159+M159</f>
        <v>0.26441066772561683</v>
      </c>
      <c r="M159" s="110">
        <f t="shared" si="28"/>
        <v>-11.760912373409578</v>
      </c>
      <c r="N159" s="110">
        <f t="shared" ref="N159:N190" si="33">10^(L159/10)</f>
        <v>1.0627743563162171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733.03201387173203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35.002458841914759</v>
      </c>
      <c r="K160" s="27">
        <f t="shared" ref="K160:K223" si="36">4/60*100</f>
        <v>6.666666666666667</v>
      </c>
      <c r="L160" s="37">
        <f t="shared" si="32"/>
        <v>0.23662878467566273</v>
      </c>
      <c r="M160" s="110">
        <f t="shared" ref="M160:M223" si="37">10*LOG(6.666667/100)</f>
        <v>-11.760912373409578</v>
      </c>
      <c r="N160" s="110">
        <f t="shared" si="33"/>
        <v>1.0559974718679344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735.66741300215051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35.033630380689914</v>
      </c>
      <c r="K161" s="27">
        <f t="shared" si="36"/>
        <v>6.666666666666667</v>
      </c>
      <c r="L161" s="37">
        <f t="shared" si="32"/>
        <v>0.20545724590050796</v>
      </c>
      <c r="M161" s="110">
        <f t="shared" si="37"/>
        <v>-11.760912373409578</v>
      </c>
      <c r="N161" s="110">
        <f t="shared" si="33"/>
        <v>1.048445173068087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738.57552165832442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35.067898197767377</v>
      </c>
      <c r="K162" s="27">
        <f t="shared" si="36"/>
        <v>6.666666666666667</v>
      </c>
      <c r="L162" s="37">
        <f t="shared" si="32"/>
        <v>0.17118942882304466</v>
      </c>
      <c r="M162" s="110">
        <f t="shared" si="37"/>
        <v>-11.760912373409578</v>
      </c>
      <c r="N162" s="110">
        <f t="shared" si="33"/>
        <v>1.040205014121198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741.73468057553555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35.10497170752371</v>
      </c>
      <c r="K163" s="27">
        <f t="shared" si="36"/>
        <v>6.666666666666667</v>
      </c>
      <c r="L163" s="37">
        <f t="shared" si="32"/>
        <v>0.13411591906671205</v>
      </c>
      <c r="M163" s="110">
        <f t="shared" si="37"/>
        <v>-11.760912373409578</v>
      </c>
      <c r="N163" s="110">
        <f t="shared" si="33"/>
        <v>1.0313631064121991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745.12387767131304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35.144569613804258</v>
      </c>
      <c r="K164" s="27">
        <f t="shared" si="36"/>
        <v>6.666666666666667</v>
      </c>
      <c r="L164" s="37">
        <f t="shared" si="32"/>
        <v>9.4518012786164007E-2</v>
      </c>
      <c r="M164" s="110">
        <f t="shared" si="37"/>
        <v>-11.760912373409578</v>
      </c>
      <c r="N164" s="110">
        <f t="shared" si="33"/>
        <v>1.0220021308155733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748.72309376564965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35.186424576019057</v>
      </c>
      <c r="K165" s="27">
        <f t="shared" si="36"/>
        <v>6.666666666666667</v>
      </c>
      <c r="L165" s="37">
        <f t="shared" si="32"/>
        <v>5.2663050571364778E-2</v>
      </c>
      <c r="M165" s="110">
        <f t="shared" si="37"/>
        <v>-11.760912373409578</v>
      </c>
      <c r="N165" s="110">
        <f t="shared" si="33"/>
        <v>1.01219993493769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752.51352910008461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35.230286246399189</v>
      </c>
      <c r="K166" s="27">
        <f t="shared" si="36"/>
        <v>6.666666666666667</v>
      </c>
      <c r="L166" s="37">
        <f t="shared" si="32"/>
        <v>8.8013801912332212E-3</v>
      </c>
      <c r="M166" s="110">
        <f t="shared" si="37"/>
        <v>-11.760912373409578</v>
      </c>
      <c r="N166" s="110">
        <f t="shared" si="33"/>
        <v>1.0020286476094935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756.4777308527473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35.27592295623581</v>
      </c>
      <c r="K167" s="27">
        <f t="shared" si="36"/>
        <v>6.666666666666667</v>
      </c>
      <c r="L167" s="37">
        <f t="shared" si="32"/>
        <v>-3.6835329645388271E-2</v>
      </c>
      <c r="M167" s="110">
        <f t="shared" si="37"/>
        <v>-11.760912373409578</v>
      </c>
      <c r="N167" s="110">
        <f t="shared" si="33"/>
        <v>0.991554219606124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760.59964317913705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35.323122346692237</v>
      </c>
      <c r="K168" s="27">
        <f t="shared" si="36"/>
        <v>6.666666666666667</v>
      </c>
      <c r="L168" s="37">
        <f t="shared" si="32"/>
        <v>-8.4034720101815452E-2</v>
      </c>
      <c r="M168" s="110">
        <f t="shared" si="37"/>
        <v>-11.760912373409578</v>
      </c>
      <c r="N168" s="110">
        <f t="shared" si="33"/>
        <v>0.98083629460681276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764.86459994232507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35.371691220655848</v>
      </c>
      <c r="K169" s="27">
        <f t="shared" si="36"/>
        <v>6.666666666666667</v>
      </c>
      <c r="L169" s="37">
        <f t="shared" si="32"/>
        <v>-0.13260359406542577</v>
      </c>
      <c r="M169" s="110">
        <f t="shared" si="37"/>
        <v>-11.760912373409578</v>
      </c>
      <c r="N169" s="110">
        <f t="shared" si="33"/>
        <v>0.96992832118834416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769.25927750310996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35.421454853517901</v>
      </c>
      <c r="K170" s="27">
        <f t="shared" si="36"/>
        <v>6.666666666666667</v>
      </c>
      <c r="L170" s="37">
        <f t="shared" si="32"/>
        <v>-0.18236722692747875</v>
      </c>
      <c r="M170" s="110">
        <f t="shared" si="37"/>
        <v>-11.760912373409578</v>
      </c>
      <c r="N170" s="110">
        <f t="shared" si="33"/>
        <v>0.95887782953430634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773.77162164131335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35.47225595535032</v>
      </c>
      <c r="K171" s="27">
        <f t="shared" si="36"/>
        <v>6.666666666666667</v>
      </c>
      <c r="L171" s="37">
        <f t="shared" si="32"/>
        <v>-0.23316832875989846</v>
      </c>
      <c r="M171" s="110">
        <f t="shared" si="37"/>
        <v>-11.760912373409578</v>
      </c>
      <c r="N171" s="110">
        <f t="shared" si="33"/>
        <v>0.94772681148502858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778.39075945140769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35.523953432588137</v>
      </c>
      <c r="K172" s="27">
        <f t="shared" si="36"/>
        <v>6.666666666666667</v>
      </c>
      <c r="L172" s="37">
        <f t="shared" si="32"/>
        <v>-0.28486580599771472</v>
      </c>
      <c r="M172" s="110">
        <f t="shared" si="37"/>
        <v>-11.760912373409578</v>
      </c>
      <c r="N172" s="110">
        <f t="shared" si="33"/>
        <v>0.93651215702757296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783.10690420505421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35.576421058200985</v>
      </c>
      <c r="K173" s="27">
        <f t="shared" si="36"/>
        <v>6.666666666666667</v>
      </c>
      <c r="L173" s="37">
        <f t="shared" si="32"/>
        <v>-0.33733343161056339</v>
      </c>
      <c r="M173" s="110">
        <f t="shared" si="37"/>
        <v>-11.760912373409578</v>
      </c>
      <c r="N173" s="110">
        <f t="shared" si="33"/>
        <v>0.92526611301409767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787.91125881961887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35.629546127069943</v>
      </c>
      <c r="K174" s="27">
        <f t="shared" si="36"/>
        <v>6.666666666666667</v>
      </c>
      <c r="L174" s="37">
        <f t="shared" si="32"/>
        <v>-0.39045850047952158</v>
      </c>
      <c r="M174" s="110">
        <f t="shared" si="37"/>
        <v>-11.760912373409578</v>
      </c>
      <c r="N174" s="110">
        <f t="shared" si="33"/>
        <v>0.91401674030486346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792.79592172251785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35.683228147961088</v>
      </c>
      <c r="K175" s="27">
        <f t="shared" si="36"/>
        <v>6.666666666666667</v>
      </c>
      <c r="L175" s="37">
        <f t="shared" si="32"/>
        <v>-0.44414052137066662</v>
      </c>
      <c r="M175" s="110">
        <f t="shared" si="37"/>
        <v>-11.760912373409578</v>
      </c>
      <c r="N175" s="110">
        <f t="shared" si="33"/>
        <v>0.90278835365583043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797.75379750491129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35.737377604387177</v>
      </c>
      <c r="K176" s="27">
        <f t="shared" si="36"/>
        <v>6.666666666666667</v>
      </c>
      <c r="L176" s="37">
        <f t="shared" si="32"/>
        <v>-0.49828997779675532</v>
      </c>
      <c r="M176" s="110">
        <f t="shared" si="37"/>
        <v>-11.760912373409578</v>
      </c>
      <c r="N176" s="110">
        <f t="shared" si="33"/>
        <v>0.89160193475993077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802.77851373991837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35.791914802739818</v>
      </c>
      <c r="K177" s="27">
        <f t="shared" si="36"/>
        <v>6.666666666666667</v>
      </c>
      <c r="L177" s="37">
        <f t="shared" si="32"/>
        <v>-0.55282717614939614</v>
      </c>
      <c r="M177" s="110">
        <f t="shared" si="37"/>
        <v>-11.760912373409578</v>
      </c>
      <c r="N177" s="110">
        <f t="shared" si="33"/>
        <v>0.88047551325293272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807.86434462216084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35.84676881627967</v>
      </c>
      <c r="K178" s="27">
        <f t="shared" si="36"/>
        <v>6.666666666666667</v>
      </c>
      <c r="L178" s="37">
        <f t="shared" si="32"/>
        <v>-0.60768118968924867</v>
      </c>
      <c r="M178" s="110">
        <f t="shared" si="37"/>
        <v>-11.760912373409578</v>
      </c>
      <c r="N178" s="110">
        <f t="shared" si="33"/>
        <v>0.86942451356571904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813.00614159631607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35.901876526919878</v>
      </c>
      <c r="K179" s="27">
        <f t="shared" si="36"/>
        <v>6.666666666666667</v>
      </c>
      <c r="L179" s="37">
        <f t="shared" si="32"/>
        <v>-0.66278890032945625</v>
      </c>
      <c r="M179" s="110">
        <f t="shared" si="37"/>
        <v>-11.760912373409578</v>
      </c>
      <c r="N179" s="110">
        <f t="shared" si="33"/>
        <v>0.85846206756444354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818.19927082312165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35.957181762410251</v>
      </c>
      <c r="K180" s="27">
        <f t="shared" si="36"/>
        <v>6.666666666666667</v>
      </c>
      <c r="L180" s="37">
        <f t="shared" si="32"/>
        <v>-0.71809413581982895</v>
      </c>
      <c r="M180" s="110">
        <f t="shared" si="37"/>
        <v>-11.760912373409578</v>
      </c>
      <c r="N180" s="110">
        <f t="shared" si="33"/>
        <v>0.8475992942355377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823.43955713457376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36.012634523878312</v>
      </c>
      <c r="K181" s="27">
        <f t="shared" si="36"/>
        <v>6.666666666666667</v>
      </c>
      <c r="L181" s="37">
        <f t="shared" si="32"/>
        <v>-0.77354689728788983</v>
      </c>
      <c r="M181" s="110">
        <f t="shared" si="37"/>
        <v>-11.760912373409578</v>
      </c>
      <c r="N181" s="110">
        <f t="shared" si="33"/>
        <v>0.83684554845504611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828.7232340195402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36.068190297207792</v>
      </c>
      <c r="K182" s="27">
        <f t="shared" si="36"/>
        <v>6.666666666666667</v>
      </c>
      <c r="L182" s="37">
        <f t="shared" si="32"/>
        <v>-0.82910267061737031</v>
      </c>
      <c r="M182" s="110">
        <f t="shared" si="37"/>
        <v>-11.760912373409578</v>
      </c>
      <c r="N182" s="110">
        <f t="shared" si="33"/>
        <v>0.82620864129326566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834.04689912946014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36.123809441063273</v>
      </c>
      <c r="K183" s="27">
        <f t="shared" si="36"/>
        <v>6.666666666666667</v>
      </c>
      <c r="L183" s="37">
        <f t="shared" si="32"/>
        <v>-0.88472181447285081</v>
      </c>
      <c r="M183" s="110">
        <f t="shared" si="37"/>
        <v>-11.760912373409578</v>
      </c>
      <c r="N183" s="110">
        <f t="shared" si="33"/>
        <v>0.81569503446617686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839.40747478140304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36.179456644230015</v>
      </c>
      <c r="K184" s="27">
        <f t="shared" si="36"/>
        <v>6.666666666666667</v>
      </c>
      <c r="L184" s="37">
        <f t="shared" si="32"/>
        <v>-0.94036901763959335</v>
      </c>
      <c r="M184" s="110">
        <f t="shared" si="37"/>
        <v>-11.760912373409578</v>
      </c>
      <c r="N184" s="110">
        <f t="shared" si="33"/>
        <v>0.80531001154184556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844.802172948308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36.235100445135792</v>
      </c>
      <c r="K185" s="27">
        <f t="shared" si="36"/>
        <v>6.666666666666667</v>
      </c>
      <c r="L185" s="37">
        <f t="shared" si="32"/>
        <v>-0.99601281854537049</v>
      </c>
      <c r="M185" s="110">
        <f t="shared" si="37"/>
        <v>-11.760912373409578</v>
      </c>
      <c r="N185" s="110">
        <f t="shared" si="33"/>
        <v>0.79505782840484851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850.22846425380169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36.290712806821745</v>
      </c>
      <c r="K186" s="27">
        <f t="shared" si="36"/>
        <v>6.666666666666667</v>
      </c>
      <c r="L186" s="37">
        <f t="shared" si="32"/>
        <v>-1.0516251802313228</v>
      </c>
      <c r="M186" s="110">
        <f t="shared" si="37"/>
        <v>-11.760912373409578</v>
      </c>
      <c r="N186" s="110">
        <f t="shared" si="33"/>
        <v>0.7849418453177136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855.68405052475759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36.346268741138161</v>
      </c>
      <c r="K187" s="27">
        <f t="shared" si="36"/>
        <v>6.666666666666667</v>
      </c>
      <c r="L187" s="37">
        <f t="shared" si="32"/>
        <v>-1.107181114547739</v>
      </c>
      <c r="M187" s="110">
        <f t="shared" si="37"/>
        <v>-11.760912373409578</v>
      </c>
      <c r="N187" s="110">
        <f t="shared" si="33"/>
        <v>0.77496464272470966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861.16684049415426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36.401745976497054</v>
      </c>
      <c r="K188" s="27">
        <f t="shared" si="36"/>
        <v>6.666666666666667</v>
      </c>
      <c r="L188" s="37">
        <f t="shared" si="32"/>
        <v>-1.1626583499066321</v>
      </c>
      <c r="M188" s="110">
        <f t="shared" si="37"/>
        <v>-11.760912373409578</v>
      </c>
      <c r="N188" s="110">
        <f t="shared" si="33"/>
        <v>0.76512812273926534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866.67492828683476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36.457124664075785</v>
      </c>
      <c r="K189" s="27">
        <f t="shared" si="36"/>
        <v>6.666666666666667</v>
      </c>
      <c r="L189" s="37">
        <f t="shared" si="32"/>
        <v>-1.2180370374853631</v>
      </c>
      <c r="M189" s="110">
        <f t="shared" si="37"/>
        <v>-11.760912373409578</v>
      </c>
      <c r="N189" s="110">
        <f t="shared" si="33"/>
        <v>0.75543359805423149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872.20657435960447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36.512387117909299</v>
      </c>
      <c r="K190" s="27">
        <f t="shared" si="36"/>
        <v>6.666666666666667</v>
      </c>
      <c r="L190" s="37">
        <f t="shared" si="32"/>
        <v>-1.2732994913188769</v>
      </c>
      <c r="M190" s="110">
        <f t="shared" si="37"/>
        <v>-11.760912373409578</v>
      </c>
      <c r="N190" s="110">
        <f t="shared" si="33"/>
        <v>0.74588186982166838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877.76018860363672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36.567517584819143</v>
      </c>
      <c r="K191" s="27">
        <f t="shared" si="36"/>
        <v>6.666666666666667</v>
      </c>
      <c r="L191" s="37">
        <f t="shared" ref="L191:L222" si="38">F191-J191+M191</f>
        <v>-1.3284299582287211</v>
      </c>
      <c r="M191" s="110">
        <f t="shared" si="37"/>
        <v>-11.760912373409578</v>
      </c>
      <c r="N191" s="110">
        <f t="shared" ref="N191:N222" si="39">10^(L191/10)</f>
        <v>0.73647329586985832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883.33431535082218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36.622502040596636</v>
      </c>
      <c r="K192" s="27">
        <f t="shared" si="36"/>
        <v>6.666666666666667</v>
      </c>
      <c r="L192" s="37">
        <f t="shared" si="38"/>
        <v>-1.3834144140062143</v>
      </c>
      <c r="M192" s="110">
        <f t="shared" si="37"/>
        <v>-11.760912373409578</v>
      </c>
      <c r="N192" s="110">
        <f t="shared" si="39"/>
        <v>0.72720785046197223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888.92762005624525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36.677328009283102</v>
      </c>
      <c r="K193" s="27">
        <f t="shared" si="36"/>
        <v>6.666666666666667</v>
      </c>
      <c r="L193" s="37">
        <f t="shared" si="38"/>
        <v>-1.4382403826926797</v>
      </c>
      <c r="M193" s="110">
        <f t="shared" si="37"/>
        <v>-11.760912373409578</v>
      </c>
      <c r="N193" s="110">
        <f t="shared" si="39"/>
        <v>0.71808517665371219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894.53887745641191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36.731984402771744</v>
      </c>
      <c r="K194" s="27">
        <f t="shared" si="36"/>
        <v>6.666666666666667</v>
      </c>
      <c r="L194" s="37">
        <f t="shared" si="38"/>
        <v>-1.4928967761813219</v>
      </c>
      <c r="M194" s="110">
        <f t="shared" si="37"/>
        <v>-11.760912373409578</v>
      </c>
      <c r="N194" s="110">
        <f t="shared" si="39"/>
        <v>0.70910463217598352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900.16696102728315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36.786461378295471</v>
      </c>
      <c r="K195" s="27">
        <f t="shared" si="36"/>
        <v>6.666666666666667</v>
      </c>
      <c r="L195" s="37">
        <f t="shared" si="38"/>
        <v>-1.5473737517050488</v>
      </c>
      <c r="M195" s="110">
        <f t="shared" si="37"/>
        <v>-11.760912373409578</v>
      </c>
      <c r="N195" s="110">
        <f t="shared" si="39"/>
        <v>0.70026532965235622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905.81083358780302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36.84075021166533</v>
      </c>
      <c r="K196" s="27">
        <f t="shared" si="36"/>
        <v>6.666666666666667</v>
      </c>
      <c r="L196" s="37">
        <f t="shared" si="38"/>
        <v>-1.6016625850749087</v>
      </c>
      <c r="M196" s="110">
        <f t="shared" si="37"/>
        <v>-11.760912373409578</v>
      </c>
      <c r="N196" s="110">
        <f t="shared" si="39"/>
        <v>0.69156617185862101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911.46953891367252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36.894843184389103</v>
      </c>
      <c r="K197" s="27">
        <f t="shared" si="36"/>
        <v>6.666666666666667</v>
      </c>
      <c r="L197" s="37">
        <f t="shared" si="38"/>
        <v>-1.6557555577986811</v>
      </c>
      <c r="M197" s="110">
        <f t="shared" si="37"/>
        <v>-11.760912373409578</v>
      </c>
      <c r="N197" s="110">
        <f t="shared" si="39"/>
        <v>0.68300588264178319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917.14219424286671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36.948733483031546</v>
      </c>
      <c r="K198" s="27">
        <f t="shared" si="36"/>
        <v>6.666666666666667</v>
      </c>
      <c r="L198" s="37">
        <f t="shared" si="38"/>
        <v>-1.7096458564411243</v>
      </c>
      <c r="M198" s="110">
        <f t="shared" si="37"/>
        <v>-11.760912373409578</v>
      </c>
      <c r="N198" s="110">
        <f t="shared" si="39"/>
        <v>0.67458303403721076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922.82798356905869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37.002415109381658</v>
      </c>
      <c r="K199" s="27">
        <f t="shared" si="36"/>
        <v>6.666666666666667</v>
      </c>
      <c r="L199" s="37">
        <f t="shared" si="38"/>
        <v>-1.7633274827912366</v>
      </c>
      <c r="M199" s="110">
        <f t="shared" si="37"/>
        <v>-11.760912373409578</v>
      </c>
      <c r="N199" s="110">
        <f t="shared" si="39"/>
        <v>0.66629607005389857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928.52615163195082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37.055882800169883</v>
      </c>
      <c r="K200" s="27">
        <f t="shared" si="36"/>
        <v>6.666666666666667</v>
      </c>
      <c r="L200" s="37">
        <f t="shared" si="38"/>
        <v>-1.816795173579461</v>
      </c>
      <c r="M200" s="110">
        <f t="shared" si="37"/>
        <v>-11.760912373409578</v>
      </c>
      <c r="N200" s="110">
        <f t="shared" si="39"/>
        <v>0.65814332753797866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934.2359985247183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37.109131955233728</v>
      </c>
      <c r="K201" s="27">
        <f t="shared" si="36"/>
        <v>6.666666666666667</v>
      </c>
      <c r="L201" s="37">
        <f t="shared" si="38"/>
        <v>-1.8700443286433064</v>
      </c>
      <c r="M201" s="110">
        <f t="shared" si="37"/>
        <v>-11.760912373409578</v>
      </c>
      <c r="N201" s="110">
        <f t="shared" si="39"/>
        <v>0.65012305447243901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939.956874848555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37.162158573165463</v>
      </c>
      <c r="K202" s="27">
        <f t="shared" si="36"/>
        <v>6.666666666666667</v>
      </c>
      <c r="L202" s="37">
        <f t="shared" si="38"/>
        <v>-1.9230709465750415</v>
      </c>
      <c r="M202" s="110">
        <f t="shared" si="37"/>
        <v>-11.760912373409578</v>
      </c>
      <c r="N202" s="110">
        <f t="shared" si="39"/>
        <v>0.64223342602570066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945.68817735285074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37.214959193594247</v>
      </c>
      <c r="K203" s="27">
        <f t="shared" si="36"/>
        <v>6.666666666666667</v>
      </c>
      <c r="L203" s="37">
        <f t="shared" si="38"/>
        <v>-1.9758715670038249</v>
      </c>
      <c r="M203" s="110">
        <f t="shared" si="37"/>
        <v>-11.760912373409578</v>
      </c>
      <c r="N203" s="110">
        <f t="shared" si="39"/>
        <v>0.63447255862216989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951.42934500697697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37.267530845357747</v>
      </c>
      <c r="K204" s="27">
        <f t="shared" si="36"/>
        <v>6.666666666666667</v>
      </c>
      <c r="L204" s="37">
        <f t="shared" si="38"/>
        <v>-2.0284432187673254</v>
      </c>
      <c r="M204" s="110">
        <f t="shared" si="37"/>
        <v>-11.760912373409578</v>
      </c>
      <c r="N204" s="110">
        <f t="shared" si="39"/>
        <v>0.62683852227362491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957.17985545615932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37.319870999908424</v>
      </c>
      <c r="K205" s="27">
        <f t="shared" si="36"/>
        <v>6.666666666666667</v>
      </c>
      <c r="L205" s="37">
        <f t="shared" si="38"/>
        <v>-2.0807833733180026</v>
      </c>
      <c r="M205" s="110">
        <f t="shared" si="37"/>
        <v>-11.760912373409578</v>
      </c>
      <c r="N205" s="110">
        <f t="shared" si="39"/>
        <v>0.61932935138041612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962.93922181959192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37.371977529378228</v>
      </c>
      <c r="K206" s="27">
        <f t="shared" si="36"/>
        <v>6.666666666666667</v>
      </c>
      <c r="L206" s="37">
        <f t="shared" si="38"/>
        <v>-2.1328899027878059</v>
      </c>
      <c r="M206" s="110">
        <f t="shared" si="37"/>
        <v>-11.760912373409578</v>
      </c>
      <c r="N206" s="110">
        <f t="shared" si="39"/>
        <v>0.6119430541854648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968.70698979390181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37.423848668793866</v>
      </c>
      <c r="K207" s="27">
        <f t="shared" si="36"/>
        <v>6.666666666666667</v>
      </c>
      <c r="L207" s="37">
        <f t="shared" si="38"/>
        <v>-2.1847610422034442</v>
      </c>
      <c r="M207" s="110">
        <f t="shared" si="37"/>
        <v>-11.760912373409578</v>
      </c>
      <c r="N207" s="110">
        <f t="shared" si="39"/>
        <v>0.60467762104145328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974.48273502940924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37.47548298199473</v>
      </c>
      <c r="K208" s="27">
        <f t="shared" si="36"/>
        <v>6.666666666666667</v>
      </c>
      <c r="L208" s="37">
        <f t="shared" si="38"/>
        <v>-2.2363953554043086</v>
      </c>
      <c r="M208" s="110">
        <f t="shared" si="37"/>
        <v>-11.760912373409578</v>
      </c>
      <c r="N208" s="110">
        <f t="shared" si="39"/>
        <v>0.59753103163188359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980.26606075041582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37.526879330858108</v>
      </c>
      <c r="K209" s="27">
        <f t="shared" si="36"/>
        <v>6.666666666666667</v>
      </c>
      <c r="L209" s="37">
        <f t="shared" si="38"/>
        <v>-2.2877917042676863</v>
      </c>
      <c r="M209" s="110">
        <f t="shared" si="37"/>
        <v>-11.760912373409578</v>
      </c>
      <c r="N209" s="110">
        <f t="shared" si="39"/>
        <v>0.59050126126948732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986.05659559407491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37.578036847481876</v>
      </c>
      <c r="K210" s="27">
        <f t="shared" si="36"/>
        <v>6.666666666666667</v>
      </c>
      <c r="L210" s="37">
        <f t="shared" si="38"/>
        <v>-2.338949220891454</v>
      </c>
      <c r="M210" s="110">
        <f t="shared" si="37"/>
        <v>-11.760912373409578</v>
      </c>
      <c r="N210" s="110">
        <f t="shared" si="39"/>
        <v>0.58358628638052168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815.89843883356775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35.932722042742895</v>
      </c>
      <c r="K211" s="27">
        <f t="shared" si="36"/>
        <v>6.666666666666667</v>
      </c>
      <c r="L211" s="37">
        <f t="shared" si="38"/>
        <v>-0.69363441615247368</v>
      </c>
      <c r="M211" s="110">
        <f t="shared" si="37"/>
        <v>-11.760912373409578</v>
      </c>
      <c r="N211" s="110">
        <f t="shared" si="39"/>
        <v>0.85238649135336875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815.9962389290605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35.93376314036842</v>
      </c>
      <c r="K212" s="27">
        <f t="shared" si="36"/>
        <v>6.666666666666667</v>
      </c>
      <c r="L212" s="37">
        <f t="shared" si="38"/>
        <v>-0.69467551377799808</v>
      </c>
      <c r="M212" s="110">
        <f t="shared" si="37"/>
        <v>-11.760912373409578</v>
      </c>
      <c r="N212" s="110">
        <f t="shared" si="39"/>
        <v>0.85218218040052962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816.28932797942548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35.936882372964192</v>
      </c>
      <c r="K213" s="27">
        <f t="shared" si="36"/>
        <v>6.666666666666667</v>
      </c>
      <c r="L213" s="37">
        <f t="shared" si="38"/>
        <v>-0.69779474637376993</v>
      </c>
      <c r="M213" s="110">
        <f t="shared" si="37"/>
        <v>-11.760912373409578</v>
      </c>
      <c r="N213" s="110">
        <f t="shared" si="39"/>
        <v>0.8515703374711503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816.77677720775364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35.942067625800817</v>
      </c>
      <c r="K214" s="27">
        <f t="shared" si="36"/>
        <v>6.666666666666667</v>
      </c>
      <c r="L214" s="37">
        <f t="shared" si="38"/>
        <v>-0.70297999921039533</v>
      </c>
      <c r="M214" s="110">
        <f t="shared" si="37"/>
        <v>-11.760912373409578</v>
      </c>
      <c r="N214" s="110">
        <f t="shared" si="39"/>
        <v>0.85055421298962008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817.45705490945898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35.949298925588415</v>
      </c>
      <c r="K215" s="27">
        <f t="shared" si="36"/>
        <v>6.666666666666667</v>
      </c>
      <c r="L215" s="37">
        <f t="shared" si="38"/>
        <v>-0.71021129899799362</v>
      </c>
      <c r="M215" s="110">
        <f t="shared" si="37"/>
        <v>-11.760912373409578</v>
      </c>
      <c r="N215" s="110">
        <f t="shared" si="39"/>
        <v>0.84913916053058669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818.32805021545096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35.958548758949028</v>
      </c>
      <c r="K216" s="27">
        <f t="shared" si="36"/>
        <v>6.666666666666667</v>
      </c>
      <c r="L216" s="37">
        <f t="shared" si="38"/>
        <v>-0.71946113235860665</v>
      </c>
      <c r="M216" s="110">
        <f t="shared" si="37"/>
        <v>-11.760912373409578</v>
      </c>
      <c r="N216" s="110">
        <f t="shared" si="39"/>
        <v>0.84733254367419009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819.38710515769526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35.969782502009956</v>
      </c>
      <c r="K217" s="27">
        <f t="shared" si="36"/>
        <v>6.666666666666667</v>
      </c>
      <c r="L217" s="37">
        <f t="shared" si="38"/>
        <v>-0.73069487541953393</v>
      </c>
      <c r="M217" s="110">
        <f t="shared" si="37"/>
        <v>-11.760912373409578</v>
      </c>
      <c r="N217" s="110">
        <f t="shared" si="39"/>
        <v>0.84514361053729403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820.63105392698503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35.982958946109278</v>
      </c>
      <c r="K218" s="27">
        <f t="shared" si="36"/>
        <v>6.666666666666667</v>
      </c>
      <c r="L218" s="37">
        <f t="shared" si="38"/>
        <v>-0.74387131951885621</v>
      </c>
      <c r="M218" s="110">
        <f t="shared" si="37"/>
        <v>-11.760912373409578</v>
      </c>
      <c r="N218" s="110">
        <f t="shared" si="39"/>
        <v>0.84258334052541017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822.05626801764311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35.998030901974346</v>
      </c>
      <c r="K219" s="27">
        <f t="shared" si="36"/>
        <v>6.666666666666667</v>
      </c>
      <c r="L219" s="37">
        <f t="shared" si="38"/>
        <v>-0.75894327538392403</v>
      </c>
      <c r="M219" s="110">
        <f t="shared" si="37"/>
        <v>-11.760912373409578</v>
      </c>
      <c r="N219" s="110">
        <f t="shared" si="39"/>
        <v>0.83966426863660781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823.6587058337991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36.014945863122392</v>
      </c>
      <c r="K220" s="27">
        <f t="shared" si="36"/>
        <v>6.666666666666667</v>
      </c>
      <c r="L220" s="37">
        <f t="shared" si="38"/>
        <v>-0.77585823653197039</v>
      </c>
      <c r="M220" s="110">
        <f t="shared" si="37"/>
        <v>-11.760912373409578</v>
      </c>
      <c r="N220" s="110">
        <f t="shared" si="39"/>
        <v>0.83640029312156883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825.43396528801486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36.033646708653684</v>
      </c>
      <c r="K221" s="27">
        <f t="shared" si="36"/>
        <v>6.666666666666667</v>
      </c>
      <c r="L221" s="37">
        <f t="shared" si="38"/>
        <v>-0.79455908206326242</v>
      </c>
      <c r="M221" s="110">
        <f t="shared" si="37"/>
        <v>-11.760912373409578</v>
      </c>
      <c r="N221" s="110">
        <f t="shared" si="39"/>
        <v>0.83280647245946404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827.37733795058239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36.054072425997781</v>
      </c>
      <c r="K222" s="27">
        <f t="shared" si="36"/>
        <v>6.666666666666667</v>
      </c>
      <c r="L222" s="37">
        <f t="shared" si="38"/>
        <v>-0.81498479940735891</v>
      </c>
      <c r="M222" s="110">
        <f t="shared" si="37"/>
        <v>-11.760912373409578</v>
      </c>
      <c r="N222" s="110">
        <f t="shared" si="39"/>
        <v>0.82889881746843319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829.48386339722322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36.076158835400271</v>
      </c>
      <c r="K223" s="27">
        <f t="shared" si="36"/>
        <v>6.666666666666667</v>
      </c>
      <c r="L223" s="37">
        <f t="shared" ref="L223:L254" si="41">F223-J223+M223</f>
        <v>-0.83707120880984931</v>
      </c>
      <c r="M223" s="110">
        <f t="shared" si="37"/>
        <v>-11.760912373409578</v>
      </c>
      <c r="N223" s="110">
        <f t="shared" ref="N223:N254" si="42">10^(L223/10)</f>
        <v>0.8246940839737692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831.74838254134067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36.099839299827039</v>
      </c>
      <c r="K224" s="27">
        <f t="shared" ref="K224:K268" si="45">4/60*100</f>
        <v>6.666666666666667</v>
      </c>
      <c r="L224" s="37">
        <f t="shared" si="41"/>
        <v>-0.86075167323661717</v>
      </c>
      <c r="M224" s="110">
        <f t="shared" ref="M224:M268" si="46">10*LOG(6.666667/100)</f>
        <v>-11.760912373409578</v>
      </c>
      <c r="N224" s="110">
        <f t="shared" si="42"/>
        <v>0.82020957086116608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834.16558890989631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36.125045406317305</v>
      </c>
      <c r="K225" s="27">
        <f t="shared" si="45"/>
        <v>6.666666666666667</v>
      </c>
      <c r="L225" s="37">
        <f t="shared" si="41"/>
        <v>-0.88595777972688339</v>
      </c>
      <c r="M225" s="110">
        <f t="shared" si="46"/>
        <v>-11.760912373409578</v>
      </c>
      <c r="N225" s="110">
        <f t="shared" si="42"/>
        <v>0.81546292760834616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836.7300770147823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36.151707607437004</v>
      </c>
      <c r="K226" s="27">
        <f t="shared" si="45"/>
        <v>6.666666666666667</v>
      </c>
      <c r="L226" s="37">
        <f t="shared" si="41"/>
        <v>-0.91261998084658202</v>
      </c>
      <c r="M226" s="110">
        <f t="shared" si="46"/>
        <v>-11.760912373409578</v>
      </c>
      <c r="N226" s="110">
        <f t="shared" si="42"/>
        <v>0.81047197457772691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839.43638717073327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36.179755814186926</v>
      </c>
      <c r="K227" s="27">
        <f t="shared" si="45"/>
        <v>6.666666666666667</v>
      </c>
      <c r="L227" s="37">
        <f t="shared" si="41"/>
        <v>-0.94066818759650417</v>
      </c>
      <c r="M227" s="110">
        <f t="shared" si="46"/>
        <v>-11.760912373409578</v>
      </c>
      <c r="N227" s="110">
        <f t="shared" si="42"/>
        <v>0.80525453852216278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842.27904630488388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36.209119934349424</v>
      </c>
      <c r="K228" s="27">
        <f t="shared" si="45"/>
        <v>6.666666666666667</v>
      </c>
      <c r="L228" s="37">
        <f t="shared" si="41"/>
        <v>-0.97003230775900207</v>
      </c>
      <c r="M228" s="110">
        <f t="shared" si="46"/>
        <v>-11.760912373409578</v>
      </c>
      <c r="N228" s="110">
        <f t="shared" si="42"/>
        <v>0.79982830495301838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845.25260448308109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36.239730352693137</v>
      </c>
      <c r="K229" s="27">
        <f t="shared" si="45"/>
        <v>6.666666666666667</v>
      </c>
      <c r="L229" s="37">
        <f t="shared" si="41"/>
        <v>-1.0006427261027149</v>
      </c>
      <c r="M229" s="110">
        <f t="shared" si="46"/>
        <v>-11.760912373409578</v>
      </c>
      <c r="N229" s="110">
        <f t="shared" si="42"/>
        <v>0.79421068828152486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848.35166703772279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36.271518351611135</v>
      </c>
      <c r="K230" s="27">
        <f t="shared" si="45"/>
        <v>6.666666666666667</v>
      </c>
      <c r="L230" s="37">
        <f t="shared" si="41"/>
        <v>-1.0324307250207134</v>
      </c>
      <c r="M230" s="110">
        <f t="shared" si="46"/>
        <v>-11.760912373409578</v>
      </c>
      <c r="N230" s="110">
        <f t="shared" si="42"/>
        <v>0.78841871999609947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851.57092231750346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36.304416472595442</v>
      </c>
      <c r="K231" s="27">
        <f t="shared" si="45"/>
        <v>6.666666666666667</v>
      </c>
      <c r="L231" s="37">
        <f t="shared" si="41"/>
        <v>-1.0653288460050199</v>
      </c>
      <c r="M231" s="110">
        <f t="shared" si="46"/>
        <v>-11.760912373409578</v>
      </c>
      <c r="N231" s="110">
        <f t="shared" si="42"/>
        <v>0.78246895459429167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854.90516518952325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36.338358820430194</v>
      </c>
      <c r="K232" s="27">
        <f t="shared" si="45"/>
        <v>6.666666666666667</v>
      </c>
      <c r="L232" s="37">
        <f t="shared" si="41"/>
        <v>-1.0992711938397726</v>
      </c>
      <c r="M232" s="110">
        <f t="shared" si="46"/>
        <v>-11.760912373409578</v>
      </c>
      <c r="N232" s="110">
        <f t="shared" si="42"/>
        <v>0.77637739255335902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858.34931650905833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36.373281313121268</v>
      </c>
      <c r="K233" s="27">
        <f t="shared" si="45"/>
        <v>6.666666666666667</v>
      </c>
      <c r="L233" s="37">
        <f t="shared" si="41"/>
        <v>-1.1341936865308462</v>
      </c>
      <c r="M233" s="110">
        <f t="shared" si="46"/>
        <v>-11.760912373409578</v>
      </c>
      <c r="N233" s="110">
        <f t="shared" si="42"/>
        <v>0.77015941929575671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861.89843883356775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36.40912188139589</v>
      </c>
      <c r="K234" s="27">
        <f t="shared" si="45"/>
        <v>6.666666666666667</v>
      </c>
      <c r="L234" s="37">
        <f t="shared" si="41"/>
        <v>-1.1700342548054685</v>
      </c>
      <c r="M234" s="110">
        <f t="shared" si="46"/>
        <v>-11.760912373409578</v>
      </c>
      <c r="N234" s="110">
        <f t="shared" si="42"/>
        <v>0.76382975887692217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865.54774869773155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36.445820622135713</v>
      </c>
      <c r="K235" s="27">
        <f t="shared" si="45"/>
        <v>6.666666666666667</v>
      </c>
      <c r="L235" s="37">
        <f t="shared" si="41"/>
        <v>-1.2067329955452912</v>
      </c>
      <c r="M235" s="110">
        <f t="shared" si="46"/>
        <v>-11.760912373409578</v>
      </c>
      <c r="N235" s="110">
        <f t="shared" si="42"/>
        <v>0.75740244098126708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869.2926257885141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36.483319910392879</v>
      </c>
      <c r="K236" s="27">
        <f t="shared" si="45"/>
        <v>6.666666666666667</v>
      </c>
      <c r="L236" s="37">
        <f t="shared" si="41"/>
        <v>-1.2442322838024573</v>
      </c>
      <c r="M236" s="110">
        <f t="shared" si="46"/>
        <v>-11.760912373409578</v>
      </c>
      <c r="N236" s="110">
        <f t="shared" si="42"/>
        <v>0.75089077974480856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873.12861936660136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36.521564474724144</v>
      </c>
      <c r="K237" s="27">
        <f t="shared" si="45"/>
        <v>6.666666666666667</v>
      </c>
      <c r="L237" s="37">
        <f t="shared" si="41"/>
        <v>-1.2824768481337223</v>
      </c>
      <c r="M237" s="110">
        <f t="shared" si="46"/>
        <v>-11.760912373409578</v>
      </c>
      <c r="N237" s="110">
        <f t="shared" si="42"/>
        <v>0.74430736291550215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877.051452276193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36.560501440506009</v>
      </c>
      <c r="K238" s="27">
        <f t="shared" si="45"/>
        <v>6.666666666666667</v>
      </c>
      <c r="L238" s="37">
        <f t="shared" si="41"/>
        <v>-1.3214138139155871</v>
      </c>
      <c r="M238" s="110">
        <f t="shared" si="46"/>
        <v>-11.760912373409578</v>
      </c>
      <c r="N238" s="110">
        <f t="shared" si="42"/>
        <v>0.73766404990160417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881.05702287192673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36.600080345703034</v>
      </c>
      <c r="K239" s="27">
        <f t="shared" si="45"/>
        <v>6.666666666666667</v>
      </c>
      <c r="L239" s="37">
        <f t="shared" si="41"/>
        <v>-1.3609927191126125</v>
      </c>
      <c r="M239" s="110">
        <f t="shared" si="46"/>
        <v>-11.760912373409578</v>
      </c>
      <c r="N239" s="110">
        <f t="shared" si="42"/>
        <v>0.7309719773320621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885.14140517222052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36.640253133286933</v>
      </c>
      <c r="K240" s="27">
        <f t="shared" si="45"/>
        <v>6.666666666666667</v>
      </c>
      <c r="L240" s="37">
        <f t="shared" si="41"/>
        <v>-1.4011655066965112</v>
      </c>
      <c r="M240" s="110">
        <f t="shared" si="46"/>
        <v>-11.760912373409578</v>
      </c>
      <c r="N240" s="110">
        <f t="shared" si="42"/>
        <v>0.72424157085021268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889.30084752470646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36.680974124175144</v>
      </c>
      <c r="K241" s="27">
        <f t="shared" si="45"/>
        <v>6.666666666666667</v>
      </c>
      <c r="L241" s="37">
        <f t="shared" si="41"/>
        <v>-1.4418864975847221</v>
      </c>
      <c r="M241" s="110">
        <f t="shared" si="46"/>
        <v>-11.760912373409578</v>
      </c>
      <c r="N241" s="110">
        <f t="shared" si="42"/>
        <v>0.71748256197392579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893.53177004348834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36.722199974198318</v>
      </c>
      <c r="K242" s="27">
        <f t="shared" si="45"/>
        <v>6.666666666666667</v>
      </c>
      <c r="L242" s="37">
        <f t="shared" si="41"/>
        <v>-1.4831123476078965</v>
      </c>
      <c r="M242" s="110">
        <f t="shared" si="46"/>
        <v>-11.760912373409578</v>
      </c>
      <c r="N242" s="110">
        <f t="shared" si="42"/>
        <v>0.71070400897445551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897.83076105108239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36.763889618235922</v>
      </c>
      <c r="K243" s="27">
        <f t="shared" si="45"/>
        <v>6.666666666666667</v>
      </c>
      <c r="L243" s="37">
        <f t="shared" si="41"/>
        <v>-1.5248019916455</v>
      </c>
      <c r="M243" s="110">
        <f t="shared" si="46"/>
        <v>-11.760912373409578</v>
      </c>
      <c r="N243" s="110">
        <f t="shared" si="42"/>
        <v>0.70391432084687389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902.19457273118746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36.806004204291995</v>
      </c>
      <c r="K244" s="27">
        <f t="shared" si="45"/>
        <v>6.666666666666667</v>
      </c>
      <c r="L244" s="37">
        <f t="shared" si="41"/>
        <v>-1.5669165777015728</v>
      </c>
      <c r="M244" s="110">
        <f t="shared" si="46"/>
        <v>-11.760912373409578</v>
      </c>
      <c r="N244" s="110">
        <f t="shared" si="42"/>
        <v>0.69712128356286651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906.62011617265216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36.848507019930061</v>
      </c>
      <c r="K245" s="27">
        <f t="shared" si="45"/>
        <v>6.666666666666667</v>
      </c>
      <c r="L245" s="37">
        <f t="shared" si="41"/>
        <v>-1.609419393339639</v>
      </c>
      <c r="M245" s="110">
        <f t="shared" si="46"/>
        <v>-11.760912373409578</v>
      </c>
      <c r="N245" s="110">
        <f t="shared" si="42"/>
        <v>0.69033208790873279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911.10445596070633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36.891363413153996</v>
      </c>
      <c r="K246" s="27">
        <f t="shared" si="45"/>
        <v>6.666666666666667</v>
      </c>
      <c r="L246" s="37">
        <f t="shared" si="41"/>
        <v>-1.6522757865635747</v>
      </c>
      <c r="M246" s="110">
        <f t="shared" si="46"/>
        <v>-11.760912373409578</v>
      </c>
      <c r="N246" s="110">
        <f t="shared" si="42"/>
        <v>0.68355335831572051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915.64480444905894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36.934540709515261</v>
      </c>
      <c r="K247" s="27">
        <f t="shared" si="45"/>
        <v>6.666666666666667</v>
      </c>
      <c r="L247" s="37">
        <f t="shared" si="41"/>
        <v>-1.6954530829248391</v>
      </c>
      <c r="M247" s="110">
        <f t="shared" si="46"/>
        <v>-11.760912373409578</v>
      </c>
      <c r="N247" s="110">
        <f t="shared" si="42"/>
        <v>0.6767911821850745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920.23851582599696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36.978008126948509</v>
      </c>
      <c r="K248" s="27">
        <f t="shared" si="45"/>
        <v>6.666666666666667</v>
      </c>
      <c r="L248" s="37">
        <f t="shared" si="41"/>
        <v>-1.7389205003580877</v>
      </c>
      <c r="M248" s="110">
        <f t="shared" si="46"/>
        <v>-11.760912373409578</v>
      </c>
      <c r="N248" s="110">
        <f t="shared" si="42"/>
        <v>0.67005113929587623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924.88308006924763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37.021736689587833</v>
      </c>
      <c r="K249" s="27">
        <f t="shared" si="45"/>
        <v>6.666666666666667</v>
      </c>
      <c r="L249" s="37">
        <f t="shared" si="41"/>
        <v>-1.782649062997411</v>
      </c>
      <c r="M249" s="110">
        <f t="shared" si="46"/>
        <v>-11.760912373409578</v>
      </c>
      <c r="N249" s="110">
        <f t="shared" si="42"/>
        <v>0.66333833095984929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929.57611686804853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37.065699141595054</v>
      </c>
      <c r="K250" s="27">
        <f t="shared" si="45"/>
        <v>6.666666666666667</v>
      </c>
      <c r="L250" s="37">
        <f t="shared" si="41"/>
        <v>-1.8266115150046325</v>
      </c>
      <c r="M250" s="110">
        <f t="shared" si="46"/>
        <v>-11.760912373409578</v>
      </c>
      <c r="N250" s="110">
        <f t="shared" si="42"/>
        <v>0.65665740865396738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934.31536957654055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37.109869861837495</v>
      </c>
      <c r="K251" s="27">
        <f t="shared" si="45"/>
        <v>6.666666666666667</v>
      </c>
      <c r="L251" s="37">
        <f t="shared" si="41"/>
        <v>-1.8707822352470735</v>
      </c>
      <c r="M251" s="110">
        <f t="shared" si="46"/>
        <v>-11.760912373409578</v>
      </c>
      <c r="N251" s="110">
        <f t="shared" si="42"/>
        <v>0.65001260191958454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939.09869925012401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37.154224780084455</v>
      </c>
      <c r="K252" s="27">
        <f t="shared" si="45"/>
        <v>6.666666666666667</v>
      </c>
      <c r="L252" s="37">
        <f t="shared" si="41"/>
        <v>-1.9151371534940331</v>
      </c>
      <c r="M252" s="110">
        <f t="shared" si="46"/>
        <v>-11.760912373409578</v>
      </c>
      <c r="N252" s="110">
        <f t="shared" si="42"/>
        <v>0.64340774536644574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943.92407880566998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37.198741295246954</v>
      </c>
      <c r="K253" s="27">
        <f t="shared" si="45"/>
        <v>6.666666666666667</v>
      </c>
      <c r="L253" s="37">
        <f t="shared" si="41"/>
        <v>-1.9596536686565322</v>
      </c>
      <c r="M253" s="110">
        <f t="shared" si="46"/>
        <v>-11.760912373409578</v>
      </c>
      <c r="N253" s="110">
        <f t="shared" si="42"/>
        <v>0.63684630466210712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948.78958733727723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37.243398196061911</v>
      </c>
      <c r="K254" s="27">
        <f t="shared" si="45"/>
        <v>6.666666666666667</v>
      </c>
      <c r="L254" s="37">
        <f t="shared" si="41"/>
        <v>-2.0043105694714889</v>
      </c>
      <c r="M254" s="110">
        <f t="shared" si="46"/>
        <v>-11.760912373409578</v>
      </c>
      <c r="N254" s="110">
        <f t="shared" si="42"/>
        <v>0.63033140142277144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953.69340461146794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37.288175584517376</v>
      </c>
      <c r="K255" s="27">
        <f t="shared" si="45"/>
        <v>6.666666666666667</v>
      </c>
      <c r="L255" s="37">
        <f t="shared" ref="L255:L268" si="47">F255-J255+M255</f>
        <v>-2.0490879579269539</v>
      </c>
      <c r="M255" s="110">
        <f t="shared" si="46"/>
        <v>-11.760912373409578</v>
      </c>
      <c r="N255" s="110">
        <f t="shared" ref="N255:N268" si="48">10^(L255/10)</f>
        <v>0.62386583695110598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958.63380575915789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37.333054802228361</v>
      </c>
      <c r="K256" s="27">
        <f t="shared" si="45"/>
        <v>6.666666666666667</v>
      </c>
      <c r="L256" s="37">
        <f t="shared" si="47"/>
        <v>-2.093967175637939</v>
      </c>
      <c r="M256" s="110">
        <f t="shared" si="46"/>
        <v>-11.760912373409578</v>
      </c>
      <c r="N256" s="110">
        <f t="shared" si="48"/>
        <v>0.61745211479088302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963.60915617625483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37.378018359899521</v>
      </c>
      <c r="K257" s="27">
        <f t="shared" si="45"/>
        <v>6.666666666666667</v>
      </c>
      <c r="L257" s="37">
        <f t="shared" si="47"/>
        <v>-2.138930733309099</v>
      </c>
      <c r="M257" s="110">
        <f t="shared" si="46"/>
        <v>-11.760912373409578</v>
      </c>
      <c r="N257" s="110">
        <f t="shared" si="48"/>
        <v>0.61109246208816614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968.61790664022726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37.423049869951811</v>
      </c>
      <c r="K258" s="27">
        <f t="shared" si="45"/>
        <v>6.666666666666667</v>
      </c>
      <c r="L258" s="37">
        <f t="shared" si="47"/>
        <v>-2.183962243361389</v>
      </c>
      <c r="M258" s="110">
        <f t="shared" si="46"/>
        <v>-11.760912373409578</v>
      </c>
      <c r="N258" s="110">
        <f t="shared" si="48"/>
        <v>0.60478884976458003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973.65858864626898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37.468133982340944</v>
      </c>
      <c r="K259" s="27">
        <f t="shared" si="45"/>
        <v>6.666666666666667</v>
      </c>
      <c r="L259" s="37">
        <f t="shared" si="47"/>
        <v>-2.2290463557505227</v>
      </c>
      <c r="M259" s="110">
        <f t="shared" si="46"/>
        <v>-11.760912373409578</v>
      </c>
      <c r="N259" s="110">
        <f t="shared" si="48"/>
        <v>0.59854301152085843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978.72980996368915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37.513256323556533</v>
      </c>
      <c r="K260" s="27">
        <f t="shared" si="45"/>
        <v>6.666666666666667</v>
      </c>
      <c r="L260" s="37">
        <f t="shared" si="47"/>
        <v>-2.274168696966111</v>
      </c>
      <c r="M260" s="110">
        <f t="shared" si="46"/>
        <v>-11.760912373409578</v>
      </c>
      <c r="N260" s="110">
        <f t="shared" si="48"/>
        <v>0.59235646169859568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983.83025041075382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37.558403438759584</v>
      </c>
      <c r="K261" s="27">
        <f t="shared" si="45"/>
        <v>6.666666666666667</v>
      </c>
      <c r="L261" s="37">
        <f t="shared" si="47"/>
        <v>-2.3193158121691617</v>
      </c>
      <c r="M261" s="110">
        <f t="shared" si="46"/>
        <v>-11.760912373409578</v>
      </c>
      <c r="N261" s="110">
        <f t="shared" si="48"/>
        <v>0.58623051203552812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988.95865784431112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37.60356273699179</v>
      </c>
      <c r="K262" s="27">
        <f t="shared" si="45"/>
        <v>6.666666666666667</v>
      </c>
      <c r="L262" s="37">
        <f t="shared" si="47"/>
        <v>-2.3644751104013686</v>
      </c>
      <c r="M262" s="110">
        <f t="shared" si="46"/>
        <v>-11.760912373409578</v>
      </c>
      <c r="N262" s="110">
        <f t="shared" si="48"/>
        <v>0.5801662873550939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994.11384435906439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37.648722439371234</v>
      </c>
      <c r="K263" s="27">
        <f t="shared" si="45"/>
        <v>6.666666666666667</v>
      </c>
      <c r="L263" s="37">
        <f t="shared" si="47"/>
        <v>-2.409634812780812</v>
      </c>
      <c r="M263" s="110">
        <f t="shared" si="46"/>
        <v>-11.760912373409578</v>
      </c>
      <c r="N263" s="110">
        <f t="shared" si="48"/>
        <v>0.57416474023484021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999.29468269025165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37.693871530175635</v>
      </c>
      <c r="K264" s="27">
        <f t="shared" si="45"/>
        <v>6.666666666666667</v>
      </c>
      <c r="L264" s="37">
        <f t="shared" si="47"/>
        <v>-2.4547839035852128</v>
      </c>
      <c r="M264" s="110">
        <f t="shared" si="46"/>
        <v>-11.760912373409578</v>
      </c>
      <c r="N264" s="110">
        <f t="shared" si="48"/>
        <v>0.56822666470065597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1004.5001028126756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37.738999710704284</v>
      </c>
      <c r="K265" s="27">
        <f t="shared" si="45"/>
        <v>6.666666666666667</v>
      </c>
      <c r="L265" s="37">
        <f t="shared" si="47"/>
        <v>-2.4999120841138627</v>
      </c>
      <c r="M265" s="110">
        <f t="shared" si="46"/>
        <v>-11.760912373409578</v>
      </c>
      <c r="N265" s="110">
        <f t="shared" si="48"/>
        <v>0.56235270899520562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1009.7290887284644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37.784097355803112</v>
      </c>
      <c r="K266" s="27">
        <f t="shared" si="45"/>
        <v>6.666666666666667</v>
      </c>
      <c r="L266" s="37">
        <f t="shared" si="47"/>
        <v>-2.5450097292126905</v>
      </c>
      <c r="M266" s="110">
        <f t="shared" si="46"/>
        <v>-11.760912373409578</v>
      </c>
      <c r="N266" s="110">
        <f t="shared" si="48"/>
        <v>0.55654338746943621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1014.9806754355799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37.829155472933671</v>
      </c>
      <c r="K267" s="27">
        <f t="shared" si="45"/>
        <v>6.666666666666667</v>
      </c>
      <c r="L267" s="37">
        <f t="shared" si="47"/>
        <v>-2.5900678463432492</v>
      </c>
      <c r="M267" s="110">
        <f t="shared" si="46"/>
        <v>-11.760912373409578</v>
      </c>
      <c r="N267" s="110">
        <f t="shared" si="48"/>
        <v>0.55079909164580121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1020.2539460688843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37.874165663664861</v>
      </c>
      <c r="K268" s="40">
        <f t="shared" si="45"/>
        <v>6.666666666666667</v>
      </c>
      <c r="L268" s="41">
        <f t="shared" si="47"/>
        <v>-2.6350780370744395</v>
      </c>
      <c r="M268" s="110">
        <f t="shared" si="46"/>
        <v>-11.760912373409578</v>
      </c>
      <c r="N268" s="110">
        <f t="shared" si="48"/>
        <v>0.54512010050112292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21.638218169335332</v>
      </c>
    </row>
  </sheetData>
  <mergeCells count="32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P5:P6"/>
    <mergeCell ref="Q5:R5"/>
    <mergeCell ref="A46:G46"/>
    <mergeCell ref="B48:B49"/>
    <mergeCell ref="G5:G6"/>
    <mergeCell ref="H5:H6"/>
    <mergeCell ref="E5:E6"/>
    <mergeCell ref="F5:F6"/>
    <mergeCell ref="I87:L87"/>
    <mergeCell ref="O5:O6"/>
    <mergeCell ref="A61:A85"/>
    <mergeCell ref="A5:A6"/>
    <mergeCell ref="B5:B6"/>
    <mergeCell ref="C5:C6"/>
    <mergeCell ref="D5:D6"/>
    <mergeCell ref="B54:F54"/>
  </mergeCells>
  <pageMargins left="0.7" right="0.7" top="0.75" bottom="0.75" header="0.3" footer="0.3"/>
  <pageSetup scale="34" orientation="portrait" r:id="rId1"/>
  <rowBreaks count="1" manualBreakCount="1">
    <brk id="9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0D9F5-7D61-4334-920C-90116CF6D67C}">
  <sheetPr codeName="Sheet8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5.42578125" bestFit="1" customWidth="1"/>
    <col min="18" max="18" width="17.140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150</v>
      </c>
      <c r="B2" s="29" t="s">
        <v>119</v>
      </c>
      <c r="C2" s="29">
        <f>NSAs!B8</f>
        <v>258052.38</v>
      </c>
      <c r="D2" s="30">
        <f>NSAs!C8</f>
        <v>4256463.53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9" t="s">
        <v>125</v>
      </c>
      <c r="H5" s="168" t="str">
        <f>CONCATENATE("Sound Level @ ", A2, " (dBA)")</f>
        <v>Sound Level @ NSA 6 (dBA)</v>
      </c>
      <c r="O5" s="159" t="s">
        <v>0</v>
      </c>
      <c r="P5" s="160" t="s">
        <v>1</v>
      </c>
      <c r="Q5" s="160" t="s">
        <v>2</v>
      </c>
      <c r="R5" s="161"/>
      <c r="V5" s="145" t="str">
        <f>INDEX(A7:A45,MATCH(W5,H7:H45,0))</f>
        <v>A-33</v>
      </c>
      <c r="W5" s="146">
        <f>MAX(H7:H45)</f>
        <v>34.485648841944503</v>
      </c>
    </row>
    <row r="6" spans="1:23" ht="15.75" thickBot="1" x14ac:dyDescent="0.3">
      <c r="A6" s="176"/>
      <c r="B6" s="178"/>
      <c r="C6" s="178"/>
      <c r="D6" s="178"/>
      <c r="E6" s="178"/>
      <c r="F6" s="178"/>
      <c r="G6" s="180"/>
      <c r="H6" s="169"/>
      <c r="O6" s="163"/>
      <c r="P6" s="162"/>
      <c r="Q6" s="12" t="s">
        <v>3</v>
      </c>
      <c r="R6" s="13" t="s">
        <v>4</v>
      </c>
      <c r="V6" s="147" t="str">
        <f>INDEX(A7:A45,MATCH(W6,H7:H45,0))</f>
        <v>A-32</v>
      </c>
      <c r="W6" s="148">
        <f>LARGE(H7:H45,2)</f>
        <v>34.439964545391192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6099.9866990425744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53.406577760744156</v>
      </c>
      <c r="H7" s="36">
        <f>C7-G7</f>
        <v>15.603722195895656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36.338937048049466</v>
      </c>
    </row>
    <row r="8" spans="1:23" x14ac:dyDescent="0.25">
      <c r="A8" s="9" t="str">
        <f>Inverters!B4</f>
        <v>A-2</v>
      </c>
      <c r="B8" s="24">
        <f t="shared" si="0"/>
        <v>5429.1872370363899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52.394696389604732</v>
      </c>
      <c r="H8" s="37">
        <f t="shared" ref="H8:H44" si="3">C8-G8</f>
        <v>16.61560356703508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45.87333945050343</v>
      </c>
    </row>
    <row r="9" spans="1:23" x14ac:dyDescent="0.25">
      <c r="A9" s="9" t="str">
        <f>Inverters!B5</f>
        <v>A-3</v>
      </c>
      <c r="B9" s="24">
        <f t="shared" si="0"/>
        <v>3918.8518370179727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49.563176881800395</v>
      </c>
      <c r="H9" s="37">
        <f t="shared" si="3"/>
        <v>19.447123074839418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88.046542734645755</v>
      </c>
    </row>
    <row r="10" spans="1:23" x14ac:dyDescent="0.25">
      <c r="A10" s="9" t="str">
        <f>Inverters!B6</f>
        <v>A-4</v>
      </c>
      <c r="B10" s="24">
        <f t="shared" si="0"/>
        <v>3045.6585764001361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47.373624331305578</v>
      </c>
      <c r="H10" s="37">
        <f t="shared" si="3"/>
        <v>21.636675625334234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145.76980154860965</v>
      </c>
    </row>
    <row r="11" spans="1:23" x14ac:dyDescent="0.25">
      <c r="A11" s="9" t="str">
        <f>Inverters!B7</f>
        <v>A-5</v>
      </c>
      <c r="B11" s="24">
        <f t="shared" si="0"/>
        <v>2737.840850925927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46.448163984991481</v>
      </c>
      <c r="H11" s="37">
        <f t="shared" si="3"/>
        <v>22.562135971648331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180.39047293316528</v>
      </c>
    </row>
    <row r="12" spans="1:23" x14ac:dyDescent="0.25">
      <c r="A12" s="9" t="str">
        <f>Inverters!B8</f>
        <v>A-6</v>
      </c>
      <c r="B12" s="24">
        <f t="shared" si="0"/>
        <v>2447.1909499054445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45.473357157814618</v>
      </c>
      <c r="H12" s="37">
        <f t="shared" si="3"/>
        <v>23.536942798825194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225.78458078161501</v>
      </c>
    </row>
    <row r="13" spans="1:23" x14ac:dyDescent="0.25">
      <c r="A13" s="9" t="str">
        <f>Inverters!B9</f>
        <v>A-7</v>
      </c>
      <c r="B13" s="24">
        <f t="shared" si="0"/>
        <v>3760.5699570408524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49.205073443440924</v>
      </c>
      <c r="H13" s="37">
        <f t="shared" si="3"/>
        <v>19.805226513198889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95.614256285641346</v>
      </c>
    </row>
    <row r="14" spans="1:23" x14ac:dyDescent="0.25">
      <c r="A14" s="9" t="str">
        <f>Inverters!B10</f>
        <v>A-8</v>
      </c>
      <c r="B14" s="24">
        <f t="shared" si="0"/>
        <v>3480.5715031010318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48.533011202293807</v>
      </c>
      <c r="H14" s="37">
        <f t="shared" si="3"/>
        <v>20.477288754346006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111.61662217417637</v>
      </c>
    </row>
    <row r="15" spans="1:23" x14ac:dyDescent="0.25">
      <c r="A15" s="9" t="str">
        <f>Inverters!B11</f>
        <v>A-9</v>
      </c>
      <c r="B15" s="24">
        <f t="shared" si="0"/>
        <v>2864.9188879269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46.842246613157684</v>
      </c>
      <c r="H15" s="37">
        <f t="shared" si="3"/>
        <v>22.168053343482129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164.74237942731031</v>
      </c>
    </row>
    <row r="16" spans="1:23" x14ac:dyDescent="0.25">
      <c r="A16" s="9" t="str">
        <f>Inverters!B12</f>
        <v>A-10</v>
      </c>
      <c r="B16" s="24">
        <f t="shared" si="0"/>
        <v>2553.7477184913073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45.843559832872117</v>
      </c>
      <c r="H16" s="37">
        <f t="shared" si="3"/>
        <v>23.166740123767696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207.33566421977767</v>
      </c>
    </row>
    <row r="17" spans="1:21" x14ac:dyDescent="0.25">
      <c r="A17" s="9" t="str">
        <f>Inverters!B13</f>
        <v>A-11</v>
      </c>
      <c r="B17" s="24">
        <f t="shared" si="0"/>
        <v>2241.5356136808346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44.710912867178727</v>
      </c>
      <c r="H17" s="37">
        <f t="shared" si="3"/>
        <v>24.299387089461085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269.11549801635061</v>
      </c>
    </row>
    <row r="18" spans="1:21" x14ac:dyDescent="0.25">
      <c r="A18" s="9" t="str">
        <f>Inverters!B14</f>
        <v>A-12</v>
      </c>
      <c r="B18" s="24">
        <f t="shared" si="0"/>
        <v>2015.2503566551002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43.786580133709414</v>
      </c>
      <c r="H18" s="37">
        <f t="shared" si="3"/>
        <v>25.223719822930398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332.94460520729905</v>
      </c>
    </row>
    <row r="19" spans="1:21" x14ac:dyDescent="0.25">
      <c r="A19" s="9" t="str">
        <f>Inverters!B15</f>
        <v>A-13</v>
      </c>
      <c r="B19" s="24">
        <f t="shared" si="0"/>
        <v>1751.2348884428077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42.56688801490769</v>
      </c>
      <c r="H19" s="37">
        <f t="shared" si="3"/>
        <v>26.443411941732123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440.90111200826379</v>
      </c>
    </row>
    <row r="20" spans="1:21" x14ac:dyDescent="0.25">
      <c r="A20" s="9" t="str">
        <f>Inverters!B16</f>
        <v>A-14</v>
      </c>
      <c r="B20" s="24">
        <f t="shared" si="0"/>
        <v>1582.2378994953899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41.685435659976712</v>
      </c>
      <c r="H20" s="37">
        <f t="shared" si="3"/>
        <v>27.324864296663101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540.11523760219268</v>
      </c>
    </row>
    <row r="21" spans="1:21" x14ac:dyDescent="0.25">
      <c r="A21" s="9" t="str">
        <f>Inverters!B17</f>
        <v>A-15</v>
      </c>
      <c r="B21" s="24">
        <f t="shared" si="0"/>
        <v>1441.2030761138392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40.874503608253477</v>
      </c>
      <c r="H21" s="37">
        <f t="shared" si="3"/>
        <v>28.135796348386336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650.99797078570975</v>
      </c>
    </row>
    <row r="22" spans="1:21" x14ac:dyDescent="0.25">
      <c r="A22" s="9" t="str">
        <f>Inverters!B18</f>
        <v>A-16</v>
      </c>
      <c r="B22" s="24">
        <f t="shared" si="0"/>
        <v>3528.2151248753871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48.651101147664903</v>
      </c>
      <c r="H22" s="37">
        <f t="shared" si="3"/>
        <v>20.359198808974909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108.62252171622424</v>
      </c>
    </row>
    <row r="23" spans="1:21" x14ac:dyDescent="0.25">
      <c r="A23" s="9" t="str">
        <f>Inverters!B19</f>
        <v>A-17</v>
      </c>
      <c r="B23" s="24">
        <f t="shared" si="0"/>
        <v>3090.578292811862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47.500794998715293</v>
      </c>
      <c r="H23" s="37">
        <f t="shared" si="3"/>
        <v>21.50950495792452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141.56324061482232</v>
      </c>
    </row>
    <row r="24" spans="1:21" x14ac:dyDescent="0.25">
      <c r="A24" s="9" t="str">
        <f>Inverters!B20</f>
        <v>A-18</v>
      </c>
      <c r="B24" s="24">
        <f t="shared" si="0"/>
        <v>2752.1132130780584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46.493325908157288</v>
      </c>
      <c r="H24" s="37">
        <f t="shared" si="3"/>
        <v>22.516974048482524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178.52432712301038</v>
      </c>
    </row>
    <row r="25" spans="1:21" x14ac:dyDescent="0.25">
      <c r="A25" s="9" t="str">
        <f>Inverters!B21</f>
        <v>A-19</v>
      </c>
      <c r="B25" s="24">
        <f t="shared" si="0"/>
        <v>2372.5825702804696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45.204426712340045</v>
      </c>
      <c r="H25" s="37">
        <f t="shared" si="3"/>
        <v>23.805873244299768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240.20792100355175</v>
      </c>
    </row>
    <row r="26" spans="1:21" x14ac:dyDescent="0.25">
      <c r="A26" s="9" t="str">
        <f>Inverters!B22</f>
        <v>A-20</v>
      </c>
      <c r="B26" s="24">
        <f t="shared" si="0"/>
        <v>2073.4028518595337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44.033673830993919</v>
      </c>
      <c r="H26" s="37">
        <f t="shared" si="3"/>
        <v>24.976626125645893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314.5303893636675</v>
      </c>
    </row>
    <row r="27" spans="1:21" x14ac:dyDescent="0.25">
      <c r="A27" s="9" t="str">
        <f>Inverters!B23</f>
        <v>A-21</v>
      </c>
      <c r="B27" s="24">
        <f t="shared" si="0"/>
        <v>1786.990952075307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42.742447071671755</v>
      </c>
      <c r="H27" s="37">
        <f t="shared" si="3"/>
        <v>26.267852884968057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423.43357233082031</v>
      </c>
    </row>
    <row r="28" spans="1:21" x14ac:dyDescent="0.25">
      <c r="A28" s="9" t="str">
        <f>Inverters!B24</f>
        <v>A-22</v>
      </c>
      <c r="B28" s="24">
        <f t="shared" si="0"/>
        <v>1527.8898746309255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41.381841056473171</v>
      </c>
      <c r="H28" s="37">
        <f t="shared" si="3"/>
        <v>27.628458900166642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579.22312184791156</v>
      </c>
    </row>
    <row r="29" spans="1:21" x14ac:dyDescent="0.25">
      <c r="A29" s="9" t="str">
        <f>Inverters!B25</f>
        <v>A-23</v>
      </c>
      <c r="B29" s="24">
        <f t="shared" si="0"/>
        <v>1297.0040074341409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39.958826359057781</v>
      </c>
      <c r="H29" s="37">
        <f t="shared" si="3"/>
        <v>29.051473597582032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803.79881159475462</v>
      </c>
    </row>
    <row r="30" spans="1:21" x14ac:dyDescent="0.25">
      <c r="A30" s="9" t="str">
        <f>Inverters!B26</f>
        <v>A-24</v>
      </c>
      <c r="B30" s="24">
        <f t="shared" si="0"/>
        <v>1099.0464976511223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38.520321332475788</v>
      </c>
      <c r="H30" s="37">
        <f t="shared" si="3"/>
        <v>30.489978624164024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1119.4323736431286</v>
      </c>
    </row>
    <row r="31" spans="1:21" x14ac:dyDescent="0.25">
      <c r="A31" s="9" t="str">
        <f>Inverters!B27</f>
        <v>A-25</v>
      </c>
      <c r="B31" s="24">
        <f t="shared" si="0"/>
        <v>2847.683549992787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46.789834529859796</v>
      </c>
      <c r="H31" s="37">
        <f t="shared" si="3"/>
        <v>22.220465426780017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166.74258984694518</v>
      </c>
    </row>
    <row r="32" spans="1:21" x14ac:dyDescent="0.25">
      <c r="A32" s="9" t="str">
        <f>Inverters!B28</f>
        <v>A-26</v>
      </c>
      <c r="B32" s="24">
        <f t="shared" si="0"/>
        <v>2435.2343271643103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45.430815139333944</v>
      </c>
      <c r="H32" s="37">
        <f t="shared" si="3"/>
        <v>23.579484817305868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228.00715820117404</v>
      </c>
    </row>
    <row r="33" spans="1:21" x14ac:dyDescent="0.25">
      <c r="A33" s="9" t="str">
        <f>Inverters!B29</f>
        <v>A-27</v>
      </c>
      <c r="B33" s="24">
        <f t="shared" si="0"/>
        <v>1954.539507147279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43.520889065205722</v>
      </c>
      <c r="H33" s="37">
        <f t="shared" si="3"/>
        <v>25.48941089143409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353.94932557065846</v>
      </c>
    </row>
    <row r="34" spans="1:21" x14ac:dyDescent="0.25">
      <c r="A34" s="9" t="str">
        <f>Inverters!B30</f>
        <v>A-28</v>
      </c>
      <c r="B34" s="24">
        <f t="shared" si="0"/>
        <v>1081.7677536791427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38.382680629051293</v>
      </c>
      <c r="H34" s="37">
        <f t="shared" si="3"/>
        <v>30.627619327588519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1155.4786697197196</v>
      </c>
    </row>
    <row r="35" spans="1:21" x14ac:dyDescent="0.25">
      <c r="A35" s="9" t="str">
        <f>Inverters!B31</f>
        <v>A-29</v>
      </c>
      <c r="B35" s="24">
        <f t="shared" si="0"/>
        <v>885.66972359896511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36.64543597363626</v>
      </c>
      <c r="H35" s="37">
        <f t="shared" si="3"/>
        <v>32.364863983003552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1723.798102426643</v>
      </c>
    </row>
    <row r="36" spans="1:21" x14ac:dyDescent="0.25">
      <c r="A36" s="9" t="str">
        <f>Inverters!B32</f>
        <v>A-30</v>
      </c>
      <c r="B36" s="24">
        <f t="shared" si="0"/>
        <v>746.31675935871658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35.158463885745356</v>
      </c>
      <c r="H36" s="37">
        <f t="shared" si="3"/>
        <v>33.851836070894457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2427.6362122215942</v>
      </c>
    </row>
    <row r="37" spans="1:21" x14ac:dyDescent="0.25">
      <c r="A37" s="9" t="str">
        <f>Inverters!B33</f>
        <v>A-31</v>
      </c>
      <c r="B37" s="24">
        <f t="shared" si="0"/>
        <v>2018.4024269208692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43.800155194083629</v>
      </c>
      <c r="H37" s="37">
        <f t="shared" si="3"/>
        <v>25.210144762556183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331.90552071201517</v>
      </c>
    </row>
    <row r="38" spans="1:21" x14ac:dyDescent="0.25">
      <c r="A38" s="9" t="str">
        <f>Inverters!B34</f>
        <v>A-32</v>
      </c>
      <c r="B38" s="24">
        <f t="shared" si="0"/>
        <v>697.45592907372179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34.570335411248621</v>
      </c>
      <c r="H38" s="37">
        <f t="shared" si="3"/>
        <v>34.439964545391192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2779.6905750361889</v>
      </c>
    </row>
    <row r="39" spans="1:21" x14ac:dyDescent="0.25">
      <c r="A39" s="9" t="str">
        <f>Inverters!B35</f>
        <v>A-33</v>
      </c>
      <c r="B39" s="24">
        <f t="shared" si="0"/>
        <v>693.79722066260661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34.52465111469531</v>
      </c>
      <c r="H39" s="37">
        <f t="shared" si="3"/>
        <v>34.485648841944503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2809.0850225948634</v>
      </c>
    </row>
    <row r="40" spans="1:21" x14ac:dyDescent="0.25">
      <c r="A40" s="9" t="str">
        <f>Inverters!B36</f>
        <v>B-1</v>
      </c>
      <c r="B40" s="24">
        <f t="shared" si="0"/>
        <v>5845.7178073696623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53.036756933188514</v>
      </c>
      <c r="H40" s="37">
        <f t="shared" si="3"/>
        <v>12.963243066811486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19.784464811364288</v>
      </c>
    </row>
    <row r="41" spans="1:21" x14ac:dyDescent="0.25">
      <c r="A41" s="9" t="str">
        <f>Inverters!B37</f>
        <v>B-2</v>
      </c>
      <c r="B41" s="24">
        <f t="shared" si="0"/>
        <v>3780.7043684080368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49.251454382010309</v>
      </c>
      <c r="H41" s="37">
        <f t="shared" si="3"/>
        <v>16.748545617989691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47.29928347823143</v>
      </c>
    </row>
    <row r="42" spans="1:21" x14ac:dyDescent="0.25">
      <c r="A42" s="9" t="str">
        <f>Inverters!B38</f>
        <v>B-3</v>
      </c>
      <c r="B42" s="24">
        <f t="shared" si="0"/>
        <v>2880.8375517200075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46.890375388581532</v>
      </c>
      <c r="H42" s="37">
        <f t="shared" si="3"/>
        <v>19.109624611418468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81.463386694643134</v>
      </c>
    </row>
    <row r="43" spans="1:21" x14ac:dyDescent="0.25">
      <c r="A43" s="9" t="str">
        <f>Inverters!B39</f>
        <v>C-1</v>
      </c>
      <c r="B43" s="24">
        <f t="shared" si="0"/>
        <v>3163.326713951496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47.702880978616172</v>
      </c>
      <c r="H43" s="37">
        <f t="shared" si="3"/>
        <v>18.297119021383828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67.563463106126207</v>
      </c>
    </row>
    <row r="44" spans="1:21" ht="15.75" thickBot="1" x14ac:dyDescent="0.3">
      <c r="A44" s="9" t="str">
        <f>Inverters!B40</f>
        <v>Trans</v>
      </c>
      <c r="B44" s="24">
        <f>SQRT(($C$2-Q44)^2+($D$2-R44)^2)</f>
        <v>702.48701432812345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34.632766011890702</v>
      </c>
      <c r="H44" s="37">
        <f t="shared" si="3"/>
        <v>19.367233988109298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86.441719802810113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20.998716438575023</v>
      </c>
      <c r="O45" s="108"/>
      <c r="P45" s="108"/>
      <c r="Q45" s="109"/>
      <c r="R45" s="109"/>
      <c r="U45">
        <f t="shared" ref="U45" si="5">10^(H45/10)</f>
        <v>125.85533901833085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42.977522874901304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42.977522874901304</v>
      </c>
      <c r="D51" s="77">
        <f>10*LOG10(SUM(U7:U44))</f>
        <v>42.949899029943836</v>
      </c>
      <c r="E51" s="77">
        <f>P85</f>
        <v>42.967184512521442</v>
      </c>
      <c r="F51" s="78">
        <f>S85</f>
        <v>49.363636640838195</v>
      </c>
    </row>
    <row r="52" spans="1:19" ht="14.45" customHeight="1" thickBot="1" x14ac:dyDescent="0.3">
      <c r="B52" s="72" t="s">
        <v>141</v>
      </c>
      <c r="C52" s="79">
        <f>10*LOG10(10^(C50/10)+10^(C51/10))</f>
        <v>44.749388668516204</v>
      </c>
      <c r="D52" s="79">
        <f>10*LOG10(10^(D50/10)+10^(D51/10))</f>
        <v>43.470499314684886</v>
      </c>
      <c r="E52" s="79">
        <f>J85</f>
        <v>44.312734503472946</v>
      </c>
      <c r="F52" s="80">
        <f>M85</f>
        <v>50.087692674898946</v>
      </c>
    </row>
    <row r="53" spans="1:19" ht="16.149999999999999" customHeight="1" thickBot="1" x14ac:dyDescent="0.3">
      <c r="B53" s="74" t="s">
        <v>145</v>
      </c>
      <c r="C53" s="81">
        <f>C52-C50</f>
        <v>4.7493886685162039</v>
      </c>
      <c r="D53" s="81">
        <f>D52-D50</f>
        <v>9.4704993146848864</v>
      </c>
      <c r="E53" s="81">
        <f>E52-E50</f>
        <v>5.7442634335015725</v>
      </c>
      <c r="F53" s="82">
        <f>F52-F50</f>
        <v>8.137120745086122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6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43.470499314684886</v>
      </c>
      <c r="J61" s="62">
        <f>10^(I61/10)</f>
        <v>22235.655225193786</v>
      </c>
      <c r="K61" s="63"/>
      <c r="L61" s="153">
        <f>I61+10</f>
        <v>53.470499314684886</v>
      </c>
      <c r="M61" s="62">
        <f>10^(L61/10)</f>
        <v>222356.55225193812</v>
      </c>
      <c r="N61" s="62"/>
      <c r="O61" s="62">
        <f>D51</f>
        <v>42.949899029943836</v>
      </c>
      <c r="P61" s="62">
        <f>10^(O61/10)</f>
        <v>19723.768793684172</v>
      </c>
      <c r="Q61" s="62"/>
      <c r="R61" s="62">
        <f>O61+10</f>
        <v>52.949899029943836</v>
      </c>
      <c r="S61" s="63">
        <f>10^(R61/10)</f>
        <v>197237.68793684195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43.470499314684886</v>
      </c>
      <c r="J62" s="26">
        <f t="shared" ref="J62:J84" si="10">10^(I62/10)</f>
        <v>22235.655225193786</v>
      </c>
      <c r="K62" s="64"/>
      <c r="L62" s="154">
        <f t="shared" ref="L62:L67" si="11">I62+10</f>
        <v>53.470499314684886</v>
      </c>
      <c r="M62" s="26">
        <f t="shared" ref="M62:M84" si="12">10^(L62/10)</f>
        <v>222356.55225193812</v>
      </c>
      <c r="N62" s="26"/>
      <c r="O62" s="26">
        <f>O61</f>
        <v>42.949899029943836</v>
      </c>
      <c r="P62" s="26">
        <f t="shared" ref="P62:P84" si="13">10^(O62/10)</f>
        <v>19723.768793684172</v>
      </c>
      <c r="Q62" s="26"/>
      <c r="R62" s="26">
        <f t="shared" ref="R62:R67" si="14">O62+10</f>
        <v>52.949899029943836</v>
      </c>
      <c r="S62" s="64">
        <f t="shared" ref="S62:S84" si="15">10^(R62/10)</f>
        <v>197237.68793684195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43.470499314684886</v>
      </c>
      <c r="J63" s="26">
        <f t="shared" si="10"/>
        <v>22235.655225193786</v>
      </c>
      <c r="K63" s="64"/>
      <c r="L63" s="154">
        <f t="shared" si="11"/>
        <v>53.470499314684886</v>
      </c>
      <c r="M63" s="26">
        <f t="shared" si="12"/>
        <v>222356.55225193812</v>
      </c>
      <c r="N63" s="26"/>
      <c r="O63" s="26">
        <f t="shared" ref="O63:O84" si="17">O62</f>
        <v>42.949899029943836</v>
      </c>
      <c r="P63" s="26">
        <f t="shared" si="13"/>
        <v>19723.768793684172</v>
      </c>
      <c r="Q63" s="26"/>
      <c r="R63" s="26">
        <f t="shared" si="14"/>
        <v>52.949899029943836</v>
      </c>
      <c r="S63" s="64">
        <f t="shared" si="15"/>
        <v>197237.68793684195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43.470499314684886</v>
      </c>
      <c r="J64" s="26">
        <f t="shared" si="10"/>
        <v>22235.655225193786</v>
      </c>
      <c r="K64" s="64"/>
      <c r="L64" s="154">
        <f t="shared" si="11"/>
        <v>53.470499314684886</v>
      </c>
      <c r="M64" s="26">
        <f t="shared" si="12"/>
        <v>222356.55225193812</v>
      </c>
      <c r="N64" s="26"/>
      <c r="O64" s="26">
        <f t="shared" si="17"/>
        <v>42.949899029943836</v>
      </c>
      <c r="P64" s="26">
        <f t="shared" si="13"/>
        <v>19723.768793684172</v>
      </c>
      <c r="Q64" s="26"/>
      <c r="R64" s="26">
        <f t="shared" si="14"/>
        <v>52.949899029943836</v>
      </c>
      <c r="S64" s="64">
        <f t="shared" si="15"/>
        <v>197237.68793684195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43.470499314684886</v>
      </c>
      <c r="J65" s="26">
        <f t="shared" si="10"/>
        <v>22235.655225193786</v>
      </c>
      <c r="K65" s="64"/>
      <c r="L65" s="154">
        <f t="shared" si="11"/>
        <v>53.470499314684886</v>
      </c>
      <c r="M65" s="26">
        <f t="shared" si="12"/>
        <v>222356.55225193812</v>
      </c>
      <c r="N65" s="26"/>
      <c r="O65" s="26">
        <f t="shared" si="17"/>
        <v>42.949899029943836</v>
      </c>
      <c r="P65" s="26">
        <f t="shared" si="13"/>
        <v>19723.768793684172</v>
      </c>
      <c r="Q65" s="26"/>
      <c r="R65" s="26">
        <f t="shared" si="14"/>
        <v>52.949899029943836</v>
      </c>
      <c r="S65" s="64">
        <f t="shared" si="15"/>
        <v>197237.68793684195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43.470499314684886</v>
      </c>
      <c r="J66" s="26">
        <f t="shared" si="10"/>
        <v>22235.655225193786</v>
      </c>
      <c r="K66" s="64"/>
      <c r="L66" s="154">
        <f t="shared" si="11"/>
        <v>53.470499314684886</v>
      </c>
      <c r="M66" s="26">
        <f t="shared" si="12"/>
        <v>222356.55225193812</v>
      </c>
      <c r="N66" s="26"/>
      <c r="O66" s="26">
        <f t="shared" si="17"/>
        <v>42.949899029943836</v>
      </c>
      <c r="P66" s="26">
        <f t="shared" si="13"/>
        <v>19723.768793684172</v>
      </c>
      <c r="Q66" s="26"/>
      <c r="R66" s="26">
        <f t="shared" si="14"/>
        <v>52.949899029943836</v>
      </c>
      <c r="S66" s="64">
        <f t="shared" si="15"/>
        <v>197237.68793684195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43.470499314684886</v>
      </c>
      <c r="J67" s="26">
        <f t="shared" si="10"/>
        <v>22235.655225193786</v>
      </c>
      <c r="K67" s="64"/>
      <c r="L67" s="154">
        <f t="shared" si="11"/>
        <v>53.470499314684886</v>
      </c>
      <c r="M67" s="26">
        <f t="shared" si="12"/>
        <v>222356.55225193812</v>
      </c>
      <c r="N67" s="26"/>
      <c r="O67" s="26">
        <f t="shared" si="17"/>
        <v>42.949899029943836</v>
      </c>
      <c r="P67" s="26">
        <f t="shared" si="13"/>
        <v>19723.768793684172</v>
      </c>
      <c r="Q67" s="26"/>
      <c r="R67" s="26">
        <f t="shared" si="14"/>
        <v>52.949899029943836</v>
      </c>
      <c r="S67" s="64">
        <f t="shared" si="15"/>
        <v>197237.68793684195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44.749388668516204</v>
      </c>
      <c r="J68" s="26">
        <f t="shared" si="10"/>
        <v>29849.624132702582</v>
      </c>
      <c r="K68" s="64"/>
      <c r="L68" s="154">
        <f>I68</f>
        <v>44.749388668516204</v>
      </c>
      <c r="M68" s="26">
        <f t="shared" si="12"/>
        <v>29849.624132702582</v>
      </c>
      <c r="N68" s="26"/>
      <c r="O68" s="26">
        <f>H46</f>
        <v>42.977522874901304</v>
      </c>
      <c r="P68" s="26">
        <f t="shared" si="13"/>
        <v>19849.624132702527</v>
      </c>
      <c r="Q68" s="26"/>
      <c r="R68" s="26">
        <f>O68</f>
        <v>42.977522874901304</v>
      </c>
      <c r="S68" s="64">
        <f t="shared" si="15"/>
        <v>19849.624132702527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44.749388668516204</v>
      </c>
      <c r="J69" s="26">
        <f t="shared" si="10"/>
        <v>29849.624132702582</v>
      </c>
      <c r="K69" s="64"/>
      <c r="L69" s="154">
        <f t="shared" ref="L69:L82" si="20">I69</f>
        <v>44.749388668516204</v>
      </c>
      <c r="M69" s="26">
        <f t="shared" si="12"/>
        <v>29849.624132702582</v>
      </c>
      <c r="N69" s="26"/>
      <c r="O69" s="26">
        <f t="shared" si="17"/>
        <v>42.977522874901304</v>
      </c>
      <c r="P69" s="26">
        <f t="shared" si="13"/>
        <v>19849.624132702527</v>
      </c>
      <c r="Q69" s="26"/>
      <c r="R69" s="26">
        <f t="shared" ref="R69:R82" si="21">O69</f>
        <v>42.977522874901304</v>
      </c>
      <c r="S69" s="64">
        <f t="shared" si="15"/>
        <v>19849.624132702527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44.749388668516204</v>
      </c>
      <c r="J70" s="26">
        <f t="shared" si="10"/>
        <v>29849.624132702582</v>
      </c>
      <c r="K70" s="64"/>
      <c r="L70" s="154">
        <f t="shared" si="20"/>
        <v>44.749388668516204</v>
      </c>
      <c r="M70" s="26">
        <f t="shared" si="12"/>
        <v>29849.624132702582</v>
      </c>
      <c r="N70" s="26"/>
      <c r="O70" s="26">
        <f t="shared" si="17"/>
        <v>42.977522874901304</v>
      </c>
      <c r="P70" s="26">
        <f t="shared" si="13"/>
        <v>19849.624132702527</v>
      </c>
      <c r="Q70" s="26"/>
      <c r="R70" s="26">
        <f t="shared" si="21"/>
        <v>42.977522874901304</v>
      </c>
      <c r="S70" s="64">
        <f t="shared" si="15"/>
        <v>19849.624132702527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44.749388668516204</v>
      </c>
      <c r="J71" s="26">
        <f t="shared" si="10"/>
        <v>29849.624132702582</v>
      </c>
      <c r="K71" s="64"/>
      <c r="L71" s="154">
        <f t="shared" si="20"/>
        <v>44.749388668516204</v>
      </c>
      <c r="M71" s="26">
        <f t="shared" si="12"/>
        <v>29849.624132702582</v>
      </c>
      <c r="N71" s="26"/>
      <c r="O71" s="26">
        <f t="shared" si="17"/>
        <v>42.977522874901304</v>
      </c>
      <c r="P71" s="26">
        <f t="shared" si="13"/>
        <v>19849.624132702527</v>
      </c>
      <c r="Q71" s="26"/>
      <c r="R71" s="26">
        <f t="shared" si="21"/>
        <v>42.977522874901304</v>
      </c>
      <c r="S71" s="64">
        <f t="shared" si="15"/>
        <v>19849.624132702527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44.749388668516204</v>
      </c>
      <c r="J72" s="26">
        <f t="shared" si="10"/>
        <v>29849.624132702582</v>
      </c>
      <c r="K72" s="64"/>
      <c r="L72" s="154">
        <f t="shared" si="20"/>
        <v>44.749388668516204</v>
      </c>
      <c r="M72" s="26">
        <f t="shared" si="12"/>
        <v>29849.624132702582</v>
      </c>
      <c r="N72" s="26"/>
      <c r="O72" s="26">
        <f t="shared" si="17"/>
        <v>42.977522874901304</v>
      </c>
      <c r="P72" s="26">
        <f t="shared" si="13"/>
        <v>19849.624132702527</v>
      </c>
      <c r="Q72" s="26"/>
      <c r="R72" s="26">
        <f t="shared" si="21"/>
        <v>42.977522874901304</v>
      </c>
      <c r="S72" s="64">
        <f t="shared" si="15"/>
        <v>19849.624132702527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44.749388668516204</v>
      </c>
      <c r="J73" s="26">
        <f t="shared" si="10"/>
        <v>29849.624132702582</v>
      </c>
      <c r="K73" s="64"/>
      <c r="L73" s="154">
        <f t="shared" si="20"/>
        <v>44.749388668516204</v>
      </c>
      <c r="M73" s="26">
        <f t="shared" si="12"/>
        <v>29849.624132702582</v>
      </c>
      <c r="N73" s="26"/>
      <c r="O73" s="26">
        <f t="shared" si="17"/>
        <v>42.977522874901304</v>
      </c>
      <c r="P73" s="26">
        <f t="shared" si="13"/>
        <v>19849.624132702527</v>
      </c>
      <c r="Q73" s="26"/>
      <c r="R73" s="26">
        <f t="shared" si="21"/>
        <v>42.977522874901304</v>
      </c>
      <c r="S73" s="64">
        <f t="shared" si="15"/>
        <v>19849.624132702527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44.749388668516204</v>
      </c>
      <c r="J74" s="26">
        <f t="shared" si="10"/>
        <v>29849.624132702582</v>
      </c>
      <c r="K74" s="64"/>
      <c r="L74" s="154">
        <f t="shared" si="20"/>
        <v>44.749388668516204</v>
      </c>
      <c r="M74" s="26">
        <f t="shared" si="12"/>
        <v>29849.624132702582</v>
      </c>
      <c r="N74" s="26"/>
      <c r="O74" s="26">
        <f t="shared" si="17"/>
        <v>42.977522874901304</v>
      </c>
      <c r="P74" s="26">
        <f t="shared" si="13"/>
        <v>19849.624132702527</v>
      </c>
      <c r="Q74" s="26"/>
      <c r="R74" s="26">
        <f t="shared" si="21"/>
        <v>42.977522874901304</v>
      </c>
      <c r="S74" s="64">
        <f t="shared" si="15"/>
        <v>19849.624132702527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44.749388668516204</v>
      </c>
      <c r="J75" s="26">
        <f t="shared" si="10"/>
        <v>29849.624132702582</v>
      </c>
      <c r="K75" s="64"/>
      <c r="L75" s="154">
        <f t="shared" si="20"/>
        <v>44.749388668516204</v>
      </c>
      <c r="M75" s="26">
        <f t="shared" si="12"/>
        <v>29849.624132702582</v>
      </c>
      <c r="N75" s="26"/>
      <c r="O75" s="26">
        <f t="shared" si="17"/>
        <v>42.977522874901304</v>
      </c>
      <c r="P75" s="26">
        <f t="shared" si="13"/>
        <v>19849.624132702527</v>
      </c>
      <c r="Q75" s="26"/>
      <c r="R75" s="26">
        <f t="shared" si="21"/>
        <v>42.977522874901304</v>
      </c>
      <c r="S75" s="64">
        <f t="shared" si="15"/>
        <v>19849.624132702527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44.749388668516204</v>
      </c>
      <c r="J76" s="26">
        <f t="shared" si="10"/>
        <v>29849.624132702582</v>
      </c>
      <c r="K76" s="64"/>
      <c r="L76" s="154">
        <f t="shared" si="20"/>
        <v>44.749388668516204</v>
      </c>
      <c r="M76" s="26">
        <f t="shared" si="12"/>
        <v>29849.624132702582</v>
      </c>
      <c r="N76" s="26"/>
      <c r="O76" s="26">
        <f t="shared" si="17"/>
        <v>42.977522874901304</v>
      </c>
      <c r="P76" s="26">
        <f t="shared" si="13"/>
        <v>19849.624132702527</v>
      </c>
      <c r="Q76" s="26"/>
      <c r="R76" s="26">
        <f t="shared" si="21"/>
        <v>42.977522874901304</v>
      </c>
      <c r="S76" s="64">
        <f t="shared" si="15"/>
        <v>19849.624132702527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44.749388668516204</v>
      </c>
      <c r="J77" s="26">
        <f t="shared" si="10"/>
        <v>29849.624132702582</v>
      </c>
      <c r="K77" s="64"/>
      <c r="L77" s="154">
        <f t="shared" si="20"/>
        <v>44.749388668516204</v>
      </c>
      <c r="M77" s="26">
        <f t="shared" si="12"/>
        <v>29849.624132702582</v>
      </c>
      <c r="N77" s="26"/>
      <c r="O77" s="26">
        <f t="shared" si="17"/>
        <v>42.977522874901304</v>
      </c>
      <c r="P77" s="26">
        <f t="shared" si="13"/>
        <v>19849.624132702527</v>
      </c>
      <c r="Q77" s="26"/>
      <c r="R77" s="26">
        <f t="shared" si="21"/>
        <v>42.977522874901304</v>
      </c>
      <c r="S77" s="64">
        <f t="shared" si="15"/>
        <v>19849.624132702527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44.749388668516204</v>
      </c>
      <c r="J78" s="26">
        <f t="shared" si="10"/>
        <v>29849.624132702582</v>
      </c>
      <c r="K78" s="64"/>
      <c r="L78" s="154">
        <f t="shared" si="20"/>
        <v>44.749388668516204</v>
      </c>
      <c r="M78" s="26">
        <f t="shared" si="12"/>
        <v>29849.624132702582</v>
      </c>
      <c r="N78" s="26"/>
      <c r="O78" s="26">
        <f t="shared" si="17"/>
        <v>42.977522874901304</v>
      </c>
      <c r="P78" s="26">
        <f t="shared" si="13"/>
        <v>19849.624132702527</v>
      </c>
      <c r="Q78" s="26"/>
      <c r="R78" s="26">
        <f t="shared" si="21"/>
        <v>42.977522874901304</v>
      </c>
      <c r="S78" s="64">
        <f t="shared" si="15"/>
        <v>19849.624132702527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44.749388668516204</v>
      </c>
      <c r="J79" s="26">
        <f t="shared" si="10"/>
        <v>29849.624132702582</v>
      </c>
      <c r="K79" s="64"/>
      <c r="L79" s="154">
        <f t="shared" si="20"/>
        <v>44.749388668516204</v>
      </c>
      <c r="M79" s="26">
        <f t="shared" si="12"/>
        <v>29849.624132702582</v>
      </c>
      <c r="N79" s="26"/>
      <c r="O79" s="26">
        <f t="shared" si="17"/>
        <v>42.977522874901304</v>
      </c>
      <c r="P79" s="26">
        <f t="shared" si="13"/>
        <v>19849.624132702527</v>
      </c>
      <c r="Q79" s="26"/>
      <c r="R79" s="26">
        <f t="shared" si="21"/>
        <v>42.977522874901304</v>
      </c>
      <c r="S79" s="64">
        <f t="shared" si="15"/>
        <v>19849.624132702527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44.749388668516204</v>
      </c>
      <c r="J80" s="26">
        <f t="shared" si="10"/>
        <v>29849.624132702582</v>
      </c>
      <c r="K80" s="64"/>
      <c r="L80" s="154">
        <f t="shared" si="20"/>
        <v>44.749388668516204</v>
      </c>
      <c r="M80" s="26">
        <f t="shared" si="12"/>
        <v>29849.624132702582</v>
      </c>
      <c r="N80" s="26"/>
      <c r="O80" s="26">
        <f t="shared" si="17"/>
        <v>42.977522874901304</v>
      </c>
      <c r="P80" s="26">
        <f t="shared" si="13"/>
        <v>19849.624132702527</v>
      </c>
      <c r="Q80" s="26"/>
      <c r="R80" s="26">
        <f t="shared" si="21"/>
        <v>42.977522874901304</v>
      </c>
      <c r="S80" s="64">
        <f t="shared" si="15"/>
        <v>19849.624132702527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44.749388668516204</v>
      </c>
      <c r="J81" s="26">
        <f t="shared" si="10"/>
        <v>29849.624132702582</v>
      </c>
      <c r="K81" s="64"/>
      <c r="L81" s="154">
        <f t="shared" si="20"/>
        <v>44.749388668516204</v>
      </c>
      <c r="M81" s="26">
        <f t="shared" si="12"/>
        <v>29849.624132702582</v>
      </c>
      <c r="N81" s="26"/>
      <c r="O81" s="26">
        <f t="shared" si="17"/>
        <v>42.977522874901304</v>
      </c>
      <c r="P81" s="26">
        <f t="shared" si="13"/>
        <v>19849.624132702527</v>
      </c>
      <c r="Q81" s="26"/>
      <c r="R81" s="26">
        <f t="shared" si="21"/>
        <v>42.977522874901304</v>
      </c>
      <c r="S81" s="64">
        <f t="shared" si="15"/>
        <v>19849.624132702527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44.749388668516204</v>
      </c>
      <c r="J82" s="26">
        <f t="shared" si="10"/>
        <v>29849.624132702582</v>
      </c>
      <c r="K82" s="64"/>
      <c r="L82" s="154">
        <f t="shared" si="20"/>
        <v>44.749388668516204</v>
      </c>
      <c r="M82" s="26">
        <f t="shared" si="12"/>
        <v>29849.624132702582</v>
      </c>
      <c r="N82" s="26"/>
      <c r="O82" s="26">
        <f t="shared" si="17"/>
        <v>42.977522874901304</v>
      </c>
      <c r="P82" s="26">
        <f t="shared" si="13"/>
        <v>19849.624132702527</v>
      </c>
      <c r="Q82" s="26"/>
      <c r="R82" s="26">
        <f t="shared" si="21"/>
        <v>42.977522874901304</v>
      </c>
      <c r="S82" s="64">
        <f t="shared" si="15"/>
        <v>19849.624132702527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43.470499314684886</v>
      </c>
      <c r="J83" s="26">
        <f t="shared" si="10"/>
        <v>22235.655225193786</v>
      </c>
      <c r="K83" s="64"/>
      <c r="L83" s="154">
        <f>I83+10</f>
        <v>53.470499314684886</v>
      </c>
      <c r="M83" s="26">
        <f t="shared" si="12"/>
        <v>222356.55225193812</v>
      </c>
      <c r="N83" s="26"/>
      <c r="O83" s="26">
        <f>D51</f>
        <v>42.949899029943836</v>
      </c>
      <c r="P83" s="26">
        <f t="shared" si="13"/>
        <v>19723.768793684172</v>
      </c>
      <c r="Q83" s="26"/>
      <c r="R83" s="26">
        <f>O83+10</f>
        <v>52.949899029943836</v>
      </c>
      <c r="S83" s="64">
        <f t="shared" si="15"/>
        <v>197237.68793684195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43.470499314684886</v>
      </c>
      <c r="J84" s="65">
        <f t="shared" si="10"/>
        <v>22235.655225193786</v>
      </c>
      <c r="K84" s="66"/>
      <c r="L84" s="155">
        <f>I84+10</f>
        <v>53.470499314684886</v>
      </c>
      <c r="M84" s="65">
        <f t="shared" si="12"/>
        <v>222356.55225193812</v>
      </c>
      <c r="N84" s="65"/>
      <c r="O84" s="65">
        <f t="shared" si="17"/>
        <v>42.949899029943836</v>
      </c>
      <c r="P84" s="65">
        <f t="shared" si="13"/>
        <v>19723.768793684172</v>
      </c>
      <c r="Q84" s="65"/>
      <c r="R84" s="65">
        <f>O84+10</f>
        <v>52.949899029943836</v>
      </c>
      <c r="S84" s="66">
        <f t="shared" si="15"/>
        <v>197237.68793684195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44.312734503472946</v>
      </c>
      <c r="K85" s="67"/>
      <c r="L85" s="67" t="s">
        <v>134</v>
      </c>
      <c r="M85" s="67">
        <f>10*LOG10(SUM(M61:M84)/24)</f>
        <v>50.087692674898946</v>
      </c>
      <c r="N85" s="67"/>
      <c r="O85" s="67" t="s">
        <v>135</v>
      </c>
      <c r="P85" s="67">
        <f>10*LOG10(SUM(P61:P84)/24)</f>
        <v>42.967184512521442</v>
      </c>
      <c r="Q85" s="67"/>
      <c r="R85" s="67" t="s">
        <v>134</v>
      </c>
      <c r="S85" s="68">
        <f>10*LOG10(SUM(S61:S84)/24)</f>
        <v>49.363636640838195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6</v>
      </c>
      <c r="C89" s="22">
        <f>C2</f>
        <v>258052.38</v>
      </c>
      <c r="D89" s="23">
        <f>D2</f>
        <v>4256463.53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42.977522874901304</v>
      </c>
      <c r="J89" s="86">
        <f>D51</f>
        <v>42.949899029943836</v>
      </c>
      <c r="K89" s="86">
        <f>E51</f>
        <v>42.967184512521442</v>
      </c>
      <c r="L89" s="87">
        <f>F51</f>
        <v>49.363636640838195</v>
      </c>
      <c r="M89" s="89">
        <f>C52</f>
        <v>44.749388668516204</v>
      </c>
      <c r="N89" s="86">
        <f>D52</f>
        <v>43.470499314684886</v>
      </c>
      <c r="O89" s="86">
        <f>E52</f>
        <v>44.312734503472946</v>
      </c>
      <c r="P89" s="87">
        <f>F52</f>
        <v>50.087692674898946</v>
      </c>
      <c r="Q89" s="89">
        <f>C53</f>
        <v>4.7493886685162039</v>
      </c>
      <c r="R89" s="86">
        <f>D53</f>
        <v>9.4704993146848864</v>
      </c>
      <c r="S89" s="86">
        <f>E53</f>
        <v>5.7442634335015725</v>
      </c>
      <c r="T89" s="87">
        <f>F53</f>
        <v>8.137120745086122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6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693.79722066260661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30.864951774623673</v>
      </c>
      <c r="K95" s="35">
        <f>4/60*100</f>
        <v>6.666666666666667</v>
      </c>
      <c r="L95" s="36">
        <f t="shared" ref="L95:L126" si="23">F95-J95+M95</f>
        <v>4.3741358519667486</v>
      </c>
      <c r="M95" s="110">
        <f>10*LOG(6.666667/100)</f>
        <v>-11.760912373409578</v>
      </c>
      <c r="N95" s="110">
        <f t="shared" ref="N95:N126" si="24">10^(L95/10)</f>
        <v>2.7378748047476904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699.79722066260661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34.599444265844582</v>
      </c>
      <c r="K96" s="27">
        <f t="shared" ref="K96:K159" si="27">4/60*100</f>
        <v>6.666666666666667</v>
      </c>
      <c r="L96" s="37">
        <f t="shared" si="23"/>
        <v>0.63964336074583983</v>
      </c>
      <c r="M96" s="110">
        <f t="shared" ref="M96:M159" si="28">10*LOG(6.666667/100)</f>
        <v>-11.760912373409578</v>
      </c>
      <c r="N96" s="110">
        <f t="shared" si="24"/>
        <v>1.1586822021660241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705.79722066260661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34.673598876645912</v>
      </c>
      <c r="K97" s="27">
        <f t="shared" si="27"/>
        <v>6.666666666666667</v>
      </c>
      <c r="L97" s="37">
        <f t="shared" si="23"/>
        <v>0.56548874994451026</v>
      </c>
      <c r="M97" s="110">
        <f t="shared" si="28"/>
        <v>-11.760912373409578</v>
      </c>
      <c r="N97" s="110">
        <f t="shared" si="24"/>
        <v>1.1390659638178593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711.79722066260661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34.747125757839548</v>
      </c>
      <c r="K98" s="27">
        <f t="shared" si="27"/>
        <v>6.666666666666667</v>
      </c>
      <c r="L98" s="37">
        <f t="shared" si="23"/>
        <v>0.49196186875087378</v>
      </c>
      <c r="M98" s="110">
        <f t="shared" si="28"/>
        <v>-11.760912373409578</v>
      </c>
      <c r="N98" s="110">
        <f t="shared" si="24"/>
        <v>1.1199436891862002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717.79722066260661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34.820035447923523</v>
      </c>
      <c r="K99" s="27">
        <f t="shared" si="27"/>
        <v>6.666666666666667</v>
      </c>
      <c r="L99" s="37">
        <f t="shared" si="23"/>
        <v>0.41905217866689881</v>
      </c>
      <c r="M99" s="110">
        <f t="shared" si="28"/>
        <v>-11.760912373409578</v>
      </c>
      <c r="N99" s="110">
        <f t="shared" si="24"/>
        <v>1.1012989315079662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723.79722066260661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34.892338222218669</v>
      </c>
      <c r="K100" s="27">
        <f t="shared" si="27"/>
        <v>6.666666666666667</v>
      </c>
      <c r="L100" s="37">
        <f t="shared" si="23"/>
        <v>0.34674940437175295</v>
      </c>
      <c r="M100" s="110">
        <f t="shared" si="28"/>
        <v>-11.760912373409578</v>
      </c>
      <c r="N100" s="110">
        <f t="shared" si="24"/>
        <v>1.0831159228692906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729.79722066260661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34.964044101559388</v>
      </c>
      <c r="K101" s="27">
        <f t="shared" si="27"/>
        <v>6.666666666666667</v>
      </c>
      <c r="L101" s="37">
        <f t="shared" si="23"/>
        <v>0.27504352503103391</v>
      </c>
      <c r="M101" s="110">
        <f t="shared" si="28"/>
        <v>-11.760912373409578</v>
      </c>
      <c r="N101" s="110">
        <f t="shared" si="24"/>
        <v>1.0653795408571543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735.79722066260661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35.035162860628645</v>
      </c>
      <c r="K102" s="27">
        <f t="shared" si="27"/>
        <v>6.666666666666667</v>
      </c>
      <c r="L102" s="37">
        <f t="shared" si="23"/>
        <v>0.20392476596177644</v>
      </c>
      <c r="M102" s="110">
        <f t="shared" si="28"/>
        <v>-11.760912373409578</v>
      </c>
      <c r="N102" s="110">
        <f t="shared" si="24"/>
        <v>1.0480752771067552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741.79722066260661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35.105704035954432</v>
      </c>
      <c r="K103" s="27">
        <f t="shared" si="27"/>
        <v>6.666666666666667</v>
      </c>
      <c r="L103" s="37">
        <f t="shared" si="23"/>
        <v>0.13338359063599015</v>
      </c>
      <c r="M103" s="110">
        <f t="shared" si="28"/>
        <v>-11.760912373409578</v>
      </c>
      <c r="N103" s="110">
        <f t="shared" si="24"/>
        <v>1.0311892076224631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747.79722066260661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35.175676933584228</v>
      </c>
      <c r="K104" s="27">
        <f t="shared" si="27"/>
        <v>6.666666666666667</v>
      </c>
      <c r="L104" s="37">
        <f t="shared" si="23"/>
        <v>6.3410693006193952E-2</v>
      </c>
      <c r="M104" s="110">
        <f t="shared" si="28"/>
        <v>-11.760912373409578</v>
      </c>
      <c r="N104" s="110">
        <f t="shared" si="24"/>
        <v>1.0147079647589399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753.79722066260661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35.245090636452716</v>
      </c>
      <c r="K105" s="27">
        <f t="shared" si="27"/>
        <v>6.666666666666667</v>
      </c>
      <c r="L105" s="37">
        <f t="shared" si="23"/>
        <v>-6.003009862293851E-3</v>
      </c>
      <c r="M105" s="110">
        <f t="shared" si="28"/>
        <v>-11.760912373409578</v>
      </c>
      <c r="N105" s="110">
        <f t="shared" si="24"/>
        <v>0.99861871075717734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759.79722066260661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35.313954011457454</v>
      </c>
      <c r="K106" s="27">
        <f t="shared" si="27"/>
        <v>6.666666666666667</v>
      </c>
      <c r="L106" s="37">
        <f t="shared" si="23"/>
        <v>-7.4866384867032565E-2</v>
      </c>
      <c r="M106" s="110">
        <f t="shared" si="28"/>
        <v>-11.760912373409578</v>
      </c>
      <c r="N106" s="110">
        <f t="shared" si="24"/>
        <v>0.9829091127375863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765.79722066260661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35.382275716256267</v>
      </c>
      <c r="K107" s="27">
        <f t="shared" si="27"/>
        <v>6.666666666666667</v>
      </c>
      <c r="L107" s="37">
        <f t="shared" si="23"/>
        <v>-0.14318808966584484</v>
      </c>
      <c r="M107" s="110">
        <f t="shared" si="28"/>
        <v>-11.760912373409578</v>
      </c>
      <c r="N107" s="110">
        <f t="shared" si="24"/>
        <v>0.96756731905917381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771.79722066260661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35.450064205799379</v>
      </c>
      <c r="K108" s="27">
        <f t="shared" si="27"/>
        <v>6.666666666666667</v>
      </c>
      <c r="L108" s="37">
        <f t="shared" si="23"/>
        <v>-0.21097657920895685</v>
      </c>
      <c r="M108" s="110">
        <f t="shared" si="28"/>
        <v>-11.760912373409578</v>
      </c>
      <c r="N108" s="110">
        <f t="shared" si="24"/>
        <v>0.95258193696018245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777.79722066260661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35.517327738608614</v>
      </c>
      <c r="K109" s="27">
        <f t="shared" si="27"/>
        <v>6.666666666666667</v>
      </c>
      <c r="L109" s="37">
        <f t="shared" si="23"/>
        <v>-0.27824011201819232</v>
      </c>
      <c r="M109" s="110">
        <f t="shared" si="28"/>
        <v>-11.760912373409578</v>
      </c>
      <c r="N109" s="110">
        <f t="shared" si="24"/>
        <v>0.93794201140142108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783.79722066260661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35.584074382815309</v>
      </c>
      <c r="K110" s="27">
        <f t="shared" si="27"/>
        <v>6.666666666666667</v>
      </c>
      <c r="L110" s="37">
        <f t="shared" si="23"/>
        <v>-0.34498675622488761</v>
      </c>
      <c r="M110" s="110">
        <f t="shared" si="28"/>
        <v>-11.760912373409578</v>
      </c>
      <c r="N110" s="110">
        <f t="shared" si="24"/>
        <v>0.9236370050389151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789.79722066260661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35.650312021968041</v>
      </c>
      <c r="K111" s="27">
        <f t="shared" si="27"/>
        <v>6.666666666666667</v>
      </c>
      <c r="L111" s="37">
        <f t="shared" si="23"/>
        <v>-0.41122439537761935</v>
      </c>
      <c r="M111" s="110">
        <f t="shared" si="28"/>
        <v>-11.760912373409578</v>
      </c>
      <c r="N111" s="110">
        <f t="shared" si="24"/>
        <v>0.90965677925749489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795.79722066260661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35.716048360620533</v>
      </c>
      <c r="K112" s="27">
        <f t="shared" si="27"/>
        <v>6.666666666666667</v>
      </c>
      <c r="L112" s="37">
        <f t="shared" si="23"/>
        <v>-0.47696073403011141</v>
      </c>
      <c r="M112" s="110">
        <f t="shared" si="28"/>
        <v>-11.760912373409578</v>
      </c>
      <c r="N112" s="110">
        <f t="shared" si="24"/>
        <v>0.8959915762015932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801.79722066260661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35.781290929709733</v>
      </c>
      <c r="K113" s="27">
        <f t="shared" si="27"/>
        <v>6.666666666666667</v>
      </c>
      <c r="L113" s="37">
        <f t="shared" si="23"/>
        <v>-0.54220330311931164</v>
      </c>
      <c r="M113" s="110">
        <f t="shared" si="28"/>
        <v>-11.760912373409578</v>
      </c>
      <c r="N113" s="110">
        <f t="shared" si="24"/>
        <v>0.88263200174375722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807.79722066260661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35.846047091733368</v>
      </c>
      <c r="K114" s="27">
        <f t="shared" si="27"/>
        <v>6.666666666666667</v>
      </c>
      <c r="L114" s="37">
        <f t="shared" si="23"/>
        <v>-0.60695946514294619</v>
      </c>
      <c r="M114" s="110">
        <f t="shared" si="28"/>
        <v>-11.760912373409578</v>
      </c>
      <c r="N114" s="110">
        <f t="shared" si="24"/>
        <v>0.86956900933538084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813.79722066260661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35.910324045735983</v>
      </c>
      <c r="K115" s="27">
        <f t="shared" si="27"/>
        <v>6.666666666666667</v>
      </c>
      <c r="L115" s="37">
        <f t="shared" si="23"/>
        <v>-0.67123641914556131</v>
      </c>
      <c r="M115" s="110">
        <f t="shared" si="28"/>
        <v>-11.760912373409578</v>
      </c>
      <c r="N115" s="110">
        <f t="shared" si="24"/>
        <v>0.85679388468779694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819.79722066260661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35.974128832111752</v>
      </c>
      <c r="K116" s="27">
        <f t="shared" si="27"/>
        <v>6.666666666666667</v>
      </c>
      <c r="L116" s="37">
        <f t="shared" si="23"/>
        <v>-0.73504120552133045</v>
      </c>
      <c r="M116" s="110">
        <f t="shared" si="28"/>
        <v>-11.760912373409578</v>
      </c>
      <c r="N116" s="110">
        <f t="shared" si="24"/>
        <v>0.84429823123531778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825.79722066260661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36.037468337232262</v>
      </c>
      <c r="K117" s="27">
        <f t="shared" si="27"/>
        <v>6.666666666666667</v>
      </c>
      <c r="L117" s="37">
        <f t="shared" si="23"/>
        <v>-0.79838071064184035</v>
      </c>
      <c r="M117" s="110">
        <f t="shared" si="28"/>
        <v>-11.760912373409578</v>
      </c>
      <c r="N117" s="110">
        <f t="shared" si="24"/>
        <v>0.83207395633490377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831.79722066260661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36.100349297906746</v>
      </c>
      <c r="K118" s="27">
        <f t="shared" si="27"/>
        <v>6.666666666666667</v>
      </c>
      <c r="L118" s="37">
        <f t="shared" si="23"/>
        <v>-0.86126167131632414</v>
      </c>
      <c r="M118" s="110">
        <f t="shared" si="28"/>
        <v>-11.760912373409578</v>
      </c>
      <c r="N118" s="110">
        <f t="shared" si="24"/>
        <v>0.82011325816013059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837.79722066260661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36.162778305681975</v>
      </c>
      <c r="K119" s="27">
        <f t="shared" si="27"/>
        <v>6.666666666666667</v>
      </c>
      <c r="L119" s="37">
        <f t="shared" si="23"/>
        <v>-0.92369067909155333</v>
      </c>
      <c r="M119" s="110">
        <f t="shared" si="28"/>
        <v>-11.760912373409578</v>
      </c>
      <c r="N119" s="110">
        <f t="shared" si="24"/>
        <v>0.8084086132498246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843.79722066260661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36.224761810988802</v>
      </c>
      <c r="K120" s="27">
        <f t="shared" si="27"/>
        <v>6.666666666666667</v>
      </c>
      <c r="L120" s="37">
        <f t="shared" si="23"/>
        <v>-0.9856741843983805</v>
      </c>
      <c r="M120" s="110">
        <f t="shared" si="28"/>
        <v>-11.760912373409578</v>
      </c>
      <c r="N120" s="110">
        <f t="shared" si="24"/>
        <v>0.79695276467423259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849.79722066260661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36.286306127141764</v>
      </c>
      <c r="K121" s="27">
        <f t="shared" si="27"/>
        <v>6.666666666666667</v>
      </c>
      <c r="L121" s="37">
        <f t="shared" si="23"/>
        <v>-1.0472185005513417</v>
      </c>
      <c r="M121" s="110">
        <f t="shared" si="28"/>
        <v>-11.760912373409578</v>
      </c>
      <c r="N121" s="110">
        <f t="shared" si="24"/>
        <v>0.78573871078399105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855.79722066260661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36.347417434197979</v>
      </c>
      <c r="K122" s="27">
        <f t="shared" si="27"/>
        <v>6.666666666666667</v>
      </c>
      <c r="L122" s="37">
        <f t="shared" si="23"/>
        <v>-1.1083298076075572</v>
      </c>
      <c r="M122" s="110">
        <f t="shared" si="28"/>
        <v>-11.760912373409578</v>
      </c>
      <c r="N122" s="110">
        <f t="shared" si="24"/>
        <v>0.77475969450931514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861.79722066260661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36.408101782681243</v>
      </c>
      <c r="K123" s="27">
        <f t="shared" si="27"/>
        <v>6.666666666666667</v>
      </c>
      <c r="L123" s="37">
        <f t="shared" si="23"/>
        <v>-1.1690141560908209</v>
      </c>
      <c r="M123" s="110">
        <f t="shared" si="28"/>
        <v>-11.760912373409578</v>
      </c>
      <c r="N123" s="110">
        <f t="shared" si="24"/>
        <v>0.7640091931788715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867.79722066260661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36.468365097176928</v>
      </c>
      <c r="K124" s="27">
        <f t="shared" si="27"/>
        <v>6.666666666666667</v>
      </c>
      <c r="L124" s="37">
        <f t="shared" si="23"/>
        <v>-1.2292774705865064</v>
      </c>
      <c r="M124" s="110">
        <f t="shared" si="28"/>
        <v>-11.760912373409578</v>
      </c>
      <c r="N124" s="110">
        <f t="shared" si="24"/>
        <v>0.75348090882968422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873.79722066260661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36.528213179803039</v>
      </c>
      <c r="K125" s="27">
        <f t="shared" si="27"/>
        <v>6.666666666666667</v>
      </c>
      <c r="L125" s="37">
        <f t="shared" si="23"/>
        <v>-1.2891255532126173</v>
      </c>
      <c r="M125" s="110">
        <f t="shared" si="28"/>
        <v>-11.760912373409578</v>
      </c>
      <c r="N125" s="110">
        <f t="shared" si="24"/>
        <v>0.74316875898119983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879.79722066260661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36.587651713562515</v>
      </c>
      <c r="K126" s="27">
        <f t="shared" si="27"/>
        <v>6.666666666666667</v>
      </c>
      <c r="L126" s="37">
        <f t="shared" si="23"/>
        <v>-1.3485640869720932</v>
      </c>
      <c r="M126" s="110">
        <f t="shared" si="28"/>
        <v>-11.760912373409578</v>
      </c>
      <c r="N126" s="110">
        <f t="shared" si="24"/>
        <v>0.73306686784826691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885.79722066260661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36.64668626558155</v>
      </c>
      <c r="K127" s="27">
        <f t="shared" si="27"/>
        <v>6.666666666666667</v>
      </c>
      <c r="L127" s="37">
        <f t="shared" ref="L127:L158" si="29">F127-J127+M127</f>
        <v>-1.4075986389911286</v>
      </c>
      <c r="M127" s="110">
        <f t="shared" si="28"/>
        <v>-11.760912373409578</v>
      </c>
      <c r="N127" s="110">
        <f t="shared" ref="N127:N158" si="30">10^(L127/10)</f>
        <v>0.7231695579693439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891.79722066260661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36.705322290238712</v>
      </c>
      <c r="K128" s="27">
        <f t="shared" si="27"/>
        <v>6.666666666666667</v>
      </c>
      <c r="L128" s="37">
        <f t="shared" si="29"/>
        <v>-1.4662346636482901</v>
      </c>
      <c r="M128" s="110">
        <f t="shared" si="28"/>
        <v>-11.760912373409578</v>
      </c>
      <c r="N128" s="110">
        <f t="shared" si="30"/>
        <v>0.7134713422276312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897.79722066260661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36.763565132189015</v>
      </c>
      <c r="K129" s="27">
        <f t="shared" si="27"/>
        <v>6.666666666666667</v>
      </c>
      <c r="L129" s="37">
        <f t="shared" si="29"/>
        <v>-1.5244775055985933</v>
      </c>
      <c r="M129" s="110">
        <f t="shared" si="28"/>
        <v>-11.760912373409578</v>
      </c>
      <c r="N129" s="110">
        <f t="shared" si="30"/>
        <v>0.70396691624423235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903.79722066260661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36.821420029287388</v>
      </c>
      <c r="K130" s="27">
        <f t="shared" si="27"/>
        <v>6.666666666666667</v>
      </c>
      <c r="L130" s="37">
        <f t="shared" si="29"/>
        <v>-1.5823324026969665</v>
      </c>
      <c r="M130" s="110">
        <f t="shared" si="28"/>
        <v>-11.760912373409578</v>
      </c>
      <c r="N130" s="110">
        <f t="shared" si="30"/>
        <v>0.69465115112361142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909.79722066260661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36.878892115415397</v>
      </c>
      <c r="K131" s="27">
        <f t="shared" si="27"/>
        <v>6.666666666666667</v>
      </c>
      <c r="L131" s="37">
        <f t="shared" si="29"/>
        <v>-1.639804488824975</v>
      </c>
      <c r="M131" s="110">
        <f t="shared" si="28"/>
        <v>-11.760912373409578</v>
      </c>
      <c r="N131" s="110">
        <f t="shared" si="30"/>
        <v>0.68551908653284377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915.79722066260661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36.935986423214992</v>
      </c>
      <c r="K132" s="27">
        <f t="shared" si="27"/>
        <v>6.666666666666667</v>
      </c>
      <c r="L132" s="37">
        <f t="shared" si="29"/>
        <v>-1.6968987966245699</v>
      </c>
      <c r="M132" s="110">
        <f t="shared" si="28"/>
        <v>-11.760912373409578</v>
      </c>
      <c r="N132" s="110">
        <f t="shared" si="30"/>
        <v>0.67656592409722849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921.79722066260661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36.992707886733086</v>
      </c>
      <c r="K133" s="27">
        <f t="shared" si="27"/>
        <v>6.666666666666667</v>
      </c>
      <c r="L133" s="37">
        <f t="shared" si="29"/>
        <v>-1.7536202601426645</v>
      </c>
      <c r="M133" s="110">
        <f t="shared" si="28"/>
        <v>-11.760912373409578</v>
      </c>
      <c r="N133" s="110">
        <f t="shared" si="30"/>
        <v>0.66778702109581956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927.79722066260661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37.049061343980291</v>
      </c>
      <c r="K134" s="27">
        <f t="shared" si="27"/>
        <v>6.666666666666667</v>
      </c>
      <c r="L134" s="37">
        <f t="shared" si="29"/>
        <v>-1.8099737173898696</v>
      </c>
      <c r="M134" s="110">
        <f t="shared" si="28"/>
        <v>-11.760912373409578</v>
      </c>
      <c r="N134" s="110">
        <f t="shared" si="30"/>
        <v>0.65917788444143111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933.79722066260661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37.105051539407206</v>
      </c>
      <c r="K135" s="27">
        <f t="shared" si="27"/>
        <v>6.666666666666667</v>
      </c>
      <c r="L135" s="37">
        <f t="shared" si="29"/>
        <v>-1.8659639128167846</v>
      </c>
      <c r="M135" s="110">
        <f t="shared" si="28"/>
        <v>-11.760912373409578</v>
      </c>
      <c r="N135" s="110">
        <f t="shared" si="30"/>
        <v>0.65073416493052738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939.79722066260661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37.160683126301379</v>
      </c>
      <c r="K136" s="27">
        <f t="shared" si="27"/>
        <v>6.666666666666667</v>
      </c>
      <c r="L136" s="37">
        <f t="shared" si="29"/>
        <v>-1.921595499710957</v>
      </c>
      <c r="M136" s="110">
        <f t="shared" si="28"/>
        <v>-11.760912373409578</v>
      </c>
      <c r="N136" s="110">
        <f t="shared" si="30"/>
        <v>0.64245165174926966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945.79722066260661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37.215960669107993</v>
      </c>
      <c r="K137" s="27">
        <f t="shared" si="27"/>
        <v>6.666666666666667</v>
      </c>
      <c r="L137" s="37">
        <f t="shared" si="29"/>
        <v>-1.9768730425175711</v>
      </c>
      <c r="M137" s="110">
        <f t="shared" si="28"/>
        <v>-11.760912373409578</v>
      </c>
      <c r="N137" s="110">
        <f t="shared" si="30"/>
        <v>0.63432626722275409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951.79722066260661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37.270888645677225</v>
      </c>
      <c r="K138" s="27">
        <f t="shared" si="27"/>
        <v>6.666666666666667</v>
      </c>
      <c r="L138" s="37">
        <f t="shared" si="29"/>
        <v>-2.031801019086803</v>
      </c>
      <c r="M138" s="110">
        <f t="shared" si="28"/>
        <v>-11.760912373409578</v>
      </c>
      <c r="N138" s="110">
        <f t="shared" si="30"/>
        <v>0.62635406179520803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957.79722066260661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37.325471449440933</v>
      </c>
      <c r="K139" s="27">
        <f t="shared" si="27"/>
        <v>6.666666666666667</v>
      </c>
      <c r="L139" s="37">
        <f t="shared" si="29"/>
        <v>-2.0863838228505109</v>
      </c>
      <c r="M139" s="110">
        <f t="shared" si="28"/>
        <v>-11.760912373409578</v>
      </c>
      <c r="N139" s="110">
        <f t="shared" si="30"/>
        <v>0.61853120922962335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963.79722066260661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37.379713391521399</v>
      </c>
      <c r="K140" s="27">
        <f t="shared" si="27"/>
        <v>6.666666666666667</v>
      </c>
      <c r="L140" s="37">
        <f t="shared" si="29"/>
        <v>-2.1406257649309772</v>
      </c>
      <c r="M140" s="110">
        <f t="shared" si="28"/>
        <v>-11.760912373409578</v>
      </c>
      <c r="N140" s="110">
        <f t="shared" si="30"/>
        <v>0.61085400201592099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969.79722066260661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37.433618702774631</v>
      </c>
      <c r="K141" s="27">
        <f t="shared" si="27"/>
        <v>6.666666666666667</v>
      </c>
      <c r="L141" s="37">
        <f t="shared" si="29"/>
        <v>-2.1945310761842087</v>
      </c>
      <c r="M141" s="110">
        <f t="shared" si="28"/>
        <v>-11.760912373409578</v>
      </c>
      <c r="N141" s="110">
        <f t="shared" si="30"/>
        <v>0.60331884697736082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975.79722066260661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37.487191535770648</v>
      </c>
      <c r="K142" s="27">
        <f t="shared" si="27"/>
        <v>6.666666666666667</v>
      </c>
      <c r="L142" s="37">
        <f t="shared" si="29"/>
        <v>-2.2481039091802266</v>
      </c>
      <c r="M142" s="110">
        <f t="shared" si="28"/>
        <v>-11.760912373409578</v>
      </c>
      <c r="N142" s="110">
        <f t="shared" si="30"/>
        <v>0.59592226106547408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981.79722066260661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37.540435966713119</v>
      </c>
      <c r="K143" s="27">
        <f t="shared" si="27"/>
        <v>6.666666666666667</v>
      </c>
      <c r="L143" s="37">
        <f t="shared" si="29"/>
        <v>-2.3013483401226971</v>
      </c>
      <c r="M143" s="110">
        <f t="shared" si="28"/>
        <v>-11.760912373409578</v>
      </c>
      <c r="N143" s="110">
        <f t="shared" si="30"/>
        <v>0.58866086733432632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987.79722066260661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37.593355997300399</v>
      </c>
      <c r="K144" s="27">
        <f t="shared" si="27"/>
        <v>6.666666666666667</v>
      </c>
      <c r="L144" s="37">
        <f t="shared" si="29"/>
        <v>-2.3542683707099776</v>
      </c>
      <c r="M144" s="110">
        <f t="shared" si="28"/>
        <v>-11.760912373409578</v>
      </c>
      <c r="N144" s="110">
        <f t="shared" si="30"/>
        <v>0.58153139108544094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993.79722066260661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37.645955556530367</v>
      </c>
      <c r="K145" s="27">
        <f t="shared" si="27"/>
        <v>6.666666666666667</v>
      </c>
      <c r="L145" s="37">
        <f t="shared" si="29"/>
        <v>-2.4068679299399456</v>
      </c>
      <c r="M145" s="110">
        <f t="shared" si="28"/>
        <v>-11.760912373409578</v>
      </c>
      <c r="N145" s="110">
        <f t="shared" si="30"/>
        <v>0.57453065617513444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999.79722066260661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37.698238502450835</v>
      </c>
      <c r="K146" s="27">
        <f t="shared" si="27"/>
        <v>6.666666666666667</v>
      </c>
      <c r="L146" s="37">
        <f t="shared" si="29"/>
        <v>-2.4591508758604128</v>
      </c>
      <c r="M146" s="110">
        <f t="shared" si="28"/>
        <v>-11.760912373409578</v>
      </c>
      <c r="N146" s="110">
        <f t="shared" si="30"/>
        <v>0.56765558147651984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1005.7972206626066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37.750208623857624</v>
      </c>
      <c r="K147" s="27">
        <f t="shared" si="27"/>
        <v>6.666666666666667</v>
      </c>
      <c r="L147" s="37">
        <f t="shared" si="29"/>
        <v>-2.5111209972672022</v>
      </c>
      <c r="M147" s="110">
        <f t="shared" si="28"/>
        <v>-11.760912373409578</v>
      </c>
      <c r="N147" s="110">
        <f t="shared" si="30"/>
        <v>0.56090317748880292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1011.7972206626066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37.801869641942154</v>
      </c>
      <c r="K148" s="27">
        <f t="shared" si="27"/>
        <v>6.666666666666667</v>
      </c>
      <c r="L148" s="37">
        <f t="shared" si="29"/>
        <v>-2.5627820153517327</v>
      </c>
      <c r="M148" s="110">
        <f t="shared" si="28"/>
        <v>-11.760912373409578</v>
      </c>
      <c r="N148" s="110">
        <f t="shared" si="30"/>
        <v>0.55427054308690704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1017.7972206626066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37.853225211890312</v>
      </c>
      <c r="K149" s="27">
        <f t="shared" si="27"/>
        <v>6.666666666666667</v>
      </c>
      <c r="L149" s="37">
        <f t="shared" si="29"/>
        <v>-2.6141375852998898</v>
      </c>
      <c r="M149" s="110">
        <f t="shared" si="28"/>
        <v>-11.760912373409578</v>
      </c>
      <c r="N149" s="110">
        <f t="shared" si="30"/>
        <v>0.54775486240482996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1023.7972206626066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37.904278924434337</v>
      </c>
      <c r="K150" s="27">
        <f t="shared" si="27"/>
        <v>6.666666666666667</v>
      </c>
      <c r="L150" s="37">
        <f t="shared" si="29"/>
        <v>-2.665191297843915</v>
      </c>
      <c r="M150" s="110">
        <f t="shared" si="28"/>
        <v>-11.760912373409578</v>
      </c>
      <c r="N150" s="110">
        <f t="shared" si="30"/>
        <v>0.54135340184647962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1029.7972206626066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37.955034307359327</v>
      </c>
      <c r="K151" s="27">
        <f t="shared" si="27"/>
        <v>6.666666666666667</v>
      </c>
      <c r="L151" s="37">
        <f t="shared" si="29"/>
        <v>-2.715946680768905</v>
      </c>
      <c r="M151" s="110">
        <f t="shared" si="28"/>
        <v>-11.760912373409578</v>
      </c>
      <c r="N151" s="110">
        <f t="shared" si="30"/>
        <v>0.53506350721807128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1035.7972206626066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38.005494826966085</v>
      </c>
      <c r="K152" s="27">
        <f t="shared" si="27"/>
        <v>6.666666666666667</v>
      </c>
      <c r="L152" s="37">
        <f t="shared" si="29"/>
        <v>-2.7664072003756637</v>
      </c>
      <c r="M152" s="110">
        <f t="shared" si="28"/>
        <v>-11.760912373409578</v>
      </c>
      <c r="N152" s="110">
        <f t="shared" si="30"/>
        <v>0.52888260097644924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785.79722066260661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35.606209767881033</v>
      </c>
      <c r="K153" s="27">
        <f t="shared" si="27"/>
        <v>6.666666666666667</v>
      </c>
      <c r="L153" s="37">
        <f t="shared" si="29"/>
        <v>-0.36712214129061138</v>
      </c>
      <c r="M153" s="110">
        <f t="shared" si="28"/>
        <v>-11.760912373409578</v>
      </c>
      <c r="N153" s="110">
        <f t="shared" si="30"/>
        <v>0.91894133258375521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785.99266523553547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35.608369865760274</v>
      </c>
      <c r="K154" s="27">
        <f t="shared" si="27"/>
        <v>6.666666666666667</v>
      </c>
      <c r="L154" s="37">
        <f t="shared" si="29"/>
        <v>-0.36928223916985203</v>
      </c>
      <c r="M154" s="110">
        <f t="shared" si="28"/>
        <v>-11.760912373409578</v>
      </c>
      <c r="N154" s="110">
        <f t="shared" si="30"/>
        <v>0.91848438234910434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786.57652870055222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35.614819659986708</v>
      </c>
      <c r="K155" s="27">
        <f t="shared" si="27"/>
        <v>6.666666666666667</v>
      </c>
      <c r="L155" s="37">
        <f t="shared" si="29"/>
        <v>-0.37573203339628591</v>
      </c>
      <c r="M155" s="110">
        <f t="shared" si="28"/>
        <v>-11.760912373409578</v>
      </c>
      <c r="N155" s="110">
        <f t="shared" si="30"/>
        <v>0.91712133521444772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787.54155382467036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35.625469563407819</v>
      </c>
      <c r="K156" s="27">
        <f t="shared" si="27"/>
        <v>6.666666666666667</v>
      </c>
      <c r="L156" s="37">
        <f t="shared" si="29"/>
        <v>-0.38638193681739708</v>
      </c>
      <c r="M156" s="110">
        <f t="shared" si="28"/>
        <v>-11.760912373409578</v>
      </c>
      <c r="N156" s="110">
        <f t="shared" si="30"/>
        <v>0.91487509722281568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788.87613525464428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35.640176363342221</v>
      </c>
      <c r="K157" s="27">
        <f t="shared" si="27"/>
        <v>6.666666666666667</v>
      </c>
      <c r="L157" s="37">
        <f t="shared" si="29"/>
        <v>-0.40108873675179879</v>
      </c>
      <c r="M157" s="110">
        <f t="shared" si="28"/>
        <v>-11.760912373409578</v>
      </c>
      <c r="N157" s="110">
        <f t="shared" si="30"/>
        <v>0.91178223519211332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790.56498388983016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35.658751488775408</v>
      </c>
      <c r="K158" s="27">
        <f t="shared" si="27"/>
        <v>6.666666666666667</v>
      </c>
      <c r="L158" s="37">
        <f t="shared" si="29"/>
        <v>-0.41966386218498641</v>
      </c>
      <c r="M158" s="110">
        <f t="shared" si="28"/>
        <v>-11.760912373409578</v>
      </c>
      <c r="N158" s="110">
        <f t="shared" si="30"/>
        <v>0.90789079692843433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792.58993294443439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35.68097103711591</v>
      </c>
      <c r="K159" s="27">
        <f t="shared" si="27"/>
        <v>6.666666666666667</v>
      </c>
      <c r="L159" s="37">
        <f t="shared" ref="L159:L190" si="32">F159-J159+M159</f>
        <v>-0.44188341052548807</v>
      </c>
      <c r="M159" s="110">
        <f t="shared" si="28"/>
        <v>-11.760912373409578</v>
      </c>
      <c r="N159" s="110">
        <f t="shared" ref="N159:N190" si="33">10^(L159/10)</f>
        <v>0.90325767184304584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794.93079570077089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35.706586438450351</v>
      </c>
      <c r="K160" s="27">
        <f t="shared" ref="K160:K223" si="36">4/60*100</f>
        <v>6.666666666666667</v>
      </c>
      <c r="L160" s="37">
        <f t="shared" si="32"/>
        <v>-0.46749881185992948</v>
      </c>
      <c r="M160" s="110">
        <f t="shared" ref="M160:M223" si="37">10*LOG(6.666667/100)</f>
        <v>-11.760912373409578</v>
      </c>
      <c r="N160" s="110">
        <f t="shared" si="33"/>
        <v>0.89794579041962197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797.56619483118936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35.735334758895249</v>
      </c>
      <c r="K161" s="27">
        <f t="shared" si="36"/>
        <v>6.666666666666667</v>
      </c>
      <c r="L161" s="37">
        <f t="shared" si="32"/>
        <v>-0.49624713230482698</v>
      </c>
      <c r="M161" s="110">
        <f t="shared" si="37"/>
        <v>-11.760912373409578</v>
      </c>
      <c r="N161" s="110">
        <f t="shared" si="33"/>
        <v>0.89202142741173229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800.47430348736327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35.766947898553845</v>
      </c>
      <c r="K162" s="27">
        <f t="shared" si="36"/>
        <v>6.666666666666667</v>
      </c>
      <c r="L162" s="37">
        <f t="shared" si="32"/>
        <v>-0.52786027196342289</v>
      </c>
      <c r="M162" s="110">
        <f t="shared" si="37"/>
        <v>-11.760912373409578</v>
      </c>
      <c r="N162" s="110">
        <f t="shared" si="33"/>
        <v>0.88555180540700229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803.6334624045744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35.801160239849125</v>
      </c>
      <c r="K163" s="27">
        <f t="shared" si="36"/>
        <v>6.666666666666667</v>
      </c>
      <c r="L163" s="37">
        <f t="shared" si="32"/>
        <v>-0.56207261325870306</v>
      </c>
      <c r="M163" s="110">
        <f t="shared" si="37"/>
        <v>-11.760912373409578</v>
      </c>
      <c r="N163" s="110">
        <f t="shared" si="33"/>
        <v>0.87860311498824062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807.02265950035189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35.837714579393293</v>
      </c>
      <c r="K164" s="27">
        <f t="shared" si="36"/>
        <v>6.666666666666667</v>
      </c>
      <c r="L164" s="37">
        <f t="shared" si="32"/>
        <v>-0.5986269528028707</v>
      </c>
      <c r="M164" s="110">
        <f t="shared" si="37"/>
        <v>-11.760912373409578</v>
      </c>
      <c r="N164" s="110">
        <f t="shared" si="33"/>
        <v>0.8712389936802869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810.6218755946885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35.876366390330858</v>
      </c>
      <c r="K165" s="27">
        <f t="shared" si="36"/>
        <v>6.666666666666667</v>
      </c>
      <c r="L165" s="37">
        <f t="shared" si="32"/>
        <v>-0.63727876374043646</v>
      </c>
      <c r="M165" s="110">
        <f t="shared" si="37"/>
        <v>-11.760912373409578</v>
      </c>
      <c r="N165" s="110">
        <f t="shared" si="33"/>
        <v>0.86351944904398881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814.41231092912346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35.916886599661503</v>
      </c>
      <c r="K166" s="27">
        <f t="shared" si="36"/>
        <v>6.666666666666667</v>
      </c>
      <c r="L166" s="37">
        <f t="shared" si="32"/>
        <v>-0.67779897307108072</v>
      </c>
      <c r="M166" s="110">
        <f t="shared" si="37"/>
        <v>-11.760912373409578</v>
      </c>
      <c r="N166" s="110">
        <f t="shared" si="33"/>
        <v>0.85550017495479358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818.37651268178615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35.959063133557422</v>
      </c>
      <c r="K167" s="27">
        <f t="shared" si="36"/>
        <v>6.666666666666667</v>
      </c>
      <c r="L167" s="37">
        <f t="shared" si="32"/>
        <v>-0.71997550696699975</v>
      </c>
      <c r="M167" s="110">
        <f t="shared" si="37"/>
        <v>-11.760912373409578</v>
      </c>
      <c r="N167" s="110">
        <f t="shared" si="33"/>
        <v>0.84723219228731339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822.4984250081759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36.002701499956032</v>
      </c>
      <c r="K168" s="27">
        <f t="shared" si="36"/>
        <v>6.666666666666667</v>
      </c>
      <c r="L168" s="37">
        <f t="shared" si="32"/>
        <v>-0.76361387336561037</v>
      </c>
      <c r="M168" s="110">
        <f t="shared" si="37"/>
        <v>-11.760912373409578</v>
      </c>
      <c r="N168" s="110">
        <f t="shared" si="33"/>
        <v>0.83876174135319026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826.76338177136392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36.04762466034326</v>
      </c>
      <c r="K169" s="27">
        <f t="shared" si="36"/>
        <v>6.666666666666667</v>
      </c>
      <c r="L169" s="37">
        <f t="shared" si="32"/>
        <v>-0.80853703375283814</v>
      </c>
      <c r="M169" s="110">
        <f t="shared" si="37"/>
        <v>-11.760912373409578</v>
      </c>
      <c r="N169" s="110">
        <f t="shared" si="33"/>
        <v>0.83013035848742533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831.15805933214881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36.093672407532793</v>
      </c>
      <c r="K170" s="27">
        <f t="shared" si="36"/>
        <v>6.666666666666667</v>
      </c>
      <c r="L170" s="37">
        <f t="shared" si="32"/>
        <v>-0.85458478094237122</v>
      </c>
      <c r="M170" s="110">
        <f t="shared" si="37"/>
        <v>-11.760912373409578</v>
      </c>
      <c r="N170" s="110">
        <f t="shared" si="33"/>
        <v>0.82137507888022332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835.6704034703522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36.140700424888962</v>
      </c>
      <c r="K171" s="27">
        <f t="shared" si="36"/>
        <v>6.666666666666667</v>
      </c>
      <c r="L171" s="37">
        <f t="shared" si="32"/>
        <v>-0.90161279829854024</v>
      </c>
      <c r="M171" s="110">
        <f t="shared" si="37"/>
        <v>-11.760912373409578</v>
      </c>
      <c r="N171" s="110">
        <f t="shared" si="33"/>
        <v>0.81252871903241242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840.28954128044654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36.188579162035467</v>
      </c>
      <c r="K172" s="27">
        <f t="shared" si="36"/>
        <v>6.666666666666667</v>
      </c>
      <c r="L172" s="37">
        <f t="shared" si="32"/>
        <v>-0.94949153544504483</v>
      </c>
      <c r="M172" s="110">
        <f t="shared" si="37"/>
        <v>-11.760912373409578</v>
      </c>
      <c r="N172" s="110">
        <f t="shared" si="33"/>
        <v>0.80362020315765137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845.00568603409306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36.23719262644763</v>
      </c>
      <c r="K173" s="27">
        <f t="shared" si="36"/>
        <v>6.666666666666667</v>
      </c>
      <c r="L173" s="37">
        <f t="shared" si="32"/>
        <v>-0.99810499985720824</v>
      </c>
      <c r="M173" s="110">
        <f t="shared" si="37"/>
        <v>-11.760912373409578</v>
      </c>
      <c r="N173" s="110">
        <f t="shared" si="33"/>
        <v>0.79467490746121872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849.81004064865772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36.286437160924137</v>
      </c>
      <c r="K174" s="27">
        <f t="shared" si="36"/>
        <v>6.666666666666667</v>
      </c>
      <c r="L174" s="37">
        <f t="shared" si="32"/>
        <v>-1.0473495343337156</v>
      </c>
      <c r="M174" s="110">
        <f t="shared" si="37"/>
        <v>-11.760912373409578</v>
      </c>
      <c r="N174" s="110">
        <f t="shared" si="33"/>
        <v>0.78571500411344219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854.6947035515567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36.336220253853206</v>
      </c>
      <c r="K175" s="27">
        <f t="shared" si="36"/>
        <v>6.666666666666667</v>
      </c>
      <c r="L175" s="37">
        <f t="shared" si="32"/>
        <v>-1.0971326272627842</v>
      </c>
      <c r="M175" s="110">
        <f t="shared" si="37"/>
        <v>-11.760912373409578</v>
      </c>
      <c r="N175" s="110">
        <f t="shared" si="33"/>
        <v>0.7767597928998492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859.65257933395014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36.386459411777864</v>
      </c>
      <c r="K176" s="27">
        <f t="shared" si="36"/>
        <v>6.666666666666667</v>
      </c>
      <c r="L176" s="37">
        <f t="shared" si="32"/>
        <v>-1.1473717851874419</v>
      </c>
      <c r="M176" s="110">
        <f t="shared" si="37"/>
        <v>-11.760912373409578</v>
      </c>
      <c r="N176" s="110">
        <f t="shared" si="33"/>
        <v>0.76782601315605992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864.67729556895722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36.437081111082449</v>
      </c>
      <c r="K177" s="27">
        <f t="shared" si="36"/>
        <v>6.666666666666667</v>
      </c>
      <c r="L177" s="37">
        <f t="shared" si="32"/>
        <v>-1.1979934844920272</v>
      </c>
      <c r="M177" s="110">
        <f t="shared" si="37"/>
        <v>-11.760912373409578</v>
      </c>
      <c r="N177" s="110">
        <f t="shared" si="33"/>
        <v>0.75892813194473252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869.7631264511997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36.488019836689283</v>
      </c>
      <c r="K178" s="27">
        <f t="shared" si="36"/>
        <v>6.666666666666667</v>
      </c>
      <c r="L178" s="37">
        <f t="shared" si="32"/>
        <v>-1.2489322100988609</v>
      </c>
      <c r="M178" s="110">
        <f t="shared" si="37"/>
        <v>-11.760912373409578</v>
      </c>
      <c r="N178" s="110">
        <f t="shared" si="33"/>
        <v>0.75007860677286686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874.90492342535492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36.539217209584095</v>
      </c>
      <c r="K179" s="27">
        <f t="shared" si="36"/>
        <v>6.666666666666667</v>
      </c>
      <c r="L179" s="37">
        <f t="shared" si="32"/>
        <v>-1.300129582993673</v>
      </c>
      <c r="M179" s="110">
        <f t="shared" si="37"/>
        <v>-11.760912373409578</v>
      </c>
      <c r="N179" s="110">
        <f t="shared" si="33"/>
        <v>0.74128812272211708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880.0980526521605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36.590621201038203</v>
      </c>
      <c r="K180" s="27">
        <f t="shared" si="36"/>
        <v>6.666666666666667</v>
      </c>
      <c r="L180" s="37">
        <f t="shared" si="32"/>
        <v>-1.3515335744477817</v>
      </c>
      <c r="M180" s="110">
        <f t="shared" si="37"/>
        <v>-11.760912373409578</v>
      </c>
      <c r="N180" s="110">
        <f t="shared" si="33"/>
        <v>0.73256580487401768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885.33833896361261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36.642185428972056</v>
      </c>
      <c r="K181" s="27">
        <f t="shared" si="36"/>
        <v>6.666666666666667</v>
      </c>
      <c r="L181" s="37">
        <f t="shared" si="32"/>
        <v>-1.4030978023816338</v>
      </c>
      <c r="M181" s="110">
        <f t="shared" si="37"/>
        <v>-11.760912373409578</v>
      </c>
      <c r="N181" s="110">
        <f t="shared" si="33"/>
        <v>0.72391940751631134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890.62201584857905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36.693868530554312</v>
      </c>
      <c r="K182" s="27">
        <f t="shared" si="36"/>
        <v>6.666666666666667</v>
      </c>
      <c r="L182" s="37">
        <f t="shared" si="32"/>
        <v>-1.4547809039638899</v>
      </c>
      <c r="M182" s="110">
        <f t="shared" si="37"/>
        <v>-11.760912373409578</v>
      </c>
      <c r="N182" s="110">
        <f t="shared" si="33"/>
        <v>0.71535548193821519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895.945680958499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36.745633604512854</v>
      </c>
      <c r="K183" s="27">
        <f t="shared" si="36"/>
        <v>6.666666666666667</v>
      </c>
      <c r="L183" s="37">
        <f t="shared" si="32"/>
        <v>-1.5065459779224319</v>
      </c>
      <c r="M183" s="110">
        <f t="shared" si="37"/>
        <v>-11.760912373409578</v>
      </c>
      <c r="N183" s="110">
        <f t="shared" si="33"/>
        <v>0.70687952475268478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901.30625661044189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36.797447716502305</v>
      </c>
      <c r="K184" s="27">
        <f t="shared" si="36"/>
        <v>6.666666666666667</v>
      </c>
      <c r="L184" s="37">
        <f t="shared" si="32"/>
        <v>-1.5583600899118828</v>
      </c>
      <c r="M184" s="110">
        <f t="shared" si="37"/>
        <v>-11.760912373409578</v>
      </c>
      <c r="N184" s="110">
        <f t="shared" si="33"/>
        <v>0.69849610868852074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906.70095477734685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36.849281461048719</v>
      </c>
      <c r="K185" s="27">
        <f t="shared" si="36"/>
        <v>6.666666666666667</v>
      </c>
      <c r="L185" s="37">
        <f t="shared" si="32"/>
        <v>-1.6101938344582969</v>
      </c>
      <c r="M185" s="110">
        <f t="shared" si="37"/>
        <v>-11.760912373409578</v>
      </c>
      <c r="N185" s="110">
        <f t="shared" si="33"/>
        <v>0.69020899772172517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912.12724608284054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36.901108573953579</v>
      </c>
      <c r="K186" s="27">
        <f t="shared" si="36"/>
        <v>6.666666666666667</v>
      </c>
      <c r="L186" s="37">
        <f t="shared" si="32"/>
        <v>-1.6620209473631569</v>
      </c>
      <c r="M186" s="110">
        <f t="shared" si="37"/>
        <v>-11.760912373409578</v>
      </c>
      <c r="N186" s="110">
        <f t="shared" si="33"/>
        <v>0.68202124829637267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917.58283235379645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36.952905589499778</v>
      </c>
      <c r="K187" s="27">
        <f t="shared" si="36"/>
        <v>6.666666666666667</v>
      </c>
      <c r="L187" s="37">
        <f t="shared" si="32"/>
        <v>-1.7138179629093564</v>
      </c>
      <c r="M187" s="110">
        <f t="shared" si="37"/>
        <v>-11.760912373409578</v>
      </c>
      <c r="N187" s="110">
        <f t="shared" si="33"/>
        <v>0.67393529824290677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923.06562232319311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37.004651537306806</v>
      </c>
      <c r="K188" s="27">
        <f t="shared" si="36"/>
        <v>6.666666666666667</v>
      </c>
      <c r="L188" s="37">
        <f t="shared" si="32"/>
        <v>-1.7655639107163843</v>
      </c>
      <c r="M188" s="110">
        <f t="shared" si="37"/>
        <v>-11.760912373409578</v>
      </c>
      <c r="N188" s="110">
        <f t="shared" si="33"/>
        <v>0.6659530448507085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928.57371011587361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37.056327674192346</v>
      </c>
      <c r="K189" s="27">
        <f t="shared" si="36"/>
        <v>6.666666666666667</v>
      </c>
      <c r="L189" s="37">
        <f t="shared" si="32"/>
        <v>-1.8172400476019241</v>
      </c>
      <c r="M189" s="110">
        <f t="shared" si="37"/>
        <v>-11.760912373409578</v>
      </c>
      <c r="N189" s="110">
        <f t="shared" si="33"/>
        <v>0.65807591340171323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934.10535618864333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37.107917246891283</v>
      </c>
      <c r="K190" s="27">
        <f t="shared" si="36"/>
        <v>6.666666666666667</v>
      </c>
      <c r="L190" s="37">
        <f t="shared" si="32"/>
        <v>-1.8688296203008612</v>
      </c>
      <c r="M190" s="110">
        <f t="shared" si="37"/>
        <v>-11.760912373409578</v>
      </c>
      <c r="N190" s="110">
        <f t="shared" si="33"/>
        <v>0.65030491732836049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939.65897043267557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37.159405281946746</v>
      </c>
      <c r="K191" s="27">
        <f t="shared" si="36"/>
        <v>6.666666666666667</v>
      </c>
      <c r="L191" s="37">
        <f t="shared" ref="L191:L222" si="38">F191-J191+M191</f>
        <v>-1.9203176553563246</v>
      </c>
      <c r="M191" s="110">
        <f t="shared" si="37"/>
        <v>-11.760912373409578</v>
      </c>
      <c r="N191" s="110">
        <f t="shared" ref="N191:N222" si="39">10^(L191/10)</f>
        <v>0.64264071102558262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945.23309717986103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37.21077839951402</v>
      </c>
      <c r="K192" s="27">
        <f t="shared" si="36"/>
        <v>6.666666666666667</v>
      </c>
      <c r="L192" s="37">
        <f t="shared" si="38"/>
        <v>-1.9716907729235977</v>
      </c>
      <c r="M192" s="110">
        <f t="shared" si="37"/>
        <v>-11.760912373409578</v>
      </c>
      <c r="N192" s="110">
        <f t="shared" si="39"/>
        <v>0.63508363622448816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950.8264018852841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37.262024648205241</v>
      </c>
      <c r="K193" s="27">
        <f t="shared" si="36"/>
        <v>6.666666666666667</v>
      </c>
      <c r="L193" s="37">
        <f t="shared" si="38"/>
        <v>-2.022937021614819</v>
      </c>
      <c r="M193" s="110">
        <f t="shared" si="37"/>
        <v>-11.760912373409578</v>
      </c>
      <c r="N193" s="110">
        <f t="shared" si="39"/>
        <v>0.62763376272522153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956.43765928545076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37.313133358449605</v>
      </c>
      <c r="K194" s="27">
        <f t="shared" si="36"/>
        <v>6.666666666666667</v>
      </c>
      <c r="L194" s="37">
        <f t="shared" si="38"/>
        <v>-2.074045731859183</v>
      </c>
      <c r="M194" s="110">
        <f t="shared" si="37"/>
        <v>-11.760912373409578</v>
      </c>
      <c r="N194" s="110">
        <f t="shared" si="39"/>
        <v>0.62029092418811993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962.065742856322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37.364095012152504</v>
      </c>
      <c r="K195" s="27">
        <f t="shared" si="36"/>
        <v>6.666666666666667</v>
      </c>
      <c r="L195" s="37">
        <f t="shared" si="38"/>
        <v>-2.1250073855620819</v>
      </c>
      <c r="M195" s="110">
        <f t="shared" si="37"/>
        <v>-11.760912373409578</v>
      </c>
      <c r="N195" s="110">
        <f t="shared" si="39"/>
        <v>0.61305474959506778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967.70961541684187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37.414901126710475</v>
      </c>
      <c r="K196" s="27">
        <f t="shared" si="36"/>
        <v>6.666666666666667</v>
      </c>
      <c r="L196" s="37">
        <f t="shared" si="38"/>
        <v>-2.1758135001200536</v>
      </c>
      <c r="M196" s="110">
        <f t="shared" si="37"/>
        <v>-11.760912373409578</v>
      </c>
      <c r="N196" s="110">
        <f t="shared" si="39"/>
        <v>0.60592469091597412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973.36832074271138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37.465544151679346</v>
      </c>
      <c r="K197" s="27">
        <f t="shared" si="36"/>
        <v>6.666666666666667</v>
      </c>
      <c r="L197" s="37">
        <f t="shared" si="38"/>
        <v>-2.2264565250889241</v>
      </c>
      <c r="M197" s="110">
        <f t="shared" si="37"/>
        <v>-11.760912373409578</v>
      </c>
      <c r="N197" s="110">
        <f t="shared" si="39"/>
        <v>0.59890004744774206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979.04097607190556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37.516017376604324</v>
      </c>
      <c r="K198" s="27">
        <f t="shared" si="36"/>
        <v>6.666666666666667</v>
      </c>
      <c r="L198" s="37">
        <f t="shared" si="38"/>
        <v>-2.2769297500139025</v>
      </c>
      <c r="M198" s="110">
        <f t="shared" si="37"/>
        <v>-11.760912373409578</v>
      </c>
      <c r="N198" s="110">
        <f t="shared" si="39"/>
        <v>0.59197998723391165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984.72676539809754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37.566314848705815</v>
      </c>
      <c r="K199" s="27">
        <f t="shared" si="36"/>
        <v>6.666666666666667</v>
      </c>
      <c r="L199" s="37">
        <f t="shared" si="38"/>
        <v>-2.3272272221153933</v>
      </c>
      <c r="M199" s="110">
        <f t="shared" si="37"/>
        <v>-11.760912373409578</v>
      </c>
      <c r="N199" s="110">
        <f t="shared" si="39"/>
        <v>0.5851635659214659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990.42493346098968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37.616431299276528</v>
      </c>
      <c r="K200" s="27">
        <f t="shared" si="36"/>
        <v>6.666666666666667</v>
      </c>
      <c r="L200" s="37">
        <f t="shared" si="38"/>
        <v>-2.3773436726861057</v>
      </c>
      <c r="M200" s="110">
        <f t="shared" si="37"/>
        <v>-11.760912373409578</v>
      </c>
      <c r="N200" s="110">
        <f t="shared" si="39"/>
        <v>0.57844974336618216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996.13478035375715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37.666362077786829</v>
      </c>
      <c r="K201" s="27">
        <f t="shared" si="36"/>
        <v>6.666666666666667</v>
      </c>
      <c r="L201" s="37">
        <f t="shared" si="38"/>
        <v>-2.4272744511964071</v>
      </c>
      <c r="M201" s="110">
        <f t="shared" si="37"/>
        <v>-11.760912373409578</v>
      </c>
      <c r="N201" s="110">
        <f t="shared" si="39"/>
        <v>0.57183739825861346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1001.8556566775939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37.716103092818443</v>
      </c>
      <c r="K202" s="27">
        <f t="shared" si="36"/>
        <v>6.666666666666667</v>
      </c>
      <c r="L202" s="37">
        <f t="shared" si="38"/>
        <v>-2.4770154662280213</v>
      </c>
      <c r="M202" s="110">
        <f t="shared" si="37"/>
        <v>-11.760912373409578</v>
      </c>
      <c r="N202" s="110">
        <f t="shared" si="39"/>
        <v>0.56532534100857812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1007.5869591818896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37.765650759054353</v>
      </c>
      <c r="K203" s="27">
        <f t="shared" si="36"/>
        <v>6.666666666666667</v>
      </c>
      <c r="L203" s="37">
        <f t="shared" si="38"/>
        <v>-2.5265631324639308</v>
      </c>
      <c r="M203" s="110">
        <f t="shared" si="37"/>
        <v>-11.760912373409578</v>
      </c>
      <c r="N203" s="110">
        <f t="shared" si="39"/>
        <v>0.55891232509622846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1013.3281268360158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37.815001949646359</v>
      </c>
      <c r="K204" s="27">
        <f t="shared" si="36"/>
        <v>6.666666666666667</v>
      </c>
      <c r="L204" s="37">
        <f t="shared" si="38"/>
        <v>-2.5759143230559367</v>
      </c>
      <c r="M204" s="110">
        <f t="shared" si="37"/>
        <v>-11.760912373409578</v>
      </c>
      <c r="N204" s="110">
        <f t="shared" si="39"/>
        <v>0.55259705707186901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1019.0786372851982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37.864153953363839</v>
      </c>
      <c r="K205" s="27">
        <f t="shared" si="36"/>
        <v>6.666666666666667</v>
      </c>
      <c r="L205" s="37">
        <f t="shared" si="38"/>
        <v>-2.6250663267734176</v>
      </c>
      <c r="M205" s="110">
        <f t="shared" si="37"/>
        <v>-11.760912373409578</v>
      </c>
      <c r="N205" s="110">
        <f t="shared" si="39"/>
        <v>0.54637820536409742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1024.8380036486308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37.913104435998584</v>
      </c>
      <c r="K206" s="27">
        <f t="shared" si="36"/>
        <v>6.666666666666667</v>
      </c>
      <c r="L206" s="37">
        <f t="shared" si="38"/>
        <v>-2.6740168094081618</v>
      </c>
      <c r="M206" s="110">
        <f t="shared" si="37"/>
        <v>-11.760912373409578</v>
      </c>
      <c r="N206" s="110">
        <f t="shared" si="39"/>
        <v>0.54025440803619273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1030.6057716229407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37.961851405562946</v>
      </c>
      <c r="K207" s="27">
        <f t="shared" si="36"/>
        <v>6.666666666666667</v>
      </c>
      <c r="L207" s="37">
        <f t="shared" si="38"/>
        <v>-2.7227637789725243</v>
      </c>
      <c r="M207" s="110">
        <f t="shared" si="37"/>
        <v>-11.760912373409578</v>
      </c>
      <c r="N207" s="110">
        <f t="shared" si="39"/>
        <v>0.53422427961355656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1036.3815168584481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38.010393180873137</v>
      </c>
      <c r="K208" s="27">
        <f t="shared" si="36"/>
        <v>6.666666666666667</v>
      </c>
      <c r="L208" s="37">
        <f t="shared" si="38"/>
        <v>-2.7713055542827156</v>
      </c>
      <c r="M208" s="110">
        <f t="shared" si="37"/>
        <v>-11.760912373409578</v>
      </c>
      <c r="N208" s="110">
        <f t="shared" si="39"/>
        <v>0.52828641709006852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1042.1648425794547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38.058728363157122</v>
      </c>
      <c r="K209" s="27">
        <f t="shared" si="36"/>
        <v>6.666666666666667</v>
      </c>
      <c r="L209" s="37">
        <f t="shared" si="38"/>
        <v>-2.8196407365667007</v>
      </c>
      <c r="M209" s="110">
        <f t="shared" si="37"/>
        <v>-11.760912373409578</v>
      </c>
      <c r="N209" s="110">
        <f t="shared" si="39"/>
        <v>0.52243940520819399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1047.9553774231138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38.106855810368359</v>
      </c>
      <c r="K210" s="27">
        <f t="shared" si="36"/>
        <v>6.666666666666667</v>
      </c>
      <c r="L210" s="37">
        <f t="shared" si="38"/>
        <v>-2.8677681837779367</v>
      </c>
      <c r="M210" s="110">
        <f t="shared" si="37"/>
        <v>-11.760912373409578</v>
      </c>
      <c r="N210" s="110">
        <f t="shared" si="39"/>
        <v>0.51668182109630345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877.79722066260661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36.567884028406382</v>
      </c>
      <c r="K211" s="27">
        <f t="shared" si="36"/>
        <v>6.666666666666667</v>
      </c>
      <c r="L211" s="37">
        <f t="shared" si="38"/>
        <v>-1.3287964018159606</v>
      </c>
      <c r="M211" s="110">
        <f t="shared" si="37"/>
        <v>-11.760912373409578</v>
      </c>
      <c r="N211" s="110">
        <f t="shared" si="39"/>
        <v>0.73641115726520567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877.89502075809935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36.568851716041927</v>
      </c>
      <c r="K212" s="27">
        <f t="shared" si="36"/>
        <v>6.666666666666667</v>
      </c>
      <c r="L212" s="37">
        <f t="shared" si="38"/>
        <v>-1.3297640894515048</v>
      </c>
      <c r="M212" s="110">
        <f t="shared" si="37"/>
        <v>-11.760912373409578</v>
      </c>
      <c r="N212" s="110">
        <f t="shared" si="39"/>
        <v>0.73624708965320373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878.18810980846433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36.571751053920551</v>
      </c>
      <c r="K213" s="27">
        <f t="shared" si="36"/>
        <v>6.666666666666667</v>
      </c>
      <c r="L213" s="37">
        <f t="shared" si="38"/>
        <v>-1.3326634273301288</v>
      </c>
      <c r="M213" s="110">
        <f t="shared" si="37"/>
        <v>-11.760912373409578</v>
      </c>
      <c r="N213" s="110">
        <f t="shared" si="39"/>
        <v>0.73575573717549636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878.67555903679249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36.576570927408909</v>
      </c>
      <c r="K214" s="27">
        <f t="shared" si="36"/>
        <v>6.666666666666667</v>
      </c>
      <c r="L214" s="37">
        <f t="shared" si="38"/>
        <v>-1.3374833008184872</v>
      </c>
      <c r="M214" s="110">
        <f t="shared" si="37"/>
        <v>-11.760912373409578</v>
      </c>
      <c r="N214" s="110">
        <f t="shared" si="39"/>
        <v>0.73493963598076273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879.35583673849783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36.583293011382338</v>
      </c>
      <c r="K215" s="27">
        <f t="shared" si="36"/>
        <v>6.666666666666667</v>
      </c>
      <c r="L215" s="37">
        <f t="shared" si="38"/>
        <v>-1.3442053847919162</v>
      </c>
      <c r="M215" s="110">
        <f t="shared" si="37"/>
        <v>-11.760912373409578</v>
      </c>
      <c r="N215" s="110">
        <f t="shared" si="39"/>
        <v>0.73380296379962962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880.22683204448981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36.591892061435786</v>
      </c>
      <c r="K216" s="27">
        <f t="shared" si="36"/>
        <v>6.666666666666667</v>
      </c>
      <c r="L216" s="37">
        <f t="shared" si="38"/>
        <v>-1.3528044348453641</v>
      </c>
      <c r="M216" s="110">
        <f t="shared" si="37"/>
        <v>-11.760912373409578</v>
      </c>
      <c r="N216" s="110">
        <f t="shared" si="39"/>
        <v>0.73235146812645568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881.28588698673411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36.602336306723316</v>
      </c>
      <c r="K217" s="27">
        <f t="shared" si="36"/>
        <v>6.666666666666667</v>
      </c>
      <c r="L217" s="37">
        <f t="shared" si="38"/>
        <v>-1.3632486801328945</v>
      </c>
      <c r="M217" s="110">
        <f t="shared" si="37"/>
        <v>-11.760912373409578</v>
      </c>
      <c r="N217" s="110">
        <f t="shared" si="39"/>
        <v>0.73059236945558226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882.52983575602389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36.614587930719573</v>
      </c>
      <c r="K218" s="27">
        <f t="shared" si="36"/>
        <v>6.666666666666667</v>
      </c>
      <c r="L218" s="37">
        <f t="shared" si="38"/>
        <v>-1.3755003041291509</v>
      </c>
      <c r="M218" s="110">
        <f t="shared" si="37"/>
        <v>-11.760912373409578</v>
      </c>
      <c r="N218" s="110">
        <f t="shared" si="39"/>
        <v>0.72853424305647618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883.95504984668196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36.628603623793445</v>
      </c>
      <c r="K219" s="27">
        <f t="shared" si="36"/>
        <v>6.666666666666667</v>
      </c>
      <c r="L219" s="37">
        <f t="shared" si="38"/>
        <v>-1.3895159972030235</v>
      </c>
      <c r="M219" s="110">
        <f t="shared" si="37"/>
        <v>-11.760912373409578</v>
      </c>
      <c r="N219" s="110">
        <f t="shared" si="39"/>
        <v>0.72618688337660042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885.55748766283796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36.644335190010388</v>
      </c>
      <c r="K220" s="27">
        <f t="shared" si="36"/>
        <v>6.666666666666667</v>
      </c>
      <c r="L220" s="37">
        <f t="shared" si="38"/>
        <v>-1.4052475634199659</v>
      </c>
      <c r="M220" s="110">
        <f t="shared" si="37"/>
        <v>-11.760912373409578</v>
      </c>
      <c r="N220" s="110">
        <f t="shared" si="39"/>
        <v>0.72356115552551981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887.33274711705371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36.661730190049759</v>
      </c>
      <c r="K221" s="27">
        <f t="shared" si="36"/>
        <v>6.666666666666667</v>
      </c>
      <c r="L221" s="37">
        <f t="shared" si="38"/>
        <v>-1.4226425634593376</v>
      </c>
      <c r="M221" s="110">
        <f t="shared" si="37"/>
        <v>-11.760912373409578</v>
      </c>
      <c r="N221" s="110">
        <f t="shared" si="39"/>
        <v>0.72066883841555929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889.27611977962124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36.68073260247688</v>
      </c>
      <c r="K222" s="27">
        <f t="shared" si="36"/>
        <v>6.666666666666667</v>
      </c>
      <c r="L222" s="37">
        <f t="shared" si="38"/>
        <v>-1.441644975886458</v>
      </c>
      <c r="M222" s="110">
        <f t="shared" si="37"/>
        <v>-11.760912373409578</v>
      </c>
      <c r="N222" s="110">
        <f t="shared" si="39"/>
        <v>0.71752246402947228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891.38264522626207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36.701283486727625</v>
      </c>
      <c r="K223" s="27">
        <f t="shared" si="36"/>
        <v>6.666666666666667</v>
      </c>
      <c r="L223" s="37">
        <f t="shared" ref="L223:L254" si="41">F223-J223+M223</f>
        <v>-1.4621958601372036</v>
      </c>
      <c r="M223" s="110">
        <f t="shared" si="37"/>
        <v>-11.760912373409578</v>
      </c>
      <c r="N223" s="110">
        <f t="shared" ref="N223:N254" si="42">10^(L223/10)</f>
        <v>0.71413515698538033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893.64716437037953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36.723321632886581</v>
      </c>
      <c r="K224" s="27">
        <f t="shared" ref="K224:K268" si="45">4/60*100</f>
        <v>6.666666666666667</v>
      </c>
      <c r="L224" s="37">
        <f t="shared" si="41"/>
        <v>-1.484234006296159</v>
      </c>
      <c r="M224" s="110">
        <f t="shared" ref="M224:M268" si="46">10*LOG(6.666667/100)</f>
        <v>-11.760912373409578</v>
      </c>
      <c r="N224" s="110">
        <f t="shared" si="42"/>
        <v>0.71052047811561658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896.06437073893517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36.746784185487073</v>
      </c>
      <c r="K225" s="27">
        <f t="shared" si="45"/>
        <v>6.666666666666667</v>
      </c>
      <c r="L225" s="37">
        <f t="shared" si="41"/>
        <v>-1.5076965588966509</v>
      </c>
      <c r="M225" s="110">
        <f t="shared" si="46"/>
        <v>-11.760912373409578</v>
      </c>
      <c r="N225" s="110">
        <f t="shared" si="42"/>
        <v>0.70669227521613798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898.62885884382115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36.771607230953073</v>
      </c>
      <c r="K226" s="27">
        <f t="shared" si="45"/>
        <v>6.666666666666667</v>
      </c>
      <c r="L226" s="37">
        <f t="shared" si="41"/>
        <v>-1.5325196043626512</v>
      </c>
      <c r="M226" s="110">
        <f t="shared" si="46"/>
        <v>-11.760912373409578</v>
      </c>
      <c r="N226" s="110">
        <f t="shared" si="42"/>
        <v>0.7026645435037534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901.33516899977212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36.79772634076928</v>
      </c>
      <c r="K227" s="27">
        <f t="shared" si="45"/>
        <v>6.666666666666667</v>
      </c>
      <c r="L227" s="37">
        <f t="shared" si="41"/>
        <v>-1.5586387141788585</v>
      </c>
      <c r="M227" s="110">
        <f t="shared" si="46"/>
        <v>-11.760912373409578</v>
      </c>
      <c r="N227" s="110">
        <f t="shared" si="42"/>
        <v>0.69845129768317882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904.17782813392273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36.825077064866854</v>
      </c>
      <c r="K228" s="27">
        <f t="shared" si="45"/>
        <v>6.666666666666667</v>
      </c>
      <c r="L228" s="37">
        <f t="shared" si="41"/>
        <v>-1.5859894382764317</v>
      </c>
      <c r="M228" s="110">
        <f t="shared" si="46"/>
        <v>-11.760912373409578</v>
      </c>
      <c r="N228" s="110">
        <f t="shared" si="42"/>
        <v>0.69406645691105018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907.15138631211994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36.853595371935882</v>
      </c>
      <c r="K229" s="27">
        <f t="shared" si="45"/>
        <v>6.666666666666667</v>
      </c>
      <c r="L229" s="37">
        <f t="shared" si="41"/>
        <v>-1.6145077453454597</v>
      </c>
      <c r="M229" s="110">
        <f t="shared" si="46"/>
        <v>-11.760912373409578</v>
      </c>
      <c r="N229" s="110">
        <f t="shared" si="42"/>
        <v>0.68952374337797595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910.25044886676164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36.88321803534533</v>
      </c>
      <c r="K230" s="27">
        <f t="shared" si="45"/>
        <v>6.666666666666667</v>
      </c>
      <c r="L230" s="37">
        <f t="shared" si="41"/>
        <v>-1.6441304087549078</v>
      </c>
      <c r="M230" s="110">
        <f t="shared" si="46"/>
        <v>-11.760912373409578</v>
      </c>
      <c r="N230" s="110">
        <f t="shared" si="42"/>
        <v>0.68483659473182401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913.46970414654231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36.913882965020953</v>
      </c>
      <c r="K231" s="27">
        <f t="shared" si="45"/>
        <v>6.666666666666667</v>
      </c>
      <c r="L231" s="37">
        <f t="shared" si="41"/>
        <v>-1.6747953384305312</v>
      </c>
      <c r="M231" s="110">
        <f t="shared" si="46"/>
        <v>-11.760912373409578</v>
      </c>
      <c r="N231" s="110">
        <f t="shared" si="42"/>
        <v>0.68001809014692083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916.8039470185621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36.945529486984</v>
      </c>
      <c r="K232" s="27">
        <f t="shared" si="45"/>
        <v>6.666666666666667</v>
      </c>
      <c r="L232" s="37">
        <f t="shared" si="41"/>
        <v>-1.7064418603935785</v>
      </c>
      <c r="M232" s="110">
        <f t="shared" si="46"/>
        <v>-11.760912373409578</v>
      </c>
      <c r="N232" s="110">
        <f t="shared" si="42"/>
        <v>0.67508088950862633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920.24809833809718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36.978098573292336</v>
      </c>
      <c r="K233" s="27">
        <f t="shared" si="45"/>
        <v>6.666666666666667</v>
      </c>
      <c r="L233" s="37">
        <f t="shared" si="41"/>
        <v>-1.7390109467019137</v>
      </c>
      <c r="M233" s="110">
        <f t="shared" si="46"/>
        <v>-11.760912373409578</v>
      </c>
      <c r="N233" s="110">
        <f t="shared" si="42"/>
        <v>0.67003718492915321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923.79722066260661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37.011533025872197</v>
      </c>
      <c r="K234" s="27">
        <f t="shared" si="45"/>
        <v>6.666666666666667</v>
      </c>
      <c r="L234" s="37">
        <f t="shared" si="41"/>
        <v>-1.772445399281775</v>
      </c>
      <c r="M234" s="110">
        <f t="shared" si="46"/>
        <v>-11.760912373409578</v>
      </c>
      <c r="N234" s="110">
        <f t="shared" si="42"/>
        <v>0.66489866363247563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927.4465305267704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37.045777618215027</v>
      </c>
      <c r="K235" s="27">
        <f t="shared" si="45"/>
        <v>6.666666666666667</v>
      </c>
      <c r="L235" s="37">
        <f t="shared" si="41"/>
        <v>-1.8066899916246051</v>
      </c>
      <c r="M235" s="110">
        <f t="shared" si="46"/>
        <v>-11.760912373409578</v>
      </c>
      <c r="N235" s="110">
        <f t="shared" si="42"/>
        <v>0.65967648113503552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931.19140761755295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37.080779199176845</v>
      </c>
      <c r="K236" s="27">
        <f t="shared" si="45"/>
        <v>6.666666666666667</v>
      </c>
      <c r="L236" s="37">
        <f t="shared" si="41"/>
        <v>-1.8416915725864236</v>
      </c>
      <c r="M236" s="110">
        <f t="shared" si="46"/>
        <v>-11.760912373409578</v>
      </c>
      <c r="N236" s="110">
        <f t="shared" si="42"/>
        <v>0.65438124359461847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935.02740119564021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37.116486763197813</v>
      </c>
      <c r="K237" s="27">
        <f t="shared" si="45"/>
        <v>6.666666666666667</v>
      </c>
      <c r="L237" s="37">
        <f t="shared" si="41"/>
        <v>-1.8773991366073908</v>
      </c>
      <c r="M237" s="110">
        <f t="shared" si="46"/>
        <v>-11.760912373409578</v>
      </c>
      <c r="N237" s="110">
        <f t="shared" si="42"/>
        <v>0.64902299819159948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938.95023410523186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37.15285149119574</v>
      </c>
      <c r="K238" s="27">
        <f t="shared" si="45"/>
        <v>6.666666666666667</v>
      </c>
      <c r="L238" s="37">
        <f t="shared" si="41"/>
        <v>-1.9137638646053183</v>
      </c>
      <c r="M238" s="110">
        <f t="shared" si="46"/>
        <v>-11.760912373409578</v>
      </c>
      <c r="N238" s="110">
        <f t="shared" si="42"/>
        <v>0.64361123043452206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942.95580470096559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37.189826766214537</v>
      </c>
      <c r="K239" s="27">
        <f t="shared" si="45"/>
        <v>6.666666666666667</v>
      </c>
      <c r="L239" s="37">
        <f t="shared" si="41"/>
        <v>-1.9507391396241154</v>
      </c>
      <c r="M239" s="110">
        <f t="shared" si="46"/>
        <v>-11.760912373409578</v>
      </c>
      <c r="N239" s="110">
        <f t="shared" si="42"/>
        <v>0.63815486733639837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947.04018700125937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37.22736816765962</v>
      </c>
      <c r="K240" s="27">
        <f t="shared" si="45"/>
        <v>6.666666666666667</v>
      </c>
      <c r="L240" s="37">
        <f t="shared" si="41"/>
        <v>-1.9882805410691979</v>
      </c>
      <c r="M240" s="110">
        <f t="shared" si="46"/>
        <v>-11.760912373409578</v>
      </c>
      <c r="N240" s="110">
        <f t="shared" si="42"/>
        <v>0.6326622854808388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951.19962935374531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37.265433447653109</v>
      </c>
      <c r="K241" s="27">
        <f t="shared" si="45"/>
        <v>6.666666666666667</v>
      </c>
      <c r="L241" s="37">
        <f t="shared" si="41"/>
        <v>-2.0263458210626872</v>
      </c>
      <c r="M241" s="110">
        <f t="shared" si="46"/>
        <v>-11.760912373409578</v>
      </c>
      <c r="N241" s="110">
        <f t="shared" si="42"/>
        <v>0.62714132308134707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955.43055187252719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37.303982492714844</v>
      </c>
      <c r="K242" s="27">
        <f t="shared" si="45"/>
        <v>6.666666666666667</v>
      </c>
      <c r="L242" s="37">
        <f t="shared" si="41"/>
        <v>-2.0648948661244226</v>
      </c>
      <c r="M242" s="110">
        <f t="shared" si="46"/>
        <v>-11.760912373409578</v>
      </c>
      <c r="N242" s="110">
        <f t="shared" si="42"/>
        <v>0.62159929522714696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959.72954288012124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37.342977273637956</v>
      </c>
      <c r="K243" s="27">
        <f t="shared" si="45"/>
        <v>6.666666666666667</v>
      </c>
      <c r="L243" s="37">
        <f t="shared" si="41"/>
        <v>-2.1038896470475343</v>
      </c>
      <c r="M243" s="110">
        <f t="shared" si="46"/>
        <v>-11.760912373409578</v>
      </c>
      <c r="N243" s="110">
        <f t="shared" si="42"/>
        <v>0.61604301160037667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964.09335456022632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37.382381786093269</v>
      </c>
      <c r="K244" s="27">
        <f t="shared" si="45"/>
        <v>6.666666666666667</v>
      </c>
      <c r="L244" s="37">
        <f t="shared" si="41"/>
        <v>-2.1432941595028474</v>
      </c>
      <c r="M244" s="110">
        <f t="shared" si="46"/>
        <v>-11.760912373409578</v>
      </c>
      <c r="N244" s="110">
        <f t="shared" si="42"/>
        <v>0.61047879603909527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968.51889800169101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37.422161984175006</v>
      </c>
      <c r="K245" s="27">
        <f t="shared" si="45"/>
        <v>6.666666666666667</v>
      </c>
      <c r="L245" s="37">
        <f t="shared" si="41"/>
        <v>-2.1830743575845837</v>
      </c>
      <c r="M245" s="110">
        <f t="shared" si="46"/>
        <v>-11.760912373409578</v>
      </c>
      <c r="N245" s="110">
        <f t="shared" si="42"/>
        <v>0.6049125074059073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973.00323778974519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37.46228570879726</v>
      </c>
      <c r="K246" s="27">
        <f t="shared" si="45"/>
        <v>6.666666666666667</v>
      </c>
      <c r="L246" s="37">
        <f t="shared" si="41"/>
        <v>-2.2231980822068387</v>
      </c>
      <c r="M246" s="110">
        <f t="shared" si="46"/>
        <v>-11.760912373409578</v>
      </c>
      <c r="N246" s="110">
        <f t="shared" si="42"/>
        <v>0.59934956130160455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977.54358627809779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37.502722612571453</v>
      </c>
      <c r="K247" s="27">
        <f t="shared" si="45"/>
        <v>6.666666666666667</v>
      </c>
      <c r="L247" s="37">
        <f t="shared" si="41"/>
        <v>-2.2636349859810316</v>
      </c>
      <c r="M247" s="110">
        <f t="shared" si="46"/>
        <v>-11.760912373409578</v>
      </c>
      <c r="N247" s="110">
        <f t="shared" si="42"/>
        <v>0.59379495223602752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982.13729765503581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37.543444082540461</v>
      </c>
      <c r="K248" s="27">
        <f t="shared" si="45"/>
        <v>6.666666666666667</v>
      </c>
      <c r="L248" s="37">
        <f t="shared" si="41"/>
        <v>-2.3043564559500389</v>
      </c>
      <c r="M248" s="110">
        <f t="shared" si="46"/>
        <v>-11.760912373409578</v>
      </c>
      <c r="N248" s="110">
        <f t="shared" si="42"/>
        <v>0.5882532759340473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986.78186189828648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37.584423161917769</v>
      </c>
      <c r="K249" s="27">
        <f t="shared" si="45"/>
        <v>6.666666666666667</v>
      </c>
      <c r="L249" s="37">
        <f t="shared" si="41"/>
        <v>-2.3453355353273473</v>
      </c>
      <c r="M249" s="110">
        <f t="shared" si="46"/>
        <v>-11.760912373409578</v>
      </c>
      <c r="N249" s="110">
        <f t="shared" si="42"/>
        <v>0.58272875151288339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991.47489869708738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37.625634471777758</v>
      </c>
      <c r="K250" s="27">
        <f t="shared" si="45"/>
        <v>6.666666666666667</v>
      </c>
      <c r="L250" s="37">
        <f t="shared" si="41"/>
        <v>-2.3865468451873362</v>
      </c>
      <c r="M250" s="110">
        <f t="shared" si="46"/>
        <v>-11.760912373409578</v>
      </c>
      <c r="N250" s="110">
        <f t="shared" si="42"/>
        <v>0.57722524331830405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996.2141514055794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37.667054133466394</v>
      </c>
      <c r="K251" s="27">
        <f t="shared" si="45"/>
        <v>6.666666666666667</v>
      </c>
      <c r="L251" s="37">
        <f t="shared" si="41"/>
        <v>-2.4279665068759719</v>
      </c>
      <c r="M251" s="110">
        <f t="shared" si="46"/>
        <v>-11.760912373409578</v>
      </c>
      <c r="N251" s="110">
        <f t="shared" si="42"/>
        <v>0.57174628225179558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1000.9974810791629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37.70865969234768</v>
      </c>
      <c r="K252" s="27">
        <f t="shared" si="45"/>
        <v>6.666666666666667</v>
      </c>
      <c r="L252" s="37">
        <f t="shared" si="41"/>
        <v>-2.4695720657572586</v>
      </c>
      <c r="M252" s="110">
        <f t="shared" si="46"/>
        <v>-11.760912373409578</v>
      </c>
      <c r="N252" s="110">
        <f t="shared" si="42"/>
        <v>0.56629508645914628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1005.8228606347088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37.750430043369271</v>
      </c>
      <c r="K253" s="27">
        <f t="shared" si="45"/>
        <v>6.666666666666667</v>
      </c>
      <c r="L253" s="37">
        <f t="shared" si="41"/>
        <v>-2.5113424167788487</v>
      </c>
      <c r="M253" s="110">
        <f t="shared" si="46"/>
        <v>-11.760912373409578</v>
      </c>
      <c r="N253" s="110">
        <f t="shared" si="42"/>
        <v>0.56087458128348378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1010.6883691663161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37.792345358817215</v>
      </c>
      <c r="K254" s="27">
        <f t="shared" si="45"/>
        <v>6.666666666666667</v>
      </c>
      <c r="L254" s="37">
        <f t="shared" si="41"/>
        <v>-2.5532577322267933</v>
      </c>
      <c r="M254" s="110">
        <f t="shared" si="46"/>
        <v>-11.760912373409578</v>
      </c>
      <c r="N254" s="110">
        <f t="shared" si="42"/>
        <v>0.55548741841341098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1015.5921864405068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37.834387018534962</v>
      </c>
      <c r="K255" s="27">
        <f t="shared" si="45"/>
        <v>6.666666666666667</v>
      </c>
      <c r="L255" s="37">
        <f t="shared" ref="L255:L268" si="47">F255-J255+M255</f>
        <v>-2.5952993919445397</v>
      </c>
      <c r="M255" s="110">
        <f t="shared" si="46"/>
        <v>-11.760912373409578</v>
      </c>
      <c r="N255" s="110">
        <f t="shared" ref="N255:N268" si="48">10^(L255/10)</f>
        <v>0.55013599417978609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1020.5325875881967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37.876537542801117</v>
      </c>
      <c r="K256" s="27">
        <f t="shared" si="45"/>
        <v>6.666666666666667</v>
      </c>
      <c r="L256" s="37">
        <f t="shared" si="47"/>
        <v>-2.637449916210695</v>
      </c>
      <c r="M256" s="110">
        <f t="shared" si="46"/>
        <v>-11.760912373409578</v>
      </c>
      <c r="N256" s="110">
        <f t="shared" si="48"/>
        <v>0.54482246697376124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1025.5079380052937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37.918780527994166</v>
      </c>
      <c r="K257" s="27">
        <f t="shared" si="45"/>
        <v>6.666666666666667</v>
      </c>
      <c r="L257" s="37">
        <f t="shared" si="47"/>
        <v>-2.6796929014037438</v>
      </c>
      <c r="M257" s="110">
        <f t="shared" si="46"/>
        <v>-11.760912373409578</v>
      </c>
      <c r="N257" s="110">
        <f t="shared" si="48"/>
        <v>0.53954877377418653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1030.5166884692662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37.9611005851174</v>
      </c>
      <c r="K258" s="27">
        <f t="shared" si="45"/>
        <v>6.666666666666667</v>
      </c>
      <c r="L258" s="37">
        <f t="shared" si="47"/>
        <v>-2.7220129585269781</v>
      </c>
      <c r="M258" s="110">
        <f t="shared" si="46"/>
        <v>-11.760912373409578</v>
      </c>
      <c r="N258" s="110">
        <f t="shared" si="48"/>
        <v>0.53431664578502835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1035.5573704753078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38.003483281212631</v>
      </c>
      <c r="K259" s="27">
        <f t="shared" si="45"/>
        <v>6.666666666666667</v>
      </c>
      <c r="L259" s="37">
        <f t="shared" si="47"/>
        <v>-2.7643956546222093</v>
      </c>
      <c r="M259" s="110">
        <f t="shared" si="46"/>
        <v>-11.760912373409578</v>
      </c>
      <c r="N259" s="110">
        <f t="shared" si="48"/>
        <v>0.5291276231934211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1040.628591792728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38.045915083655153</v>
      </c>
      <c r="K260" s="27">
        <f t="shared" si="45"/>
        <v>6.666666666666667</v>
      </c>
      <c r="L260" s="37">
        <f t="shared" si="47"/>
        <v>-2.8068274570647311</v>
      </c>
      <c r="M260" s="110">
        <f t="shared" si="46"/>
        <v>-11.760912373409578</v>
      </c>
      <c r="N260" s="110">
        <f t="shared" si="48"/>
        <v>0.52398306906678027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1045.7290322397926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38.088383307293881</v>
      </c>
      <c r="K261" s="27">
        <f t="shared" si="45"/>
        <v>6.666666666666667</v>
      </c>
      <c r="L261" s="37">
        <f t="shared" si="47"/>
        <v>-2.8492956807034595</v>
      </c>
      <c r="M261" s="110">
        <f t="shared" si="46"/>
        <v>-11.760912373409578</v>
      </c>
      <c r="N261" s="110">
        <f t="shared" si="48"/>
        <v>0.51888418241335466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1050.85743967335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38.130876064378128</v>
      </c>
      <c r="K262" s="27">
        <f t="shared" si="45"/>
        <v>6.666666666666667</v>
      </c>
      <c r="L262" s="37">
        <f t="shared" si="47"/>
        <v>-2.8917884377877066</v>
      </c>
      <c r="M262" s="110">
        <f t="shared" si="46"/>
        <v>-11.760912373409578</v>
      </c>
      <c r="N262" s="110">
        <f t="shared" si="48"/>
        <v>0.51383201043504356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1056.0126261881032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38.173382217195247</v>
      </c>
      <c r="K263" s="27">
        <f t="shared" si="45"/>
        <v>6.666666666666667</v>
      </c>
      <c r="L263" s="37">
        <f t="shared" si="47"/>
        <v>-2.934294590604825</v>
      </c>
      <c r="M263" s="110">
        <f t="shared" si="46"/>
        <v>-11.760912373409578</v>
      </c>
      <c r="N263" s="110">
        <f t="shared" si="48"/>
        <v>0.50882746000447754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1061.1934645192905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38.215891333330809</v>
      </c>
      <c r="K264" s="27">
        <f t="shared" si="45"/>
        <v>6.666666666666667</v>
      </c>
      <c r="L264" s="37">
        <f t="shared" si="47"/>
        <v>-2.9768037067403874</v>
      </c>
      <c r="M264" s="110">
        <f t="shared" si="46"/>
        <v>-11.760912373409578</v>
      </c>
      <c r="N264" s="110">
        <f t="shared" si="48"/>
        <v>0.50387130840045613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1066.3988846417144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38.258393643453601</v>
      </c>
      <c r="K265" s="27">
        <f t="shared" si="45"/>
        <v>6.666666666666667</v>
      </c>
      <c r="L265" s="37">
        <f t="shared" si="47"/>
        <v>-3.0193060168631796</v>
      </c>
      <c r="M265" s="110">
        <f t="shared" si="46"/>
        <v>-11.760912373409578</v>
      </c>
      <c r="N265" s="110">
        <f t="shared" si="48"/>
        <v>0.49896421333713392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1071.6278705575032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38.300880001521698</v>
      </c>
      <c r="K266" s="27">
        <f t="shared" si="45"/>
        <v>6.666666666666667</v>
      </c>
      <c r="L266" s="37">
        <f t="shared" si="47"/>
        <v>-3.0617923749312759</v>
      </c>
      <c r="M266" s="110">
        <f t="shared" si="46"/>
        <v>-11.760912373409578</v>
      </c>
      <c r="N266" s="110">
        <f t="shared" si="48"/>
        <v>0.4941067223229082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1076.8794572646188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38.343341847302035</v>
      </c>
      <c r="K267" s="27">
        <f t="shared" si="45"/>
        <v>6.666666666666667</v>
      </c>
      <c r="L267" s="37">
        <f t="shared" si="47"/>
        <v>-3.1042542207116135</v>
      </c>
      <c r="M267" s="110">
        <f t="shared" si="46"/>
        <v>-11.760912373409578</v>
      </c>
      <c r="N267" s="110">
        <f t="shared" si="48"/>
        <v>0.48929928138500284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1082.1527278979231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38.385771171094376</v>
      </c>
      <c r="K268" s="40">
        <f t="shared" si="45"/>
        <v>6.666666666666667</v>
      </c>
      <c r="L268" s="41">
        <f t="shared" si="47"/>
        <v>-3.1466835445039543</v>
      </c>
      <c r="M268" s="110">
        <f t="shared" si="46"/>
        <v>-11.760912373409578</v>
      </c>
      <c r="N268" s="110">
        <f t="shared" si="48"/>
        <v>0.48454224319532241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20.998716438575023</v>
      </c>
    </row>
  </sheetData>
  <mergeCells count="32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P5:P6"/>
    <mergeCell ref="Q5:R5"/>
    <mergeCell ref="A46:G46"/>
    <mergeCell ref="B48:B49"/>
    <mergeCell ref="G5:G6"/>
    <mergeCell ref="H5:H6"/>
    <mergeCell ref="E5:E6"/>
    <mergeCell ref="F5:F6"/>
    <mergeCell ref="I87:L87"/>
    <mergeCell ref="O5:O6"/>
    <mergeCell ref="A61:A85"/>
    <mergeCell ref="A5:A6"/>
    <mergeCell ref="B5:B6"/>
    <mergeCell ref="C5:C6"/>
    <mergeCell ref="D5:D6"/>
    <mergeCell ref="B54:F54"/>
  </mergeCells>
  <pageMargins left="0.7" right="0.7" top="0.75" bottom="0.75" header="0.3" footer="0.3"/>
  <pageSetup scale="34" orientation="portrait" r:id="rId1"/>
  <rowBreaks count="1" manualBreakCount="1">
    <brk id="9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557E3-1190-41BF-A661-034E1238CEBD}">
  <sheetPr codeName="Sheet9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1.7109375" bestFit="1" customWidth="1"/>
    <col min="18" max="18" width="13.28515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151</v>
      </c>
      <c r="B2" s="29" t="s">
        <v>119</v>
      </c>
      <c r="C2" s="29">
        <f>NSAs!B9</f>
        <v>258418.67</v>
      </c>
      <c r="D2" s="30">
        <f>NSAs!C9</f>
        <v>4256329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9" t="s">
        <v>125</v>
      </c>
      <c r="H5" s="168" t="str">
        <f>CONCATENATE("Sound Level @ ", A2, " (dBA)")</f>
        <v>Sound Level @ NSA 7 (dBA)</v>
      </c>
      <c r="O5" s="159" t="s">
        <v>0</v>
      </c>
      <c r="P5" s="160" t="s">
        <v>1</v>
      </c>
      <c r="Q5" s="160" t="s">
        <v>2</v>
      </c>
      <c r="R5" s="161"/>
      <c r="V5" s="145" t="str">
        <f>INDEX(A7:A45,MATCH(W5,H7:H45,0))</f>
        <v>A-30</v>
      </c>
      <c r="W5" s="146">
        <f>MAX(H7:H45)</f>
        <v>34.203556273110067</v>
      </c>
    </row>
    <row r="6" spans="1:23" ht="15.75" thickBot="1" x14ac:dyDescent="0.3">
      <c r="A6" s="176"/>
      <c r="B6" s="178"/>
      <c r="C6" s="178"/>
      <c r="D6" s="178"/>
      <c r="E6" s="178"/>
      <c r="F6" s="178"/>
      <c r="G6" s="180"/>
      <c r="H6" s="169"/>
      <c r="O6" s="163"/>
      <c r="P6" s="162"/>
      <c r="Q6" s="12" t="s">
        <v>3</v>
      </c>
      <c r="R6" s="13" t="s">
        <v>4</v>
      </c>
      <c r="V6" s="147" t="str">
        <f>INDEX(A7:A45,MATCH(W6,H7:H45,0))</f>
        <v>A-33</v>
      </c>
      <c r="W6" s="148">
        <f>LARGE(H7:H45,2)</f>
        <v>31.258664728182538</v>
      </c>
    </row>
    <row r="7" spans="1:23" x14ac:dyDescent="0.25">
      <c r="A7" s="32" t="str">
        <f>Inverters!B3</f>
        <v>A-1</v>
      </c>
      <c r="B7" s="33">
        <f>SQRT(($C$2-Q7)^2+($D$2-R7)^2)</f>
        <v>6488.8396308814454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53.943340817482671</v>
      </c>
      <c r="H7" s="36">
        <f>C7-G7</f>
        <v>15.066959139157142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32.114111722548202</v>
      </c>
    </row>
    <row r="8" spans="1:23" x14ac:dyDescent="0.25">
      <c r="A8" s="9" t="str">
        <f>Inverters!B4</f>
        <v>A-2</v>
      </c>
      <c r="B8" s="24">
        <f t="shared" ref="B8:B43" si="1">SQRT(($C$2-Q8)^2+($D$2-R8)^2)</f>
        <v>5816.7613039044518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52.993624849891717</v>
      </c>
      <c r="H8" s="37">
        <f t="shared" ref="H8:H44" si="3">C8-G8</f>
        <v>16.016675106748096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39.963867525231507</v>
      </c>
    </row>
    <row r="9" spans="1:23" x14ac:dyDescent="0.25">
      <c r="A9" s="9" t="str">
        <f>Inverters!B5</f>
        <v>A-3</v>
      </c>
      <c r="B9" s="24">
        <f t="shared" si="1"/>
        <v>4305.6198186207967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50.380713589338598</v>
      </c>
      <c r="H9" s="37">
        <f t="shared" si="3"/>
        <v>18.629586367301215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72.938803824352263</v>
      </c>
    </row>
    <row r="10" spans="1:23" x14ac:dyDescent="0.25">
      <c r="A10" s="9" t="str">
        <f>Inverters!B6</f>
        <v>A-4</v>
      </c>
      <c r="B10" s="24">
        <f t="shared" si="1"/>
        <v>3426.7738272901329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48.397708824510353</v>
      </c>
      <c r="H10" s="37">
        <f t="shared" si="3"/>
        <v>20.612591132129459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115.14871961000053</v>
      </c>
    </row>
    <row r="11" spans="1:23" x14ac:dyDescent="0.25">
      <c r="A11" s="9" t="str">
        <f>Inverters!B7</f>
        <v>A-5</v>
      </c>
      <c r="B11" s="24">
        <f t="shared" si="1"/>
        <v>3112.1913488729606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47.56132582293975</v>
      </c>
      <c r="H11" s="37">
        <f t="shared" si="3"/>
        <v>21.448974133700062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139.60385576322651</v>
      </c>
    </row>
    <row r="12" spans="1:23" x14ac:dyDescent="0.25">
      <c r="A12" s="9" t="str">
        <f>Inverters!B8</f>
        <v>A-6</v>
      </c>
      <c r="B12" s="24">
        <f t="shared" si="1"/>
        <v>2806.0272181324353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46.661837586358544</v>
      </c>
      <c r="H12" s="37">
        <f t="shared" si="3"/>
        <v>22.348462370281268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171.7300265355556</v>
      </c>
    </row>
    <row r="13" spans="1:23" x14ac:dyDescent="0.25">
      <c r="A13" s="9" t="str">
        <f>Inverters!B9</f>
        <v>A-7</v>
      </c>
      <c r="B13" s="24">
        <f t="shared" si="1"/>
        <v>4150.7154125040797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50.062459153159196</v>
      </c>
      <c r="H13" s="37">
        <f t="shared" si="3"/>
        <v>18.947840803480617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78.484533339365129</v>
      </c>
    </row>
    <row r="14" spans="1:23" x14ac:dyDescent="0.25">
      <c r="A14" s="9" t="str">
        <f>Inverters!B10</f>
        <v>A-8</v>
      </c>
      <c r="B14" s="24">
        <f t="shared" si="1"/>
        <v>3870.3269158560388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49.454953004543192</v>
      </c>
      <c r="H14" s="37">
        <f t="shared" si="3"/>
        <v>19.55534695209662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90.268181864274524</v>
      </c>
    </row>
    <row r="15" spans="1:23" x14ac:dyDescent="0.25">
      <c r="A15" s="9" t="str">
        <f>Inverters!B11</f>
        <v>A-9</v>
      </c>
      <c r="B15" s="24">
        <f t="shared" si="1"/>
        <v>3251.5324643314211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47.941761889988364</v>
      </c>
      <c r="H15" s="37">
        <f t="shared" si="3"/>
        <v>21.068538066651449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127.89507079830702</v>
      </c>
    </row>
    <row r="16" spans="1:23" x14ac:dyDescent="0.25">
      <c r="A16" s="9" t="str">
        <f>Inverters!B12</f>
        <v>A-10</v>
      </c>
      <c r="B16" s="24">
        <f t="shared" si="1"/>
        <v>2936.3579613017782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47.056179956364844</v>
      </c>
      <c r="H16" s="37">
        <f t="shared" si="3"/>
        <v>21.954120000274969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156.82380974365913</v>
      </c>
    </row>
    <row r="17" spans="1:21" x14ac:dyDescent="0.25">
      <c r="A17" s="9" t="str">
        <f>Inverters!B13</f>
        <v>A-11</v>
      </c>
      <c r="B17" s="24">
        <f t="shared" si="1"/>
        <v>2616.557988273963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46.054607280717441</v>
      </c>
      <c r="H17" s="37">
        <f t="shared" si="3"/>
        <v>22.955692675922371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197.50098575497393</v>
      </c>
    </row>
    <row r="18" spans="1:21" x14ac:dyDescent="0.25">
      <c r="A18" s="9" t="str">
        <f>Inverters!B14</f>
        <v>A-12</v>
      </c>
      <c r="B18" s="24">
        <f t="shared" si="1"/>
        <v>2380.4842543060809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45.233306263653581</v>
      </c>
      <c r="H18" s="37">
        <f t="shared" si="3"/>
        <v>23.776993692986231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238.61589455929479</v>
      </c>
    </row>
    <row r="19" spans="1:21" x14ac:dyDescent="0.25">
      <c r="A19" s="9" t="str">
        <f>Inverters!B15</f>
        <v>A-13</v>
      </c>
      <c r="B19" s="24">
        <f t="shared" si="1"/>
        <v>2095.1367050624717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44.124247308025474</v>
      </c>
      <c r="H19" s="37">
        <f t="shared" si="3"/>
        <v>24.886052648614339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308.03868792039566</v>
      </c>
    </row>
    <row r="20" spans="1:21" x14ac:dyDescent="0.25">
      <c r="A20" s="9" t="str">
        <f>Inverters!B16</f>
        <v>A-14</v>
      </c>
      <c r="B20" s="24">
        <f t="shared" si="1"/>
        <v>1899.6342826976829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43.273399973854268</v>
      </c>
      <c r="H20" s="37">
        <f t="shared" si="3"/>
        <v>25.736899982785545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374.70544001818314</v>
      </c>
    </row>
    <row r="21" spans="1:21" x14ac:dyDescent="0.25">
      <c r="A21" s="9" t="str">
        <f>Inverters!B17</f>
        <v>A-15</v>
      </c>
      <c r="B21" s="24">
        <f t="shared" si="1"/>
        <v>1712.8754561849446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42.374515727985163</v>
      </c>
      <c r="H21" s="37">
        <f t="shared" si="3"/>
        <v>26.63578422865465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460.86998292191885</v>
      </c>
    </row>
    <row r="22" spans="1:21" x14ac:dyDescent="0.25">
      <c r="A22" s="9" t="str">
        <f>Inverters!B18</f>
        <v>A-16</v>
      </c>
      <c r="B22" s="24">
        <f t="shared" si="1"/>
        <v>3917.6882968403729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49.560597584949051</v>
      </c>
      <c r="H22" s="37">
        <f t="shared" si="3"/>
        <v>19.449702371690762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88.098849551941427</v>
      </c>
    </row>
    <row r="23" spans="1:21" x14ac:dyDescent="0.25">
      <c r="A23" s="9" t="str">
        <f>Inverters!B19</f>
        <v>A-17</v>
      </c>
      <c r="B23" s="24">
        <f t="shared" si="1"/>
        <v>3480.7015271350851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48.533335675821945</v>
      </c>
      <c r="H23" s="37">
        <f t="shared" si="3"/>
        <v>20.476964280817867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111.60828329633763</v>
      </c>
    </row>
    <row r="24" spans="1:21" x14ac:dyDescent="0.25">
      <c r="A24" s="9" t="str">
        <f>Inverters!B20</f>
        <v>A-18</v>
      </c>
      <c r="B24" s="24">
        <f t="shared" si="1"/>
        <v>3142.2608621499453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47.644844723497108</v>
      </c>
      <c r="H24" s="37">
        <f t="shared" si="3"/>
        <v>21.365455233142704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136.94479281867825</v>
      </c>
    </row>
    <row r="25" spans="1:21" x14ac:dyDescent="0.25">
      <c r="A25" s="9" t="str">
        <f>Inverters!B21</f>
        <v>A-19</v>
      </c>
      <c r="B25" s="24">
        <f t="shared" si="1"/>
        <v>2761.6490119128343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46.523369633471788</v>
      </c>
      <c r="H25" s="37">
        <f t="shared" si="3"/>
        <v>22.486930323168025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177.29358927627541</v>
      </c>
    </row>
    <row r="26" spans="1:21" x14ac:dyDescent="0.25">
      <c r="A26" s="9" t="str">
        <f>Inverters!B22</f>
        <v>A-20</v>
      </c>
      <c r="B26" s="24">
        <f t="shared" si="1"/>
        <v>2459.8867020453954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45.518302094834922</v>
      </c>
      <c r="H26" s="37">
        <f t="shared" si="3"/>
        <v>23.49199786180489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223.45999575533321</v>
      </c>
    </row>
    <row r="27" spans="1:21" x14ac:dyDescent="0.25">
      <c r="A27" s="9" t="str">
        <f>Inverters!B23</f>
        <v>A-21</v>
      </c>
      <c r="B27" s="24">
        <f t="shared" si="1"/>
        <v>2167.9109854879875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44.42082892167177</v>
      </c>
      <c r="H27" s="37">
        <f t="shared" si="3"/>
        <v>24.589471034968042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287.70479726922758</v>
      </c>
    </row>
    <row r="28" spans="1:21" x14ac:dyDescent="0.25">
      <c r="A28" s="9" t="str">
        <f>Inverters!B24</f>
        <v>A-22</v>
      </c>
      <c r="B28" s="24">
        <f t="shared" si="1"/>
        <v>1897.9909936562613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43.265882945654056</v>
      </c>
      <c r="H28" s="37">
        <f t="shared" si="3"/>
        <v>25.744417010985757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375.35456417594997</v>
      </c>
    </row>
    <row r="29" spans="1:21" x14ac:dyDescent="0.25">
      <c r="A29" s="9" t="str">
        <f>Inverters!B25</f>
        <v>A-23</v>
      </c>
      <c r="B29" s="24">
        <f t="shared" si="1"/>
        <v>1645.9571515992941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42.0283705049345</v>
      </c>
      <c r="H29" s="37">
        <f t="shared" si="3"/>
        <v>26.981929451705312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499.10617744674477</v>
      </c>
    </row>
    <row r="30" spans="1:21" x14ac:dyDescent="0.25">
      <c r="A30" s="9" t="str">
        <f>Inverters!B26</f>
        <v>A-24</v>
      </c>
      <c r="B30" s="24">
        <f t="shared" si="1"/>
        <v>1401.6109532247906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40.632549654712108</v>
      </c>
      <c r="H30" s="37">
        <f t="shared" si="3"/>
        <v>28.377750301927705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688.29565848454808</v>
      </c>
    </row>
    <row r="31" spans="1:21" x14ac:dyDescent="0.25">
      <c r="A31" s="9" t="str">
        <f>Inverters!B27</f>
        <v>A-25</v>
      </c>
      <c r="B31" s="24">
        <f t="shared" si="1"/>
        <v>3235.0897961725686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47.897726797102145</v>
      </c>
      <c r="H31" s="37">
        <f t="shared" si="3"/>
        <v>21.112573159537668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129.19845372314424</v>
      </c>
    </row>
    <row r="32" spans="1:21" x14ac:dyDescent="0.25">
      <c r="A32" s="9" t="str">
        <f>Inverters!B28</f>
        <v>A-26</v>
      </c>
      <c r="B32" s="24">
        <f t="shared" si="1"/>
        <v>2824.1117078472175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46.717637425089166</v>
      </c>
      <c r="H32" s="37">
        <f t="shared" si="3"/>
        <v>22.292662531550647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169.53768675256094</v>
      </c>
    </row>
    <row r="33" spans="1:21" x14ac:dyDescent="0.25">
      <c r="A33" s="9" t="str">
        <f>Inverters!B29</f>
        <v>A-27</v>
      </c>
      <c r="B33" s="24">
        <f t="shared" si="1"/>
        <v>2344.672590363069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45.101644129712668</v>
      </c>
      <c r="H33" s="37">
        <f t="shared" si="3"/>
        <v>23.908655826927145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245.96062202760007</v>
      </c>
    </row>
    <row r="34" spans="1:21" x14ac:dyDescent="0.25">
      <c r="A34" s="9" t="str">
        <f>Inverters!B30</f>
        <v>A-28</v>
      </c>
      <c r="B34" s="24">
        <f t="shared" si="1"/>
        <v>1461.3159450647374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40.994882461930054</v>
      </c>
      <c r="H34" s="37">
        <f t="shared" si="3"/>
        <v>28.015417494709759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633.20122950176255</v>
      </c>
    </row>
    <row r="35" spans="1:21" x14ac:dyDescent="0.25">
      <c r="A35" s="9" t="str">
        <f>Inverters!B31</f>
        <v>A-29</v>
      </c>
      <c r="B35" s="24">
        <f t="shared" si="1"/>
        <v>1249.2913782221738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39.63327485548372</v>
      </c>
      <c r="H35" s="37">
        <f t="shared" si="3"/>
        <v>29.377025101156093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866.36821388901956</v>
      </c>
    </row>
    <row r="36" spans="1:21" x14ac:dyDescent="0.25">
      <c r="A36" s="9" t="str">
        <f>Inverters!B32</f>
        <v>A-30</v>
      </c>
      <c r="B36" s="24">
        <f t="shared" si="1"/>
        <v>716.69963645867517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34.806743683529746</v>
      </c>
      <c r="H36" s="37">
        <f t="shared" si="3"/>
        <v>34.203556273110067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2632.4227008695179</v>
      </c>
    </row>
    <row r="37" spans="1:21" x14ac:dyDescent="0.25">
      <c r="A37" s="9" t="str">
        <f>Inverters!B33</f>
        <v>A-31</v>
      </c>
      <c r="B37" s="24">
        <f t="shared" si="1"/>
        <v>2400.7427165775816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45.306912399326762</v>
      </c>
      <c r="H37" s="37">
        <f t="shared" si="3"/>
        <v>23.70338755731305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234.60580596990548</v>
      </c>
    </row>
    <row r="38" spans="1:21" x14ac:dyDescent="0.25">
      <c r="A38" s="9" t="str">
        <f>Inverters!B34</f>
        <v>A-32</v>
      </c>
      <c r="B38" s="24">
        <f t="shared" si="1"/>
        <v>1087.4699182967586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38.428345045895973</v>
      </c>
      <c r="H38" s="37">
        <f t="shared" si="3"/>
        <v>30.581954910743839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1143.3928999420916</v>
      </c>
    </row>
    <row r="39" spans="1:21" x14ac:dyDescent="0.25">
      <c r="A39" s="9" t="str">
        <f>Inverters!B35</f>
        <v>A-33</v>
      </c>
      <c r="B39" s="24">
        <f t="shared" si="1"/>
        <v>1005.9624303120851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37.751635228457275</v>
      </c>
      <c r="H39" s="37">
        <f t="shared" si="3"/>
        <v>31.258664728182538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1336.1846331333745</v>
      </c>
    </row>
    <row r="40" spans="1:21" x14ac:dyDescent="0.25">
      <c r="A40" s="9" t="str">
        <f>Inverters!B36</f>
        <v>B-1</v>
      </c>
      <c r="B40" s="24">
        <f t="shared" si="1"/>
        <v>6233.766840169772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53.595011089001389</v>
      </c>
      <c r="H40" s="37">
        <f t="shared" si="3"/>
        <v>12.404988910998611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17.39798255741481</v>
      </c>
    </row>
    <row r="41" spans="1:21" x14ac:dyDescent="0.25">
      <c r="A41" s="9" t="str">
        <f>Inverters!B37</f>
        <v>B-2</v>
      </c>
      <c r="B41" s="24">
        <f t="shared" si="1"/>
        <v>4169.655479305241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50.102003451427976</v>
      </c>
      <c r="H41" s="37">
        <f t="shared" si="3"/>
        <v>15.897996548572024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38.886571529148917</v>
      </c>
    </row>
    <row r="42" spans="1:21" x14ac:dyDescent="0.25">
      <c r="A42" s="9" t="str">
        <f>Inverters!B38</f>
        <v>B-3</v>
      </c>
      <c r="B42" s="24">
        <f t="shared" si="1"/>
        <v>3259.5497890967131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47.963152384099146</v>
      </c>
      <c r="H42" s="37">
        <f t="shared" si="3"/>
        <v>18.036847615900854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63.633346214901231</v>
      </c>
    </row>
    <row r="43" spans="1:21" x14ac:dyDescent="0.25">
      <c r="A43" s="9" t="str">
        <f>Inverters!B39</f>
        <v>C-1</v>
      </c>
      <c r="B43" s="24">
        <f t="shared" si="1"/>
        <v>3551.9932645487838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48.709442671567814</v>
      </c>
      <c r="H43" s="37">
        <f t="shared" si="3"/>
        <v>17.290557328432186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53.586542050364471</v>
      </c>
    </row>
    <row r="44" spans="1:21" ht="15.75" thickBot="1" x14ac:dyDescent="0.3">
      <c r="A44" s="9" t="str">
        <f>Inverters!B40</f>
        <v>Trans</v>
      </c>
      <c r="B44" s="24">
        <f>SQRT(($C$2-Q44)^2+($D$2-R44)^2)</f>
        <v>962.45194628096249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37.367581101564134</v>
      </c>
      <c r="H44" s="37">
        <f t="shared" si="3"/>
        <v>16.632418898435866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46.051299498485413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20.773970615027881</v>
      </c>
      <c r="O45" s="108"/>
      <c r="P45" s="108"/>
      <c r="Q45" s="109"/>
      <c r="R45" s="109"/>
      <c r="U45">
        <f t="shared" ref="U45" si="5">10^(H45/10)</f>
        <v>119.5080228628927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41.113466984761963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41.113466984761963</v>
      </c>
      <c r="D51" s="77">
        <f>10*LOG10(SUM(U7:U44))</f>
        <v>41.073116324525067</v>
      </c>
      <c r="E51" s="77">
        <f>P85</f>
        <v>41.098379386778412</v>
      </c>
      <c r="F51" s="78">
        <f>S85</f>
        <v>47.488684282104572</v>
      </c>
    </row>
    <row r="52" spans="1:19" ht="14.45" customHeight="1" thickBot="1" x14ac:dyDescent="0.3">
      <c r="B52" s="72" t="s">
        <v>141</v>
      </c>
      <c r="C52" s="79">
        <f>10*LOG10(10^(C50/10)+10^(C51/10))</f>
        <v>43.602620702687801</v>
      </c>
      <c r="D52" s="79">
        <f>10*LOG10(10^(D50/10)+10^(D51/10))</f>
        <v>41.851136861187626</v>
      </c>
      <c r="E52" s="79">
        <f>J85</f>
        <v>43.025397250664867</v>
      </c>
      <c r="F52" s="80">
        <f>M85</f>
        <v>48.558665555645639</v>
      </c>
    </row>
    <row r="53" spans="1:19" ht="16.149999999999999" customHeight="1" thickBot="1" x14ac:dyDescent="0.3">
      <c r="B53" s="74" t="s">
        <v>145</v>
      </c>
      <c r="C53" s="81">
        <f>C52-C50</f>
        <v>3.6026207026878012</v>
      </c>
      <c r="D53" s="81">
        <f>D52-D50</f>
        <v>7.8511368611876264</v>
      </c>
      <c r="E53" s="81">
        <f>E52-E50</f>
        <v>4.4569261806934932</v>
      </c>
      <c r="F53" s="82">
        <f>F52-F50</f>
        <v>6.6080936258328151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7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41.851136861187626</v>
      </c>
      <c r="J61" s="62">
        <f>10^(I61/10)</f>
        <v>15314.883099145227</v>
      </c>
      <c r="K61" s="63"/>
      <c r="L61" s="153">
        <f>I61+10</f>
        <v>51.851136861187626</v>
      </c>
      <c r="M61" s="62">
        <f>10^(L61/10)</f>
        <v>153148.83099145215</v>
      </c>
      <c r="N61" s="62"/>
      <c r="O61" s="62">
        <f>D51</f>
        <v>41.073116324525067</v>
      </c>
      <c r="P61" s="62">
        <f>10^(O61/10)</f>
        <v>12802.99666763562</v>
      </c>
      <c r="Q61" s="62"/>
      <c r="R61" s="62">
        <f>O61+10</f>
        <v>51.073116324525067</v>
      </c>
      <c r="S61" s="63">
        <f>10^(R61/10)</f>
        <v>128029.96667635633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41.851136861187626</v>
      </c>
      <c r="J62" s="26">
        <f t="shared" ref="J62:J84" si="10">10^(I62/10)</f>
        <v>15314.883099145227</v>
      </c>
      <c r="K62" s="64"/>
      <c r="L62" s="154">
        <f t="shared" ref="L62:L67" si="11">I62+10</f>
        <v>51.851136861187626</v>
      </c>
      <c r="M62" s="26">
        <f t="shared" ref="M62:M84" si="12">10^(L62/10)</f>
        <v>153148.83099145215</v>
      </c>
      <c r="N62" s="26"/>
      <c r="O62" s="26">
        <f>O61</f>
        <v>41.073116324525067</v>
      </c>
      <c r="P62" s="26">
        <f t="shared" ref="P62:P84" si="13">10^(O62/10)</f>
        <v>12802.99666763562</v>
      </c>
      <c r="Q62" s="26"/>
      <c r="R62" s="26">
        <f t="shared" ref="R62:R67" si="14">O62+10</f>
        <v>51.073116324525067</v>
      </c>
      <c r="S62" s="64">
        <f t="shared" ref="S62:S84" si="15">10^(R62/10)</f>
        <v>128029.96667635633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41.851136861187626</v>
      </c>
      <c r="J63" s="26">
        <f t="shared" si="10"/>
        <v>15314.883099145227</v>
      </c>
      <c r="K63" s="64"/>
      <c r="L63" s="154">
        <f t="shared" si="11"/>
        <v>51.851136861187626</v>
      </c>
      <c r="M63" s="26">
        <f t="shared" si="12"/>
        <v>153148.83099145215</v>
      </c>
      <c r="N63" s="26"/>
      <c r="O63" s="26">
        <f t="shared" ref="O63:O84" si="17">O62</f>
        <v>41.073116324525067</v>
      </c>
      <c r="P63" s="26">
        <f t="shared" si="13"/>
        <v>12802.99666763562</v>
      </c>
      <c r="Q63" s="26"/>
      <c r="R63" s="26">
        <f t="shared" si="14"/>
        <v>51.073116324525067</v>
      </c>
      <c r="S63" s="64">
        <f t="shared" si="15"/>
        <v>128029.96667635633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41.851136861187626</v>
      </c>
      <c r="J64" s="26">
        <f t="shared" si="10"/>
        <v>15314.883099145227</v>
      </c>
      <c r="K64" s="64"/>
      <c r="L64" s="154">
        <f t="shared" si="11"/>
        <v>51.851136861187626</v>
      </c>
      <c r="M64" s="26">
        <f t="shared" si="12"/>
        <v>153148.83099145215</v>
      </c>
      <c r="N64" s="26"/>
      <c r="O64" s="26">
        <f t="shared" si="17"/>
        <v>41.073116324525067</v>
      </c>
      <c r="P64" s="26">
        <f t="shared" si="13"/>
        <v>12802.99666763562</v>
      </c>
      <c r="Q64" s="26"/>
      <c r="R64" s="26">
        <f t="shared" si="14"/>
        <v>51.073116324525067</v>
      </c>
      <c r="S64" s="64">
        <f t="shared" si="15"/>
        <v>128029.96667635633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41.851136861187626</v>
      </c>
      <c r="J65" s="26">
        <f t="shared" si="10"/>
        <v>15314.883099145227</v>
      </c>
      <c r="K65" s="64"/>
      <c r="L65" s="154">
        <f t="shared" si="11"/>
        <v>51.851136861187626</v>
      </c>
      <c r="M65" s="26">
        <f t="shared" si="12"/>
        <v>153148.83099145215</v>
      </c>
      <c r="N65" s="26"/>
      <c r="O65" s="26">
        <f t="shared" si="17"/>
        <v>41.073116324525067</v>
      </c>
      <c r="P65" s="26">
        <f t="shared" si="13"/>
        <v>12802.99666763562</v>
      </c>
      <c r="Q65" s="26"/>
      <c r="R65" s="26">
        <f t="shared" si="14"/>
        <v>51.073116324525067</v>
      </c>
      <c r="S65" s="64">
        <f t="shared" si="15"/>
        <v>128029.96667635633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41.851136861187626</v>
      </c>
      <c r="J66" s="26">
        <f t="shared" si="10"/>
        <v>15314.883099145227</v>
      </c>
      <c r="K66" s="64"/>
      <c r="L66" s="154">
        <f t="shared" si="11"/>
        <v>51.851136861187626</v>
      </c>
      <c r="M66" s="26">
        <f t="shared" si="12"/>
        <v>153148.83099145215</v>
      </c>
      <c r="N66" s="26"/>
      <c r="O66" s="26">
        <f t="shared" si="17"/>
        <v>41.073116324525067</v>
      </c>
      <c r="P66" s="26">
        <f t="shared" si="13"/>
        <v>12802.99666763562</v>
      </c>
      <c r="Q66" s="26"/>
      <c r="R66" s="26">
        <f t="shared" si="14"/>
        <v>51.073116324525067</v>
      </c>
      <c r="S66" s="64">
        <f t="shared" si="15"/>
        <v>128029.96667635633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41.851136861187626</v>
      </c>
      <c r="J67" s="26">
        <f t="shared" si="10"/>
        <v>15314.883099145227</v>
      </c>
      <c r="K67" s="64"/>
      <c r="L67" s="154">
        <f t="shared" si="11"/>
        <v>51.851136861187626</v>
      </c>
      <c r="M67" s="26">
        <f t="shared" si="12"/>
        <v>153148.83099145215</v>
      </c>
      <c r="N67" s="26"/>
      <c r="O67" s="26">
        <f t="shared" si="17"/>
        <v>41.073116324525067</v>
      </c>
      <c r="P67" s="26">
        <f t="shared" si="13"/>
        <v>12802.99666763562</v>
      </c>
      <c r="Q67" s="26"/>
      <c r="R67" s="26">
        <f t="shared" si="14"/>
        <v>51.073116324525067</v>
      </c>
      <c r="S67" s="64">
        <f t="shared" si="15"/>
        <v>128029.96667635633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43.602620702687801</v>
      </c>
      <c r="J68" s="26">
        <f t="shared" si="10"/>
        <v>22922.504690498568</v>
      </c>
      <c r="K68" s="64"/>
      <c r="L68" s="154">
        <f>I68</f>
        <v>43.602620702687801</v>
      </c>
      <c r="M68" s="26">
        <f t="shared" si="12"/>
        <v>22922.504690498568</v>
      </c>
      <c r="N68" s="26"/>
      <c r="O68" s="26">
        <f>H46</f>
        <v>41.113466984761963</v>
      </c>
      <c r="P68" s="26">
        <f t="shared" si="13"/>
        <v>12922.504690498527</v>
      </c>
      <c r="Q68" s="26"/>
      <c r="R68" s="26">
        <f>O68</f>
        <v>41.113466984761963</v>
      </c>
      <c r="S68" s="64">
        <f t="shared" si="15"/>
        <v>12922.504690498527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43.602620702687801</v>
      </c>
      <c r="J69" s="26">
        <f t="shared" si="10"/>
        <v>22922.504690498568</v>
      </c>
      <c r="K69" s="64"/>
      <c r="L69" s="154">
        <f t="shared" ref="L69:L82" si="20">I69</f>
        <v>43.602620702687801</v>
      </c>
      <c r="M69" s="26">
        <f t="shared" si="12"/>
        <v>22922.504690498568</v>
      </c>
      <c r="N69" s="26"/>
      <c r="O69" s="26">
        <f t="shared" si="17"/>
        <v>41.113466984761963</v>
      </c>
      <c r="P69" s="26">
        <f t="shared" si="13"/>
        <v>12922.504690498527</v>
      </c>
      <c r="Q69" s="26"/>
      <c r="R69" s="26">
        <f t="shared" ref="R69:R82" si="21">O69</f>
        <v>41.113466984761963</v>
      </c>
      <c r="S69" s="64">
        <f t="shared" si="15"/>
        <v>12922.504690498527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43.602620702687801</v>
      </c>
      <c r="J70" s="26">
        <f t="shared" si="10"/>
        <v>22922.504690498568</v>
      </c>
      <c r="K70" s="64"/>
      <c r="L70" s="154">
        <f t="shared" si="20"/>
        <v>43.602620702687801</v>
      </c>
      <c r="M70" s="26">
        <f t="shared" si="12"/>
        <v>22922.504690498568</v>
      </c>
      <c r="N70" s="26"/>
      <c r="O70" s="26">
        <f t="shared" si="17"/>
        <v>41.113466984761963</v>
      </c>
      <c r="P70" s="26">
        <f t="shared" si="13"/>
        <v>12922.504690498527</v>
      </c>
      <c r="Q70" s="26"/>
      <c r="R70" s="26">
        <f t="shared" si="21"/>
        <v>41.113466984761963</v>
      </c>
      <c r="S70" s="64">
        <f t="shared" si="15"/>
        <v>12922.504690498527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43.602620702687801</v>
      </c>
      <c r="J71" s="26">
        <f t="shared" si="10"/>
        <v>22922.504690498568</v>
      </c>
      <c r="K71" s="64"/>
      <c r="L71" s="154">
        <f t="shared" si="20"/>
        <v>43.602620702687801</v>
      </c>
      <c r="M71" s="26">
        <f t="shared" si="12"/>
        <v>22922.504690498568</v>
      </c>
      <c r="N71" s="26"/>
      <c r="O71" s="26">
        <f t="shared" si="17"/>
        <v>41.113466984761963</v>
      </c>
      <c r="P71" s="26">
        <f t="shared" si="13"/>
        <v>12922.504690498527</v>
      </c>
      <c r="Q71" s="26"/>
      <c r="R71" s="26">
        <f t="shared" si="21"/>
        <v>41.113466984761963</v>
      </c>
      <c r="S71" s="64">
        <f t="shared" si="15"/>
        <v>12922.504690498527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43.602620702687801</v>
      </c>
      <c r="J72" s="26">
        <f t="shared" si="10"/>
        <v>22922.504690498568</v>
      </c>
      <c r="K72" s="64"/>
      <c r="L72" s="154">
        <f t="shared" si="20"/>
        <v>43.602620702687801</v>
      </c>
      <c r="M72" s="26">
        <f t="shared" si="12"/>
        <v>22922.504690498568</v>
      </c>
      <c r="N72" s="26"/>
      <c r="O72" s="26">
        <f t="shared" si="17"/>
        <v>41.113466984761963</v>
      </c>
      <c r="P72" s="26">
        <f t="shared" si="13"/>
        <v>12922.504690498527</v>
      </c>
      <c r="Q72" s="26"/>
      <c r="R72" s="26">
        <f t="shared" si="21"/>
        <v>41.113466984761963</v>
      </c>
      <c r="S72" s="64">
        <f t="shared" si="15"/>
        <v>12922.504690498527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43.602620702687801</v>
      </c>
      <c r="J73" s="26">
        <f t="shared" si="10"/>
        <v>22922.504690498568</v>
      </c>
      <c r="K73" s="64"/>
      <c r="L73" s="154">
        <f t="shared" si="20"/>
        <v>43.602620702687801</v>
      </c>
      <c r="M73" s="26">
        <f t="shared" si="12"/>
        <v>22922.504690498568</v>
      </c>
      <c r="N73" s="26"/>
      <c r="O73" s="26">
        <f t="shared" si="17"/>
        <v>41.113466984761963</v>
      </c>
      <c r="P73" s="26">
        <f t="shared" si="13"/>
        <v>12922.504690498527</v>
      </c>
      <c r="Q73" s="26"/>
      <c r="R73" s="26">
        <f t="shared" si="21"/>
        <v>41.113466984761963</v>
      </c>
      <c r="S73" s="64">
        <f t="shared" si="15"/>
        <v>12922.504690498527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43.602620702687801</v>
      </c>
      <c r="J74" s="26">
        <f t="shared" si="10"/>
        <v>22922.504690498568</v>
      </c>
      <c r="K74" s="64"/>
      <c r="L74" s="154">
        <f t="shared" si="20"/>
        <v>43.602620702687801</v>
      </c>
      <c r="M74" s="26">
        <f t="shared" si="12"/>
        <v>22922.504690498568</v>
      </c>
      <c r="N74" s="26"/>
      <c r="O74" s="26">
        <f t="shared" si="17"/>
        <v>41.113466984761963</v>
      </c>
      <c r="P74" s="26">
        <f t="shared" si="13"/>
        <v>12922.504690498527</v>
      </c>
      <c r="Q74" s="26"/>
      <c r="R74" s="26">
        <f t="shared" si="21"/>
        <v>41.113466984761963</v>
      </c>
      <c r="S74" s="64">
        <f t="shared" si="15"/>
        <v>12922.504690498527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43.602620702687801</v>
      </c>
      <c r="J75" s="26">
        <f t="shared" si="10"/>
        <v>22922.504690498568</v>
      </c>
      <c r="K75" s="64"/>
      <c r="L75" s="154">
        <f t="shared" si="20"/>
        <v>43.602620702687801</v>
      </c>
      <c r="M75" s="26">
        <f t="shared" si="12"/>
        <v>22922.504690498568</v>
      </c>
      <c r="N75" s="26"/>
      <c r="O75" s="26">
        <f t="shared" si="17"/>
        <v>41.113466984761963</v>
      </c>
      <c r="P75" s="26">
        <f t="shared" si="13"/>
        <v>12922.504690498527</v>
      </c>
      <c r="Q75" s="26"/>
      <c r="R75" s="26">
        <f t="shared" si="21"/>
        <v>41.113466984761963</v>
      </c>
      <c r="S75" s="64">
        <f t="shared" si="15"/>
        <v>12922.504690498527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43.602620702687801</v>
      </c>
      <c r="J76" s="26">
        <f t="shared" si="10"/>
        <v>22922.504690498568</v>
      </c>
      <c r="K76" s="64"/>
      <c r="L76" s="154">
        <f t="shared" si="20"/>
        <v>43.602620702687801</v>
      </c>
      <c r="M76" s="26">
        <f t="shared" si="12"/>
        <v>22922.504690498568</v>
      </c>
      <c r="N76" s="26"/>
      <c r="O76" s="26">
        <f t="shared" si="17"/>
        <v>41.113466984761963</v>
      </c>
      <c r="P76" s="26">
        <f t="shared" si="13"/>
        <v>12922.504690498527</v>
      </c>
      <c r="Q76" s="26"/>
      <c r="R76" s="26">
        <f t="shared" si="21"/>
        <v>41.113466984761963</v>
      </c>
      <c r="S76" s="64">
        <f t="shared" si="15"/>
        <v>12922.504690498527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43.602620702687801</v>
      </c>
      <c r="J77" s="26">
        <f t="shared" si="10"/>
        <v>22922.504690498568</v>
      </c>
      <c r="K77" s="64"/>
      <c r="L77" s="154">
        <f t="shared" si="20"/>
        <v>43.602620702687801</v>
      </c>
      <c r="M77" s="26">
        <f t="shared" si="12"/>
        <v>22922.504690498568</v>
      </c>
      <c r="N77" s="26"/>
      <c r="O77" s="26">
        <f t="shared" si="17"/>
        <v>41.113466984761963</v>
      </c>
      <c r="P77" s="26">
        <f t="shared" si="13"/>
        <v>12922.504690498527</v>
      </c>
      <c r="Q77" s="26"/>
      <c r="R77" s="26">
        <f t="shared" si="21"/>
        <v>41.113466984761963</v>
      </c>
      <c r="S77" s="64">
        <f t="shared" si="15"/>
        <v>12922.504690498527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43.602620702687801</v>
      </c>
      <c r="J78" s="26">
        <f t="shared" si="10"/>
        <v>22922.504690498568</v>
      </c>
      <c r="K78" s="64"/>
      <c r="L78" s="154">
        <f t="shared" si="20"/>
        <v>43.602620702687801</v>
      </c>
      <c r="M78" s="26">
        <f t="shared" si="12"/>
        <v>22922.504690498568</v>
      </c>
      <c r="N78" s="26"/>
      <c r="O78" s="26">
        <f t="shared" si="17"/>
        <v>41.113466984761963</v>
      </c>
      <c r="P78" s="26">
        <f t="shared" si="13"/>
        <v>12922.504690498527</v>
      </c>
      <c r="Q78" s="26"/>
      <c r="R78" s="26">
        <f t="shared" si="21"/>
        <v>41.113466984761963</v>
      </c>
      <c r="S78" s="64">
        <f t="shared" si="15"/>
        <v>12922.504690498527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43.602620702687801</v>
      </c>
      <c r="J79" s="26">
        <f t="shared" si="10"/>
        <v>22922.504690498568</v>
      </c>
      <c r="K79" s="64"/>
      <c r="L79" s="154">
        <f t="shared" si="20"/>
        <v>43.602620702687801</v>
      </c>
      <c r="M79" s="26">
        <f t="shared" si="12"/>
        <v>22922.504690498568</v>
      </c>
      <c r="N79" s="26"/>
      <c r="O79" s="26">
        <f t="shared" si="17"/>
        <v>41.113466984761963</v>
      </c>
      <c r="P79" s="26">
        <f t="shared" si="13"/>
        <v>12922.504690498527</v>
      </c>
      <c r="Q79" s="26"/>
      <c r="R79" s="26">
        <f t="shared" si="21"/>
        <v>41.113466984761963</v>
      </c>
      <c r="S79" s="64">
        <f t="shared" si="15"/>
        <v>12922.504690498527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43.602620702687801</v>
      </c>
      <c r="J80" s="26">
        <f t="shared" si="10"/>
        <v>22922.504690498568</v>
      </c>
      <c r="K80" s="64"/>
      <c r="L80" s="154">
        <f t="shared" si="20"/>
        <v>43.602620702687801</v>
      </c>
      <c r="M80" s="26">
        <f t="shared" si="12"/>
        <v>22922.504690498568</v>
      </c>
      <c r="N80" s="26"/>
      <c r="O80" s="26">
        <f t="shared" si="17"/>
        <v>41.113466984761963</v>
      </c>
      <c r="P80" s="26">
        <f t="shared" si="13"/>
        <v>12922.504690498527</v>
      </c>
      <c r="Q80" s="26"/>
      <c r="R80" s="26">
        <f t="shared" si="21"/>
        <v>41.113466984761963</v>
      </c>
      <c r="S80" s="64">
        <f t="shared" si="15"/>
        <v>12922.504690498527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43.602620702687801</v>
      </c>
      <c r="J81" s="26">
        <f t="shared" si="10"/>
        <v>22922.504690498568</v>
      </c>
      <c r="K81" s="64"/>
      <c r="L81" s="154">
        <f t="shared" si="20"/>
        <v>43.602620702687801</v>
      </c>
      <c r="M81" s="26">
        <f t="shared" si="12"/>
        <v>22922.504690498568</v>
      </c>
      <c r="N81" s="26"/>
      <c r="O81" s="26">
        <f t="shared" si="17"/>
        <v>41.113466984761963</v>
      </c>
      <c r="P81" s="26">
        <f t="shared" si="13"/>
        <v>12922.504690498527</v>
      </c>
      <c r="Q81" s="26"/>
      <c r="R81" s="26">
        <f t="shared" si="21"/>
        <v>41.113466984761963</v>
      </c>
      <c r="S81" s="64">
        <f t="shared" si="15"/>
        <v>12922.504690498527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43.602620702687801</v>
      </c>
      <c r="J82" s="26">
        <f t="shared" si="10"/>
        <v>22922.504690498568</v>
      </c>
      <c r="K82" s="64"/>
      <c r="L82" s="154">
        <f t="shared" si="20"/>
        <v>43.602620702687801</v>
      </c>
      <c r="M82" s="26">
        <f t="shared" si="12"/>
        <v>22922.504690498568</v>
      </c>
      <c r="N82" s="26"/>
      <c r="O82" s="26">
        <f t="shared" si="17"/>
        <v>41.113466984761963</v>
      </c>
      <c r="P82" s="26">
        <f t="shared" si="13"/>
        <v>12922.504690498527</v>
      </c>
      <c r="Q82" s="26"/>
      <c r="R82" s="26">
        <f t="shared" si="21"/>
        <v>41.113466984761963</v>
      </c>
      <c r="S82" s="64">
        <f t="shared" si="15"/>
        <v>12922.504690498527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41.851136861187626</v>
      </c>
      <c r="J83" s="26">
        <f t="shared" si="10"/>
        <v>15314.883099145227</v>
      </c>
      <c r="K83" s="64"/>
      <c r="L83" s="154">
        <f>I83+10</f>
        <v>51.851136861187626</v>
      </c>
      <c r="M83" s="26">
        <f t="shared" si="12"/>
        <v>153148.83099145215</v>
      </c>
      <c r="N83" s="26"/>
      <c r="O83" s="26">
        <f>D51</f>
        <v>41.073116324525067</v>
      </c>
      <c r="P83" s="26">
        <f t="shared" si="13"/>
        <v>12802.99666763562</v>
      </c>
      <c r="Q83" s="26"/>
      <c r="R83" s="26">
        <f>O83+10</f>
        <v>51.073116324525067</v>
      </c>
      <c r="S83" s="64">
        <f t="shared" si="15"/>
        <v>128029.96667635633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41.851136861187626</v>
      </c>
      <c r="J84" s="65">
        <f t="shared" si="10"/>
        <v>15314.883099145227</v>
      </c>
      <c r="K84" s="66"/>
      <c r="L84" s="155">
        <f>I84+10</f>
        <v>51.851136861187626</v>
      </c>
      <c r="M84" s="65">
        <f t="shared" si="12"/>
        <v>153148.83099145215</v>
      </c>
      <c r="N84" s="65"/>
      <c r="O84" s="65">
        <f t="shared" si="17"/>
        <v>41.073116324525067</v>
      </c>
      <c r="P84" s="65">
        <f t="shared" si="13"/>
        <v>12802.99666763562</v>
      </c>
      <c r="Q84" s="65"/>
      <c r="R84" s="65">
        <f>O84+10</f>
        <v>51.073116324525067</v>
      </c>
      <c r="S84" s="66">
        <f t="shared" si="15"/>
        <v>128029.96667635633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43.025397250664867</v>
      </c>
      <c r="K85" s="67"/>
      <c r="L85" s="67" t="s">
        <v>134</v>
      </c>
      <c r="M85" s="67">
        <f>10*LOG10(SUM(M61:M84)/24)</f>
        <v>48.558665555645639</v>
      </c>
      <c r="N85" s="67"/>
      <c r="O85" s="67" t="s">
        <v>135</v>
      </c>
      <c r="P85" s="67">
        <f>10*LOG10(SUM(P61:P84)/24)</f>
        <v>41.098379386778412</v>
      </c>
      <c r="Q85" s="67"/>
      <c r="R85" s="67" t="s">
        <v>134</v>
      </c>
      <c r="S85" s="68">
        <f>10*LOG10(SUM(S61:S84)/24)</f>
        <v>47.488684282104572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7</v>
      </c>
      <c r="C89" s="22">
        <f>C2</f>
        <v>258418.67</v>
      </c>
      <c r="D89" s="23">
        <f>D2</f>
        <v>4256329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41.113466984761963</v>
      </c>
      <c r="J89" s="86">
        <f>D51</f>
        <v>41.073116324525067</v>
      </c>
      <c r="K89" s="86">
        <f>E51</f>
        <v>41.098379386778412</v>
      </c>
      <c r="L89" s="87">
        <f>F51</f>
        <v>47.488684282104572</v>
      </c>
      <c r="M89" s="89">
        <f>C52</f>
        <v>43.602620702687801</v>
      </c>
      <c r="N89" s="86">
        <f>D52</f>
        <v>41.851136861187626</v>
      </c>
      <c r="O89" s="86">
        <f>E52</f>
        <v>43.025397250664867</v>
      </c>
      <c r="P89" s="87">
        <f>F52</f>
        <v>48.558665555645639</v>
      </c>
      <c r="Q89" s="89">
        <f>C53</f>
        <v>3.6026207026878012</v>
      </c>
      <c r="R89" s="86">
        <f>D53</f>
        <v>7.8511368611876264</v>
      </c>
      <c r="S89" s="86">
        <f>E53</f>
        <v>4.4569261806934932</v>
      </c>
      <c r="T89" s="87">
        <f>F53</f>
        <v>6.6080936258328151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7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716.69963645867517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31.147044343458102</v>
      </c>
      <c r="K95" s="35">
        <f>4/60*100</f>
        <v>6.666666666666667</v>
      </c>
      <c r="L95" s="36">
        <f t="shared" ref="L95:L126" si="23">F95-J95+M95</f>
        <v>4.0920432831323197</v>
      </c>
      <c r="M95" s="110">
        <f>10*LOG(6.666667/100)</f>
        <v>-11.760912373409578</v>
      </c>
      <c r="N95" s="110">
        <f t="shared" ref="N95:N126" si="24">10^(L95/10)</f>
        <v>2.5656908673767784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722.69963645867517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34.879156725077401</v>
      </c>
      <c r="K96" s="27">
        <f t="shared" ref="K96:K159" si="27">4/60*100</f>
        <v>6.666666666666667</v>
      </c>
      <c r="L96" s="37">
        <f t="shared" si="23"/>
        <v>0.35993090151302098</v>
      </c>
      <c r="M96" s="110">
        <f t="shared" ref="M96:M159" si="28">10*LOG(6.666667/100)</f>
        <v>-11.760912373409578</v>
      </c>
      <c r="N96" s="110">
        <f t="shared" si="24"/>
        <v>1.0864083381638225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728.69963645867517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34.950971057189136</v>
      </c>
      <c r="K97" s="27">
        <f t="shared" si="27"/>
        <v>6.666666666666667</v>
      </c>
      <c r="L97" s="37">
        <f t="shared" si="23"/>
        <v>0.28811656940128572</v>
      </c>
      <c r="M97" s="110">
        <f t="shared" si="28"/>
        <v>-11.760912373409578</v>
      </c>
      <c r="N97" s="110">
        <f t="shared" si="24"/>
        <v>1.0685913563788247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734.69963645867517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35.022196498969187</v>
      </c>
      <c r="K98" s="27">
        <f t="shared" si="27"/>
        <v>6.666666666666667</v>
      </c>
      <c r="L98" s="37">
        <f t="shared" si="23"/>
        <v>0.21689112762123486</v>
      </c>
      <c r="M98" s="110">
        <f t="shared" si="28"/>
        <v>-11.760912373409578</v>
      </c>
      <c r="N98" s="110">
        <f t="shared" si="24"/>
        <v>1.0512091023572119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740.69963645867517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35.092842629928619</v>
      </c>
      <c r="K99" s="27">
        <f t="shared" si="27"/>
        <v>6.666666666666667</v>
      </c>
      <c r="L99" s="37">
        <f t="shared" si="23"/>
        <v>0.14624499666180313</v>
      </c>
      <c r="M99" s="110">
        <f t="shared" si="28"/>
        <v>-11.760912373409578</v>
      </c>
      <c r="N99" s="110">
        <f t="shared" si="24"/>
        <v>1.0342475473457002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746.69963645867517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35.162918797717388</v>
      </c>
      <c r="K100" s="27">
        <f t="shared" si="27"/>
        <v>6.666666666666667</v>
      </c>
      <c r="L100" s="37">
        <f t="shared" si="23"/>
        <v>7.6168828873033334E-2</v>
      </c>
      <c r="M100" s="110">
        <f t="shared" si="28"/>
        <v>-11.760912373409578</v>
      </c>
      <c r="N100" s="110">
        <f t="shared" si="24"/>
        <v>1.0176932239476244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752.69963645867517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35.232434125547179</v>
      </c>
      <c r="K101" s="27">
        <f t="shared" si="27"/>
        <v>6.666666666666667</v>
      </c>
      <c r="L101" s="37">
        <f t="shared" si="23"/>
        <v>6.6535010432424713E-3</v>
      </c>
      <c r="M101" s="110">
        <f t="shared" si="28"/>
        <v>-11.760912373409578</v>
      </c>
      <c r="N101" s="110">
        <f t="shared" si="24"/>
        <v>1.0015331993820271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758.69963645867517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35.301397519319323</v>
      </c>
      <c r="K102" s="27">
        <f t="shared" si="27"/>
        <v>6.666666666666667</v>
      </c>
      <c r="L102" s="37">
        <f t="shared" si="23"/>
        <v>-6.2309892728901417E-2</v>
      </c>
      <c r="M102" s="110">
        <f t="shared" si="28"/>
        <v>-11.760912373409578</v>
      </c>
      <c r="N102" s="110">
        <f t="shared" si="24"/>
        <v>0.98575505021723153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764.69963645867517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35.369817674472237</v>
      </c>
      <c r="K103" s="27">
        <f t="shared" si="27"/>
        <v>6.666666666666667</v>
      </c>
      <c r="L103" s="37">
        <f t="shared" si="23"/>
        <v>-0.13073004788181564</v>
      </c>
      <c r="M103" s="110">
        <f t="shared" si="28"/>
        <v>-11.760912373409578</v>
      </c>
      <c r="N103" s="110">
        <f t="shared" si="24"/>
        <v>0.9703468384865902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770.69963645867517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35.437703082561008</v>
      </c>
      <c r="K104" s="27">
        <f t="shared" si="27"/>
        <v>6.666666666666667</v>
      </c>
      <c r="L104" s="37">
        <f t="shared" si="23"/>
        <v>-0.19861545597058594</v>
      </c>
      <c r="M104" s="110">
        <f t="shared" si="28"/>
        <v>-11.760912373409578</v>
      </c>
      <c r="N104" s="110">
        <f t="shared" si="24"/>
        <v>0.95529708910079236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776.69963645867517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35.50506203758205</v>
      </c>
      <c r="K105" s="27">
        <f t="shared" si="27"/>
        <v>6.666666666666667</v>
      </c>
      <c r="L105" s="37">
        <f t="shared" si="23"/>
        <v>-0.26597441099162822</v>
      </c>
      <c r="M105" s="110">
        <f t="shared" si="28"/>
        <v>-11.760912373409578</v>
      </c>
      <c r="N105" s="110">
        <f t="shared" si="24"/>
        <v>0.94059476847680112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782.69963645867517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35.57190264205429</v>
      </c>
      <c r="K106" s="27">
        <f t="shared" si="27"/>
        <v>6.666666666666667</v>
      </c>
      <c r="L106" s="37">
        <f t="shared" si="23"/>
        <v>-0.33281501546386849</v>
      </c>
      <c r="M106" s="110">
        <f t="shared" si="28"/>
        <v>-11.760912373409578</v>
      </c>
      <c r="N106" s="110">
        <f t="shared" si="24"/>
        <v>0.92622926430917518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788.69963645867517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35.638232812868225</v>
      </c>
      <c r="K107" s="27">
        <f t="shared" si="27"/>
        <v>6.666666666666667</v>
      </c>
      <c r="L107" s="37">
        <f t="shared" si="23"/>
        <v>-0.39914518627780282</v>
      </c>
      <c r="M107" s="110">
        <f t="shared" si="28"/>
        <v>-11.760912373409578</v>
      </c>
      <c r="N107" s="110">
        <f t="shared" si="24"/>
        <v>0.9121903664144706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794.69963645867517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35.704060286913247</v>
      </c>
      <c r="K108" s="27">
        <f t="shared" si="27"/>
        <v>6.666666666666667</v>
      </c>
      <c r="L108" s="37">
        <f t="shared" si="23"/>
        <v>-0.46497266032282525</v>
      </c>
      <c r="M108" s="110">
        <f t="shared" si="28"/>
        <v>-11.760912373409578</v>
      </c>
      <c r="N108" s="110">
        <f t="shared" si="24"/>
        <v>0.8984682485841915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800.69963645867517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35.769392626493421</v>
      </c>
      <c r="K109" s="27">
        <f t="shared" si="27"/>
        <v>6.666666666666667</v>
      </c>
      <c r="L109" s="37">
        <f t="shared" si="23"/>
        <v>-0.53030499990299873</v>
      </c>
      <c r="M109" s="110">
        <f t="shared" si="28"/>
        <v>-11.760912373409578</v>
      </c>
      <c r="N109" s="110">
        <f t="shared" si="24"/>
        <v>0.8850534513860201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806.69963645867517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35.834237224541027</v>
      </c>
      <c r="K110" s="27">
        <f t="shared" si="27"/>
        <v>6.666666666666667</v>
      </c>
      <c r="L110" s="37">
        <f t="shared" si="23"/>
        <v>-0.59514959795060562</v>
      </c>
      <c r="M110" s="110">
        <f t="shared" si="28"/>
        <v>-11.760912373409578</v>
      </c>
      <c r="N110" s="110">
        <f t="shared" si="24"/>
        <v>0.87193686585714525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812.69963645867517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35.898601309636987</v>
      </c>
      <c r="K111" s="27">
        <f t="shared" si="27"/>
        <v>6.666666666666667</v>
      </c>
      <c r="L111" s="37">
        <f t="shared" si="23"/>
        <v>-0.65951368304656555</v>
      </c>
      <c r="M111" s="110">
        <f t="shared" si="28"/>
        <v>-11.760912373409578</v>
      </c>
      <c r="N111" s="110">
        <f t="shared" si="24"/>
        <v>0.85910971803717584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818.69963645867517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35.962491950846598</v>
      </c>
      <c r="K112" s="27">
        <f t="shared" si="27"/>
        <v>6.666666666666667</v>
      </c>
      <c r="L112" s="37">
        <f t="shared" si="23"/>
        <v>-0.72340432425617607</v>
      </c>
      <c r="M112" s="110">
        <f t="shared" si="28"/>
        <v>-11.760912373409578</v>
      </c>
      <c r="N112" s="110">
        <f t="shared" si="24"/>
        <v>0.84656355429160679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824.69963645867517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36.025916062378755</v>
      </c>
      <c r="K113" s="27">
        <f t="shared" si="27"/>
        <v>6.666666666666667</v>
      </c>
      <c r="L113" s="37">
        <f t="shared" si="23"/>
        <v>-0.78682843578833328</v>
      </c>
      <c r="M113" s="110">
        <f t="shared" si="28"/>
        <v>-11.760912373409578</v>
      </c>
      <c r="N113" s="110">
        <f t="shared" si="24"/>
        <v>0.83429022737998604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830.69963645867517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36.088880408076236</v>
      </c>
      <c r="K114" s="27">
        <f t="shared" si="27"/>
        <v>6.666666666666667</v>
      </c>
      <c r="L114" s="37">
        <f t="shared" si="23"/>
        <v>-0.84979278148581372</v>
      </c>
      <c r="M114" s="110">
        <f t="shared" si="28"/>
        <v>-11.760912373409578</v>
      </c>
      <c r="N114" s="110">
        <f t="shared" si="24"/>
        <v>0.82228188322592244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836.69963645867517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36.151391605744472</v>
      </c>
      <c r="K115" s="27">
        <f t="shared" si="27"/>
        <v>6.666666666666667</v>
      </c>
      <c r="L115" s="37">
        <f t="shared" si="23"/>
        <v>-0.91230397915404993</v>
      </c>
      <c r="M115" s="110">
        <f t="shared" si="28"/>
        <v>-11.760912373409578</v>
      </c>
      <c r="N115" s="110">
        <f t="shared" si="24"/>
        <v>0.8105309483487928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842.69963645867517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36.2134561313256</v>
      </c>
      <c r="K116" s="27">
        <f t="shared" si="27"/>
        <v>6.666666666666667</v>
      </c>
      <c r="L116" s="37">
        <f t="shared" si="23"/>
        <v>-0.97436850473517822</v>
      </c>
      <c r="M116" s="110">
        <f t="shared" si="28"/>
        <v>-11.760912373409578</v>
      </c>
      <c r="N116" s="110">
        <f t="shared" si="24"/>
        <v>0.79903011791961898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848.69963645867517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36.275080322924488</v>
      </c>
      <c r="K117" s="27">
        <f t="shared" si="27"/>
        <v>6.666666666666667</v>
      </c>
      <c r="L117" s="37">
        <f t="shared" si="23"/>
        <v>-1.0359926963340662</v>
      </c>
      <c r="M117" s="110">
        <f t="shared" si="28"/>
        <v>-11.760912373409578</v>
      </c>
      <c r="N117" s="110">
        <f t="shared" si="24"/>
        <v>0.78777234440591981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854.69963645867517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36.336270384692909</v>
      </c>
      <c r="K118" s="27">
        <f t="shared" si="27"/>
        <v>6.666666666666667</v>
      </c>
      <c r="L118" s="37">
        <f t="shared" si="23"/>
        <v>-1.0971827581024876</v>
      </c>
      <c r="M118" s="110">
        <f t="shared" si="28"/>
        <v>-11.760912373409578</v>
      </c>
      <c r="N118" s="110">
        <f t="shared" si="24"/>
        <v>0.77675082677259022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860.69963645867517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36.397032390577898</v>
      </c>
      <c r="K119" s="27">
        <f t="shared" si="27"/>
        <v>6.666666666666667</v>
      </c>
      <c r="L119" s="37">
        <f t="shared" si="23"/>
        <v>-1.1579447639874765</v>
      </c>
      <c r="M119" s="110">
        <f t="shared" si="28"/>
        <v>-11.760912373409578</v>
      </c>
      <c r="N119" s="110">
        <f t="shared" si="24"/>
        <v>0.7659590002078962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866.69963645867517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36.457372287939833</v>
      </c>
      <c r="K120" s="27">
        <f t="shared" si="27"/>
        <v>6.666666666666667</v>
      </c>
      <c r="L120" s="37">
        <f t="shared" si="23"/>
        <v>-1.2182846613494114</v>
      </c>
      <c r="M120" s="110">
        <f t="shared" si="28"/>
        <v>-11.760912373409578</v>
      </c>
      <c r="N120" s="110">
        <f t="shared" si="24"/>
        <v>0.75539052634562498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872.69963645867517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36.517295901045813</v>
      </c>
      <c r="K121" s="27">
        <f t="shared" si="27"/>
        <v>6.666666666666667</v>
      </c>
      <c r="L121" s="37">
        <f t="shared" si="23"/>
        <v>-1.2782082744553911</v>
      </c>
      <c r="M121" s="110">
        <f t="shared" si="28"/>
        <v>-11.760912373409578</v>
      </c>
      <c r="N121" s="110">
        <f t="shared" si="24"/>
        <v>0.74503928395616259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878.69963645867517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36.57680893444325</v>
      </c>
      <c r="K122" s="27">
        <f t="shared" si="27"/>
        <v>6.666666666666667</v>
      </c>
      <c r="L122" s="37">
        <f t="shared" si="23"/>
        <v>-1.3377213078528278</v>
      </c>
      <c r="M122" s="110">
        <f t="shared" si="28"/>
        <v>-11.760912373409578</v>
      </c>
      <c r="N122" s="110">
        <f t="shared" si="24"/>
        <v>0.73489936008101031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884.69963645867517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36.63591697621878</v>
      </c>
      <c r="K123" s="27">
        <f t="shared" si="27"/>
        <v>6.666666666666667</v>
      </c>
      <c r="L123" s="37">
        <f t="shared" si="23"/>
        <v>-1.3968293496283586</v>
      </c>
      <c r="M123" s="110">
        <f t="shared" si="28"/>
        <v>-11.760912373409578</v>
      </c>
      <c r="N123" s="110">
        <f t="shared" si="24"/>
        <v>0.72496504158672348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890.69963645867517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36.694625501146895</v>
      </c>
      <c r="K124" s="27">
        <f t="shared" si="27"/>
        <v>6.666666666666667</v>
      </c>
      <c r="L124" s="37">
        <f t="shared" si="23"/>
        <v>-1.4555378745564731</v>
      </c>
      <c r="M124" s="110">
        <f t="shared" si="28"/>
        <v>-11.760912373409578</v>
      </c>
      <c r="N124" s="110">
        <f t="shared" si="24"/>
        <v>0.71523080711579057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896.69963645867517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36.752939873733048</v>
      </c>
      <c r="K125" s="27">
        <f t="shared" si="27"/>
        <v>6.666666666666667</v>
      </c>
      <c r="L125" s="37">
        <f t="shared" si="23"/>
        <v>-1.5138522471426263</v>
      </c>
      <c r="M125" s="110">
        <f t="shared" si="28"/>
        <v>-11.760912373409578</v>
      </c>
      <c r="N125" s="110">
        <f t="shared" si="24"/>
        <v>0.70569131941322305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902.69963645867517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36.810865351155137</v>
      </c>
      <c r="K126" s="27">
        <f t="shared" si="27"/>
        <v>6.666666666666667</v>
      </c>
      <c r="L126" s="37">
        <f t="shared" si="23"/>
        <v>-1.5717777245647149</v>
      </c>
      <c r="M126" s="110">
        <f t="shared" si="28"/>
        <v>-11.760912373409578</v>
      </c>
      <c r="N126" s="110">
        <f t="shared" si="24"/>
        <v>0.69634141800899918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908.69963645867517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36.868407086107638</v>
      </c>
      <c r="K127" s="27">
        <f t="shared" si="27"/>
        <v>6.666666666666667</v>
      </c>
      <c r="L127" s="37">
        <f t="shared" ref="L127:L158" si="29">F127-J127+M127</f>
        <v>-1.629319459517216</v>
      </c>
      <c r="M127" s="110">
        <f t="shared" si="28"/>
        <v>-11.760912373409578</v>
      </c>
      <c r="N127" s="110">
        <f t="shared" ref="N127:N158" si="30">10^(L127/10)</f>
        <v>0.68717611223758623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914.69963645867517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36.925570129552128</v>
      </c>
      <c r="K128" s="27">
        <f t="shared" si="27"/>
        <v>6.666666666666667</v>
      </c>
      <c r="L128" s="37">
        <f t="shared" si="29"/>
        <v>-1.6864825029617059</v>
      </c>
      <c r="M128" s="110">
        <f t="shared" si="28"/>
        <v>-11.760912373409578</v>
      </c>
      <c r="N128" s="110">
        <f t="shared" si="30"/>
        <v>0.67819057457693133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920.69963645867517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36.982359433377866</v>
      </c>
      <c r="K129" s="27">
        <f t="shared" si="27"/>
        <v>6.666666666666667</v>
      </c>
      <c r="L129" s="37">
        <f t="shared" si="29"/>
        <v>-1.743271806787444</v>
      </c>
      <c r="M129" s="110">
        <f t="shared" si="28"/>
        <v>-11.760912373409578</v>
      </c>
      <c r="N129" s="110">
        <f t="shared" si="30"/>
        <v>0.66938013429031717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926.69963645867517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37.038779852976006</v>
      </c>
      <c r="K130" s="27">
        <f t="shared" si="27"/>
        <v>6.666666666666667</v>
      </c>
      <c r="L130" s="37">
        <f t="shared" si="29"/>
        <v>-1.7996922263855843</v>
      </c>
      <c r="M130" s="110">
        <f t="shared" si="28"/>
        <v>-11.760912373409578</v>
      </c>
      <c r="N130" s="110">
        <f t="shared" si="30"/>
        <v>0.660740271355439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932.69963645867517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37.094836149730725</v>
      </c>
      <c r="K131" s="27">
        <f t="shared" si="27"/>
        <v>6.666666666666667</v>
      </c>
      <c r="L131" s="37">
        <f t="shared" si="29"/>
        <v>-1.8557485231403028</v>
      </c>
      <c r="M131" s="110">
        <f t="shared" si="28"/>
        <v>-11.760912373409578</v>
      </c>
      <c r="N131" s="110">
        <f t="shared" si="30"/>
        <v>0.65226661066597591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938.69963645867517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37.150532993430424</v>
      </c>
      <c r="K132" s="27">
        <f t="shared" si="27"/>
        <v>6.666666666666667</v>
      </c>
      <c r="L132" s="37">
        <f t="shared" si="29"/>
        <v>-1.9114453668400024</v>
      </c>
      <c r="M132" s="110">
        <f t="shared" si="28"/>
        <v>-11.760912373409578</v>
      </c>
      <c r="N132" s="110">
        <f t="shared" si="30"/>
        <v>0.64395491649177561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944.69963645867517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37.205874964602238</v>
      </c>
      <c r="K133" s="27">
        <f t="shared" si="27"/>
        <v>6.666666666666667</v>
      </c>
      <c r="L133" s="37">
        <f t="shared" si="29"/>
        <v>-1.9667873380118159</v>
      </c>
      <c r="M133" s="110">
        <f t="shared" si="28"/>
        <v>-11.760912373409578</v>
      </c>
      <c r="N133" s="110">
        <f t="shared" si="30"/>
        <v>0.63580108718452621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950.69963645867517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37.260866556772491</v>
      </c>
      <c r="K134" s="27">
        <f t="shared" si="27"/>
        <v>6.666666666666667</v>
      </c>
      <c r="L134" s="37">
        <f t="shared" si="29"/>
        <v>-2.0217789301820694</v>
      </c>
      <c r="M134" s="110">
        <f t="shared" si="28"/>
        <v>-11.760912373409578</v>
      </c>
      <c r="N134" s="110">
        <f t="shared" si="30"/>
        <v>0.62780115011660065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956.69963645867517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37.315512178656192</v>
      </c>
      <c r="K135" s="27">
        <f t="shared" si="27"/>
        <v>6.666666666666667</v>
      </c>
      <c r="L135" s="37">
        <f t="shared" si="29"/>
        <v>-2.0764245520657703</v>
      </c>
      <c r="M135" s="110">
        <f t="shared" si="28"/>
        <v>-11.760912373409578</v>
      </c>
      <c r="N135" s="110">
        <f t="shared" si="30"/>
        <v>0.6199512568413692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962.69963645867517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37.369816156277963</v>
      </c>
      <c r="K136" s="27">
        <f t="shared" si="27"/>
        <v>6.666666666666667</v>
      </c>
      <c r="L136" s="37">
        <f t="shared" si="29"/>
        <v>-2.1307285296875413</v>
      </c>
      <c r="M136" s="110">
        <f t="shared" si="28"/>
        <v>-11.760912373409578</v>
      </c>
      <c r="N136" s="110">
        <f t="shared" si="30"/>
        <v>0.61224767846401129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968.69963645867517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37.42378273502716</v>
      </c>
      <c r="K137" s="27">
        <f t="shared" si="27"/>
        <v>6.666666666666667</v>
      </c>
      <c r="L137" s="37">
        <f t="shared" si="29"/>
        <v>-2.1846951084367383</v>
      </c>
      <c r="M137" s="110">
        <f t="shared" si="28"/>
        <v>-11.760912373409578</v>
      </c>
      <c r="N137" s="110">
        <f t="shared" si="30"/>
        <v>0.60468680121239726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974.69963645867517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37.477416081649515</v>
      </c>
      <c r="K138" s="27">
        <f t="shared" si="27"/>
        <v>6.666666666666667</v>
      </c>
      <c r="L138" s="37">
        <f t="shared" si="29"/>
        <v>-2.2383284550590936</v>
      </c>
      <c r="M138" s="110">
        <f t="shared" si="28"/>
        <v>-11.760912373409578</v>
      </c>
      <c r="N138" s="110">
        <f t="shared" si="30"/>
        <v>0.59726512219823713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980.69963645867517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37.530720286177633</v>
      </c>
      <c r="K139" s="27">
        <f t="shared" si="27"/>
        <v>6.666666666666667</v>
      </c>
      <c r="L139" s="37">
        <f t="shared" si="29"/>
        <v>-2.2916326595872114</v>
      </c>
      <c r="M139" s="110">
        <f t="shared" si="28"/>
        <v>-11.760912373409578</v>
      </c>
      <c r="N139" s="110">
        <f t="shared" si="30"/>
        <v>0.58997924535920976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986.69963645867517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37.583699363802694</v>
      </c>
      <c r="K140" s="27">
        <f t="shared" si="27"/>
        <v>6.666666666666667</v>
      </c>
      <c r="L140" s="37">
        <f t="shared" si="29"/>
        <v>-2.3446117372122721</v>
      </c>
      <c r="M140" s="110">
        <f t="shared" si="28"/>
        <v>-11.760912373409578</v>
      </c>
      <c r="N140" s="110">
        <f t="shared" si="30"/>
        <v>0.5828258775732813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992.69963645867517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37.63635725668933</v>
      </c>
      <c r="K141" s="27">
        <f t="shared" si="27"/>
        <v>6.666666666666667</v>
      </c>
      <c r="L141" s="37">
        <f t="shared" si="29"/>
        <v>-2.3972696300989078</v>
      </c>
      <c r="M141" s="110">
        <f t="shared" si="28"/>
        <v>-11.760912373409578</v>
      </c>
      <c r="N141" s="110">
        <f t="shared" si="30"/>
        <v>0.57580182493693544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998.69963645867517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37.688697835735873</v>
      </c>
      <c r="K142" s="27">
        <f t="shared" si="27"/>
        <v>6.666666666666667</v>
      </c>
      <c r="L142" s="37">
        <f t="shared" si="29"/>
        <v>-2.449610209145451</v>
      </c>
      <c r="M142" s="110">
        <f t="shared" si="28"/>
        <v>-11.760912373409578</v>
      </c>
      <c r="N142" s="110">
        <f t="shared" si="30"/>
        <v>0.56890398919944052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1004.6996364586752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37.740724902281862</v>
      </c>
      <c r="K143" s="27">
        <f t="shared" si="27"/>
        <v>6.666666666666667</v>
      </c>
      <c r="L143" s="37">
        <f t="shared" si="29"/>
        <v>-2.50163727569144</v>
      </c>
      <c r="M143" s="110">
        <f t="shared" si="28"/>
        <v>-11.760912373409578</v>
      </c>
      <c r="N143" s="110">
        <f t="shared" si="30"/>
        <v>0.56212936434573502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1010.6996364586752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37.792442189764742</v>
      </c>
      <c r="K144" s="27">
        <f t="shared" si="27"/>
        <v>6.666666666666667</v>
      </c>
      <c r="L144" s="37">
        <f t="shared" si="29"/>
        <v>-2.5533545631743202</v>
      </c>
      <c r="M144" s="110">
        <f t="shared" si="28"/>
        <v>-11.760912373409578</v>
      </c>
      <c r="N144" s="110">
        <f t="shared" si="30"/>
        <v>0.55547503332088211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1016.6996364586752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37.843853365327512</v>
      </c>
      <c r="K145" s="27">
        <f t="shared" si="27"/>
        <v>6.666666666666667</v>
      </c>
      <c r="L145" s="37">
        <f t="shared" si="29"/>
        <v>-2.6047657387370897</v>
      </c>
      <c r="M145" s="110">
        <f t="shared" si="28"/>
        <v>-11.760912373409578</v>
      </c>
      <c r="N145" s="110">
        <f t="shared" si="30"/>
        <v>0.54893816488944169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1022.6996364586752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37.894962031379023</v>
      </c>
      <c r="K146" s="27">
        <f t="shared" si="27"/>
        <v>6.666666666666667</v>
      </c>
      <c r="L146" s="37">
        <f t="shared" si="29"/>
        <v>-2.6558744047886016</v>
      </c>
      <c r="M146" s="110">
        <f t="shared" si="28"/>
        <v>-11.760912373409578</v>
      </c>
      <c r="N146" s="110">
        <f t="shared" si="30"/>
        <v>0.54251601062344557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1028.6996364586753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37.945771727108792</v>
      </c>
      <c r="K147" s="27">
        <f t="shared" si="27"/>
        <v>6.666666666666667</v>
      </c>
      <c r="L147" s="37">
        <f t="shared" si="29"/>
        <v>-2.7066841005183697</v>
      </c>
      <c r="M147" s="110">
        <f t="shared" si="28"/>
        <v>-11.760912373409578</v>
      </c>
      <c r="N147" s="110">
        <f t="shared" si="30"/>
        <v>0.53620590201296991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1034.6996364586753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37.996285929957573</v>
      </c>
      <c r="K148" s="27">
        <f t="shared" si="27"/>
        <v>6.666666666666667</v>
      </c>
      <c r="L148" s="37">
        <f t="shared" si="29"/>
        <v>-2.7571983033671508</v>
      </c>
      <c r="M148" s="110">
        <f t="shared" si="28"/>
        <v>-11.760912373409578</v>
      </c>
      <c r="N148" s="110">
        <f t="shared" si="30"/>
        <v>0.5300052476936743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1040.6996364586753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38.046508057045557</v>
      </c>
      <c r="K149" s="27">
        <f t="shared" si="27"/>
        <v>6.666666666666667</v>
      </c>
      <c r="L149" s="37">
        <f t="shared" si="29"/>
        <v>-2.8074204304551351</v>
      </c>
      <c r="M149" s="110">
        <f t="shared" si="28"/>
        <v>-11.760912373409578</v>
      </c>
      <c r="N149" s="110">
        <f t="shared" si="30"/>
        <v>0.5239115307858917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1046.6996364586753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38.096441466559462</v>
      </c>
      <c r="K150" s="27">
        <f t="shared" si="27"/>
        <v>6.666666666666667</v>
      </c>
      <c r="L150" s="37">
        <f t="shared" si="29"/>
        <v>-2.8573538399690399</v>
      </c>
      <c r="M150" s="110">
        <f t="shared" si="28"/>
        <v>-11.760912373409578</v>
      </c>
      <c r="N150" s="110">
        <f t="shared" si="30"/>
        <v>0.51792230634018654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1052.6996364586753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38.146089459099997</v>
      </c>
      <c r="K151" s="27">
        <f t="shared" si="27"/>
        <v>6.666666666666667</v>
      </c>
      <c r="L151" s="37">
        <f t="shared" si="29"/>
        <v>-2.9070018325095752</v>
      </c>
      <c r="M151" s="110">
        <f t="shared" si="28"/>
        <v>-11.760912373409578</v>
      </c>
      <c r="N151" s="110">
        <f t="shared" si="30"/>
        <v>0.51203519888453641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1058.6996364586753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38.195455278990984</v>
      </c>
      <c r="K152" s="27">
        <f t="shared" si="27"/>
        <v>6.666666666666667</v>
      </c>
      <c r="L152" s="37">
        <f t="shared" si="29"/>
        <v>-2.9563676524005622</v>
      </c>
      <c r="M152" s="110">
        <f t="shared" si="28"/>
        <v>-11.760912373409578</v>
      </c>
      <c r="N152" s="110">
        <f t="shared" si="30"/>
        <v>0.50624790006854903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808.69963645867517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35.855744957574593</v>
      </c>
      <c r="K153" s="27">
        <f t="shared" si="27"/>
        <v>6.666666666666667</v>
      </c>
      <c r="L153" s="37">
        <f t="shared" si="29"/>
        <v>-0.61665733098417164</v>
      </c>
      <c r="M153" s="110">
        <f t="shared" si="28"/>
        <v>-11.760912373409578</v>
      </c>
      <c r="N153" s="110">
        <f t="shared" si="30"/>
        <v>0.86762941408935679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808.89508103160404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35.857843888760165</v>
      </c>
      <c r="K154" s="27">
        <f t="shared" si="27"/>
        <v>6.666666666666667</v>
      </c>
      <c r="L154" s="37">
        <f t="shared" si="29"/>
        <v>-0.61875626216974311</v>
      </c>
      <c r="M154" s="110">
        <f t="shared" si="28"/>
        <v>-11.760912373409578</v>
      </c>
      <c r="N154" s="110">
        <f t="shared" si="30"/>
        <v>0.86721019291179713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809.47894449662078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35.864111134478222</v>
      </c>
      <c r="K155" s="27">
        <f t="shared" si="27"/>
        <v>6.666666666666667</v>
      </c>
      <c r="L155" s="37">
        <f t="shared" si="29"/>
        <v>-0.62502350788779992</v>
      </c>
      <c r="M155" s="110">
        <f t="shared" si="28"/>
        <v>-11.760912373409578</v>
      </c>
      <c r="N155" s="110">
        <f t="shared" si="30"/>
        <v>0.8659596360020847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810.44396962073893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35.874459901872733</v>
      </c>
      <c r="K156" s="27">
        <f t="shared" si="27"/>
        <v>6.666666666666667</v>
      </c>
      <c r="L156" s="37">
        <f t="shared" si="29"/>
        <v>-0.63537227528231099</v>
      </c>
      <c r="M156" s="110">
        <f t="shared" si="28"/>
        <v>-11.760912373409578</v>
      </c>
      <c r="N156" s="110">
        <f t="shared" si="30"/>
        <v>0.86389860450943912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811.77855105071285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35.888751442621633</v>
      </c>
      <c r="K157" s="27">
        <f t="shared" si="27"/>
        <v>6.666666666666667</v>
      </c>
      <c r="L157" s="37">
        <f t="shared" si="29"/>
        <v>-0.64966381603121093</v>
      </c>
      <c r="M157" s="110">
        <f t="shared" si="28"/>
        <v>-11.760912373409578</v>
      </c>
      <c r="N157" s="110">
        <f t="shared" si="30"/>
        <v>0.86106040361863923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813.46739968589873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35.906803058912558</v>
      </c>
      <c r="K158" s="27">
        <f t="shared" si="27"/>
        <v>6.666666666666667</v>
      </c>
      <c r="L158" s="37">
        <f t="shared" si="29"/>
        <v>-0.66771543232213659</v>
      </c>
      <c r="M158" s="110">
        <f t="shared" si="28"/>
        <v>-11.760912373409578</v>
      </c>
      <c r="N158" s="110">
        <f t="shared" si="30"/>
        <v>0.85748880100251401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815.49234874050296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35.928397813586777</v>
      </c>
      <c r="K159" s="27">
        <f t="shared" si="27"/>
        <v>6.666666666666667</v>
      </c>
      <c r="L159" s="37">
        <f t="shared" ref="L159:L190" si="32">F159-J159+M159</f>
        <v>-0.68931018699635516</v>
      </c>
      <c r="M159" s="110">
        <f t="shared" si="28"/>
        <v>-11.760912373409578</v>
      </c>
      <c r="N159" s="110">
        <f t="shared" ref="N159:N190" si="33">10^(L159/10)</f>
        <v>0.85323562720385482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817.83321149683945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35.95329485796735</v>
      </c>
      <c r="K160" s="27">
        <f t="shared" ref="K160:K223" si="36">4/60*100</f>
        <v>6.666666666666667</v>
      </c>
      <c r="L160" s="37">
        <f t="shared" si="32"/>
        <v>-0.71420723137692832</v>
      </c>
      <c r="M160" s="110">
        <f t="shared" ref="M160:M223" si="37">10*LOG(6.666667/100)</f>
        <v>-11.760912373409578</v>
      </c>
      <c r="N160" s="110">
        <f t="shared" si="33"/>
        <v>0.8483582290904631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820.46861062725793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35.981239410594213</v>
      </c>
      <c r="K161" s="27">
        <f t="shared" si="36"/>
        <v>6.666666666666667</v>
      </c>
      <c r="L161" s="37">
        <f t="shared" si="32"/>
        <v>-0.74215178400379145</v>
      </c>
      <c r="M161" s="110">
        <f t="shared" si="37"/>
        <v>-11.760912373409578</v>
      </c>
      <c r="N161" s="110">
        <f t="shared" si="33"/>
        <v>0.84291701707536137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823.37671928343184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36.01197166591632</v>
      </c>
      <c r="K162" s="27">
        <f t="shared" si="36"/>
        <v>6.666666666666667</v>
      </c>
      <c r="L162" s="37">
        <f t="shared" si="32"/>
        <v>-0.77288403932589844</v>
      </c>
      <c r="M162" s="110">
        <f t="shared" si="37"/>
        <v>-11.760912373409578</v>
      </c>
      <c r="N162" s="110">
        <f t="shared" si="33"/>
        <v>0.83697328483953404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826.53587820064308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36.04523420270759</v>
      </c>
      <c r="K163" s="27">
        <f t="shared" si="36"/>
        <v>6.666666666666667</v>
      </c>
      <c r="L163" s="37">
        <f t="shared" si="32"/>
        <v>-0.80614657611716822</v>
      </c>
      <c r="M163" s="110">
        <f t="shared" si="37"/>
        <v>-11.760912373409578</v>
      </c>
      <c r="N163" s="110">
        <f t="shared" si="33"/>
        <v>0.83058740727909353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829.92507529642046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36.080777730555496</v>
      </c>
      <c r="K164" s="27">
        <f t="shared" si="36"/>
        <v>6.666666666666667</v>
      </c>
      <c r="L164" s="37">
        <f t="shared" si="32"/>
        <v>-0.8416901039650746</v>
      </c>
      <c r="M164" s="110">
        <f t="shared" si="37"/>
        <v>-11.760912373409578</v>
      </c>
      <c r="N164" s="110">
        <f t="shared" si="33"/>
        <v>0.82381745514690885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833.52429139075707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36.118365219770908</v>
      </c>
      <c r="K165" s="27">
        <f t="shared" si="36"/>
        <v>6.666666666666667</v>
      </c>
      <c r="L165" s="37">
        <f t="shared" si="32"/>
        <v>-0.87927759318048615</v>
      </c>
      <c r="M165" s="110">
        <f t="shared" si="37"/>
        <v>-11.760912373409578</v>
      </c>
      <c r="N165" s="110">
        <f t="shared" si="33"/>
        <v>0.8167182132270786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837.31472672519203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36.157774593286689</v>
      </c>
      <c r="K166" s="27">
        <f t="shared" si="36"/>
        <v>6.666666666666667</v>
      </c>
      <c r="L166" s="37">
        <f t="shared" si="32"/>
        <v>-0.91868696669626715</v>
      </c>
      <c r="M166" s="110">
        <f t="shared" si="37"/>
        <v>-11.760912373409578</v>
      </c>
      <c r="N166" s="110">
        <f t="shared" si="33"/>
        <v>0.80934055586155518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841.27892847785461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36.198800225467863</v>
      </c>
      <c r="K167" s="27">
        <f t="shared" si="36"/>
        <v>6.666666666666667</v>
      </c>
      <c r="L167" s="37">
        <f t="shared" si="32"/>
        <v>-0.95971259887744154</v>
      </c>
      <c r="M167" s="110">
        <f t="shared" si="37"/>
        <v>-11.760912373409578</v>
      </c>
      <c r="N167" s="110">
        <f t="shared" si="33"/>
        <v>0.80173111743482028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845.40084080424458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36.241253508527201</v>
      </c>
      <c r="K168" s="27">
        <f t="shared" si="36"/>
        <v>6.666666666666667</v>
      </c>
      <c r="L168" s="37">
        <f t="shared" si="32"/>
        <v>-1.0021658819367794</v>
      </c>
      <c r="M168" s="110">
        <f t="shared" si="37"/>
        <v>-11.760912373409578</v>
      </c>
      <c r="N168" s="110">
        <f t="shared" si="33"/>
        <v>0.79393219187306963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849.66579756743249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36.284962730444562</v>
      </c>
      <c r="K169" s="27">
        <f t="shared" si="36"/>
        <v>6.666666666666667</v>
      </c>
      <c r="L169" s="37">
        <f t="shared" si="32"/>
        <v>-1.0458751038541401</v>
      </c>
      <c r="M169" s="110">
        <f t="shared" si="37"/>
        <v>-11.760912373409578</v>
      </c>
      <c r="N169" s="110">
        <f t="shared" si="33"/>
        <v>0.78598179977244842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854.06047512821738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36.329772474309181</v>
      </c>
      <c r="K170" s="27">
        <f t="shared" si="36"/>
        <v>6.666666666666667</v>
      </c>
      <c r="L170" s="37">
        <f t="shared" si="32"/>
        <v>-1.0906848477187587</v>
      </c>
      <c r="M170" s="110">
        <f t="shared" si="37"/>
        <v>-11.760912373409578</v>
      </c>
      <c r="N170" s="110">
        <f t="shared" si="33"/>
        <v>0.77791387056158823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858.57281926642077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36.375542708970002</v>
      </c>
      <c r="K171" s="27">
        <f t="shared" si="36"/>
        <v>6.666666666666667</v>
      </c>
      <c r="L171" s="37">
        <f t="shared" si="32"/>
        <v>-1.1364550823795803</v>
      </c>
      <c r="M171" s="110">
        <f t="shared" si="37"/>
        <v>-11.760912373409578</v>
      </c>
      <c r="N171" s="110">
        <f t="shared" si="33"/>
        <v>0.76975849733491164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863.19195707651511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36.422147701764906</v>
      </c>
      <c r="K172" s="27">
        <f t="shared" si="36"/>
        <v>6.666666666666667</v>
      </c>
      <c r="L172" s="37">
        <f t="shared" si="32"/>
        <v>-1.1830600751744846</v>
      </c>
      <c r="M172" s="110">
        <f t="shared" si="37"/>
        <v>-11.760912373409578</v>
      </c>
      <c r="N172" s="110">
        <f t="shared" si="33"/>
        <v>0.76154223192447001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867.90810183016151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36.469474849590718</v>
      </c>
      <c r="K173" s="27">
        <f t="shared" si="36"/>
        <v>6.666666666666667</v>
      </c>
      <c r="L173" s="37">
        <f t="shared" si="32"/>
        <v>-1.2303872230002959</v>
      </c>
      <c r="M173" s="110">
        <f t="shared" si="37"/>
        <v>-11.760912373409578</v>
      </c>
      <c r="N173" s="110">
        <f t="shared" si="33"/>
        <v>0.75328839649828361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872.71245644472629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36.517423496109984</v>
      </c>
      <c r="K174" s="27">
        <f t="shared" si="36"/>
        <v>6.666666666666667</v>
      </c>
      <c r="L174" s="37">
        <f t="shared" si="32"/>
        <v>-1.2783358695195624</v>
      </c>
      <c r="M174" s="110">
        <f t="shared" si="37"/>
        <v>-11.760912373409578</v>
      </c>
      <c r="N174" s="110">
        <f t="shared" si="33"/>
        <v>0.74501739513584631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877.59711934762527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36.565903780542669</v>
      </c>
      <c r="K175" s="27">
        <f t="shared" si="36"/>
        <v>6.666666666666667</v>
      </c>
      <c r="L175" s="37">
        <f t="shared" si="32"/>
        <v>-1.3268161539522474</v>
      </c>
      <c r="M175" s="110">
        <f t="shared" si="37"/>
        <v>-11.760912373409578</v>
      </c>
      <c r="N175" s="110">
        <f t="shared" si="33"/>
        <v>0.73674701443049651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882.55499513001871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36.614835546632499</v>
      </c>
      <c r="K176" s="27">
        <f t="shared" si="36"/>
        <v>6.666666666666667</v>
      </c>
      <c r="L176" s="37">
        <f t="shared" si="32"/>
        <v>-1.3757479200420768</v>
      </c>
      <c r="M176" s="110">
        <f t="shared" si="37"/>
        <v>-11.760912373409578</v>
      </c>
      <c r="N176" s="110">
        <f t="shared" si="33"/>
        <v>0.72849270637190189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887.57971136502579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36.664147328096234</v>
      </c>
      <c r="K177" s="27">
        <f t="shared" si="36"/>
        <v>6.666666666666667</v>
      </c>
      <c r="L177" s="37">
        <f t="shared" si="32"/>
        <v>-1.4250597015058126</v>
      </c>
      <c r="M177" s="110">
        <f t="shared" si="37"/>
        <v>-11.760912373409578</v>
      </c>
      <c r="N177" s="110">
        <f t="shared" si="33"/>
        <v>0.72026784980680569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892.66554224726815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36.713775418212869</v>
      </c>
      <c r="K178" s="27">
        <f t="shared" si="36"/>
        <v>6.666666666666667</v>
      </c>
      <c r="L178" s="37">
        <f t="shared" si="32"/>
        <v>-1.474687791622447</v>
      </c>
      <c r="M178" s="110">
        <f t="shared" si="37"/>
        <v>-11.760912373409578</v>
      </c>
      <c r="N178" s="110">
        <f t="shared" si="33"/>
        <v>0.71208398890562952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897.80733922142349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36.763663025330011</v>
      </c>
      <c r="K179" s="27">
        <f t="shared" si="36"/>
        <v>6.666666666666667</v>
      </c>
      <c r="L179" s="37">
        <f t="shared" si="32"/>
        <v>-1.5245753987395894</v>
      </c>
      <c r="M179" s="110">
        <f t="shared" si="37"/>
        <v>-11.760912373409578</v>
      </c>
      <c r="N179" s="110">
        <f t="shared" si="33"/>
        <v>0.70395104849578394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903.00046844822907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36.813759512237525</v>
      </c>
      <c r="K180" s="27">
        <f t="shared" si="36"/>
        <v>6.666666666666667</v>
      </c>
      <c r="L180" s="37">
        <f t="shared" si="32"/>
        <v>-1.5746718856471027</v>
      </c>
      <c r="M180" s="110">
        <f t="shared" si="37"/>
        <v>-11.760912373409578</v>
      </c>
      <c r="N180" s="110">
        <f t="shared" si="33"/>
        <v>0.69587752704241856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908.24075475968129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36.864019715010166</v>
      </c>
      <c r="K181" s="27">
        <f t="shared" si="36"/>
        <v>6.666666666666667</v>
      </c>
      <c r="L181" s="37">
        <f t="shared" si="32"/>
        <v>-1.6249320884197438</v>
      </c>
      <c r="M181" s="110">
        <f t="shared" si="37"/>
        <v>-11.760912373409578</v>
      </c>
      <c r="N181" s="110">
        <f t="shared" si="33"/>
        <v>0.68787066860915769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913.52443164464762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36.914403335611681</v>
      </c>
      <c r="K182" s="27">
        <f t="shared" si="36"/>
        <v>6.666666666666667</v>
      </c>
      <c r="L182" s="37">
        <f t="shared" si="32"/>
        <v>-1.6753157090212589</v>
      </c>
      <c r="M182" s="110">
        <f t="shared" si="37"/>
        <v>-11.760912373409578</v>
      </c>
      <c r="N182" s="110">
        <f t="shared" si="33"/>
        <v>0.679936615426179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918.84809675456768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36.964874401953139</v>
      </c>
      <c r="K183" s="27">
        <f t="shared" si="36"/>
        <v>6.666666666666667</v>
      </c>
      <c r="L183" s="37">
        <f t="shared" si="32"/>
        <v>-1.7257867753627174</v>
      </c>
      <c r="M183" s="110">
        <f t="shared" si="37"/>
        <v>-11.760912373409578</v>
      </c>
      <c r="N183" s="110">
        <f t="shared" si="33"/>
        <v>0.67208054281362872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924.20867240651046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37.015400788969053</v>
      </c>
      <c r="K184" s="27">
        <f t="shared" si="36"/>
        <v>6.666666666666667</v>
      </c>
      <c r="L184" s="37">
        <f t="shared" si="32"/>
        <v>-1.7763131623786315</v>
      </c>
      <c r="M184" s="110">
        <f t="shared" si="37"/>
        <v>-11.760912373409578</v>
      </c>
      <c r="N184" s="110">
        <f t="shared" si="33"/>
        <v>0.664306778214799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929.60337057341542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37.065953794444511</v>
      </c>
      <c r="K185" s="27">
        <f t="shared" si="36"/>
        <v>6.666666666666667</v>
      </c>
      <c r="L185" s="37">
        <f t="shared" si="32"/>
        <v>-1.8268661678540887</v>
      </c>
      <c r="M185" s="110">
        <f t="shared" si="37"/>
        <v>-11.760912373409578</v>
      </c>
      <c r="N185" s="110">
        <f t="shared" si="33"/>
        <v>0.6566189060285027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935.02966187890911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37.116507763675038</v>
      </c>
      <c r="K186" s="27">
        <f t="shared" si="36"/>
        <v>6.666666666666667</v>
      </c>
      <c r="L186" s="37">
        <f t="shared" si="32"/>
        <v>-1.8774201370846164</v>
      </c>
      <c r="M186" s="110">
        <f t="shared" si="37"/>
        <v>-11.760912373409578</v>
      </c>
      <c r="N186" s="110">
        <f t="shared" si="33"/>
        <v>0.64901985982344002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940.48524814986501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37.167039757486457</v>
      </c>
      <c r="K187" s="27">
        <f t="shared" si="36"/>
        <v>6.666666666666667</v>
      </c>
      <c r="L187" s="37">
        <f t="shared" si="32"/>
        <v>-1.9279521308960348</v>
      </c>
      <c r="M187" s="110">
        <f t="shared" si="37"/>
        <v>-11.760912373409578</v>
      </c>
      <c r="N187" s="110">
        <f t="shared" si="33"/>
        <v>0.64151200338925474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945.96803811926156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37.217529258629241</v>
      </c>
      <c r="K188" s="27">
        <f t="shared" si="36"/>
        <v>6.666666666666667</v>
      </c>
      <c r="L188" s="37">
        <f t="shared" si="32"/>
        <v>-1.9784416320388196</v>
      </c>
      <c r="M188" s="110">
        <f t="shared" si="37"/>
        <v>-11.760912373409578</v>
      </c>
      <c r="N188" s="110">
        <f t="shared" si="33"/>
        <v>0.6340972019429133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951.47612591194218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37.267957912055479</v>
      </c>
      <c r="K189" s="27">
        <f t="shared" si="36"/>
        <v>6.666666666666667</v>
      </c>
      <c r="L189" s="37">
        <f t="shared" si="32"/>
        <v>-2.0288702854650573</v>
      </c>
      <c r="M189" s="110">
        <f t="shared" si="37"/>
        <v>-11.760912373409578</v>
      </c>
      <c r="N189" s="110">
        <f t="shared" si="33"/>
        <v>0.62677688467356918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957.00777198471178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37.318309295063898</v>
      </c>
      <c r="K190" s="27">
        <f t="shared" si="36"/>
        <v>6.666666666666667</v>
      </c>
      <c r="L190" s="37">
        <f t="shared" si="32"/>
        <v>-2.0792216684734761</v>
      </c>
      <c r="M190" s="110">
        <f t="shared" si="37"/>
        <v>-11.760912373409578</v>
      </c>
      <c r="N190" s="110">
        <f t="shared" si="33"/>
        <v>0.61955209967951796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962.56138622874414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37.368568713746761</v>
      </c>
      <c r="K191" s="27">
        <f t="shared" si="36"/>
        <v>6.666666666666667</v>
      </c>
      <c r="L191" s="37">
        <f t="shared" ref="L191:L222" si="38">F191-J191+M191</f>
        <v>-2.1294810871563392</v>
      </c>
      <c r="M191" s="110">
        <f t="shared" si="37"/>
        <v>-11.760912373409578</v>
      </c>
      <c r="N191" s="110">
        <f t="shared" ref="N191:N222" si="39">10^(L191/10)</f>
        <v>0.61242356223015804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968.1355129759296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37.418723022585084</v>
      </c>
      <c r="K192" s="27">
        <f t="shared" si="36"/>
        <v>6.666666666666667</v>
      </c>
      <c r="L192" s="37">
        <f t="shared" si="38"/>
        <v>-2.1796353959946622</v>
      </c>
      <c r="M192" s="110">
        <f t="shared" si="37"/>
        <v>-11.760912373409578</v>
      </c>
      <c r="N192" s="110">
        <f t="shared" si="39"/>
        <v>0.60539169717547936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973.72881768135267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37.468760464412682</v>
      </c>
      <c r="K193" s="27">
        <f t="shared" si="36"/>
        <v>6.666666666666667</v>
      </c>
      <c r="L193" s="37">
        <f t="shared" si="38"/>
        <v>-2.2296728378222603</v>
      </c>
      <c r="M193" s="110">
        <f t="shared" si="37"/>
        <v>-11.760912373409578</v>
      </c>
      <c r="N193" s="110">
        <f t="shared" si="39"/>
        <v>0.59845667622600718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979.34007508151944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37.51867052830535</v>
      </c>
      <c r="K194" s="27">
        <f t="shared" si="36"/>
        <v>6.666666666666667</v>
      </c>
      <c r="L194" s="37">
        <f t="shared" si="38"/>
        <v>-2.2795829017149281</v>
      </c>
      <c r="M194" s="110">
        <f t="shared" si="37"/>
        <v>-11.760912373409578</v>
      </c>
      <c r="N194" s="110">
        <f t="shared" si="39"/>
        <v>0.59161845073710817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984.96815865239068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37.568443823250107</v>
      </c>
      <c r="K195" s="27">
        <f t="shared" si="36"/>
        <v>6.666666666666667</v>
      </c>
      <c r="L195" s="37">
        <f t="shared" si="38"/>
        <v>-2.3293561966596847</v>
      </c>
      <c r="M195" s="110">
        <f t="shared" si="37"/>
        <v>-11.760912373409578</v>
      </c>
      <c r="N195" s="110">
        <f t="shared" si="39"/>
        <v>0.58487678055262626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990.61203121291044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37.618071965713881</v>
      </c>
      <c r="K196" s="27">
        <f t="shared" si="36"/>
        <v>6.666666666666667</v>
      </c>
      <c r="L196" s="37">
        <f t="shared" si="38"/>
        <v>-2.3789843391234591</v>
      </c>
      <c r="M196" s="110">
        <f t="shared" si="37"/>
        <v>-11.760912373409578</v>
      </c>
      <c r="N196" s="110">
        <f t="shared" si="39"/>
        <v>0.57823125939315712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996.27073653878006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37.667547479463892</v>
      </c>
      <c r="K197" s="27">
        <f t="shared" si="36"/>
        <v>6.666666666666667</v>
      </c>
      <c r="L197" s="37">
        <f t="shared" si="38"/>
        <v>-2.4284598528734698</v>
      </c>
      <c r="M197" s="110">
        <f t="shared" si="37"/>
        <v>-11.760912373409578</v>
      </c>
      <c r="N197" s="110">
        <f t="shared" si="39"/>
        <v>0.5716813372130729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1001.9433918679742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37.716863706196378</v>
      </c>
      <c r="K198" s="27">
        <f t="shared" si="36"/>
        <v>6.666666666666667</v>
      </c>
      <c r="L198" s="37">
        <f t="shared" si="38"/>
        <v>-2.477776079605956</v>
      </c>
      <c r="M198" s="110">
        <f t="shared" si="37"/>
        <v>-11.760912373409578</v>
      </c>
      <c r="N198" s="110">
        <f t="shared" si="39"/>
        <v>0.56522633989682369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1007.629181194166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37.766014725709482</v>
      </c>
      <c r="K199" s="27">
        <f t="shared" si="36"/>
        <v>6.666666666666667</v>
      </c>
      <c r="L199" s="37">
        <f t="shared" si="38"/>
        <v>-2.5269270991190602</v>
      </c>
      <c r="M199" s="110">
        <f t="shared" si="37"/>
        <v>-11.760912373409578</v>
      </c>
      <c r="N199" s="110">
        <f t="shared" si="39"/>
        <v>0.55886548661818847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1013.3273492570581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37.814995284512499</v>
      </c>
      <c r="K200" s="27">
        <f t="shared" si="36"/>
        <v>6.666666666666667</v>
      </c>
      <c r="L200" s="37">
        <f t="shared" si="38"/>
        <v>-2.5759076579220768</v>
      </c>
      <c r="M200" s="110">
        <f t="shared" si="37"/>
        <v>-11.760912373409578</v>
      </c>
      <c r="N200" s="110">
        <f t="shared" si="39"/>
        <v>0.55259790514531582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1019.0371961498256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37.863800731900696</v>
      </c>
      <c r="K201" s="27">
        <f t="shared" si="36"/>
        <v>6.666666666666667</v>
      </c>
      <c r="L201" s="37">
        <f t="shared" si="38"/>
        <v>-2.6247131053102741</v>
      </c>
      <c r="M201" s="110">
        <f t="shared" si="37"/>
        <v>-11.760912373409578</v>
      </c>
      <c r="N201" s="110">
        <f t="shared" si="39"/>
        <v>0.5464226453387323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1024.7580724736624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37.912426962643849</v>
      </c>
      <c r="K202" s="27">
        <f t="shared" si="36"/>
        <v>6.666666666666667</v>
      </c>
      <c r="L202" s="37">
        <f t="shared" si="38"/>
        <v>-2.6733393360534272</v>
      </c>
      <c r="M202" s="110">
        <f t="shared" si="37"/>
        <v>-11.760912373409578</v>
      </c>
      <c r="N202" s="110">
        <f t="shared" si="39"/>
        <v>0.54033869105853893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1030.4893749779581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37.960870365541282</v>
      </c>
      <c r="K203" s="27">
        <f t="shared" si="36"/>
        <v>6.666666666666667</v>
      </c>
      <c r="L203" s="37">
        <f t="shared" si="38"/>
        <v>-2.7217827389508606</v>
      </c>
      <c r="M203" s="110">
        <f t="shared" si="37"/>
        <v>-11.760912373409578</v>
      </c>
      <c r="N203" s="110">
        <f t="shared" si="39"/>
        <v>0.53434497066993325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1036.2305426320843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38.009127777186329</v>
      </c>
      <c r="K204" s="27">
        <f t="shared" si="36"/>
        <v>6.666666666666667</v>
      </c>
      <c r="L204" s="37">
        <f t="shared" si="38"/>
        <v>-2.7700401505959071</v>
      </c>
      <c r="M204" s="110">
        <f t="shared" si="37"/>
        <v>-11.760912373409578</v>
      </c>
      <c r="N204" s="110">
        <f t="shared" si="39"/>
        <v>0.52844036631276492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1041.9810530812667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38.057196440362887</v>
      </c>
      <c r="K205" s="27">
        <f t="shared" si="36"/>
        <v>6.666666666666667</v>
      </c>
      <c r="L205" s="37">
        <f t="shared" si="38"/>
        <v>-2.818108813772465</v>
      </c>
      <c r="M205" s="110">
        <f t="shared" si="37"/>
        <v>-11.760912373409578</v>
      </c>
      <c r="N205" s="110">
        <f t="shared" si="39"/>
        <v>0.52262372208029562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1047.7404194446995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38.105073966565769</v>
      </c>
      <c r="K206" s="27">
        <f t="shared" si="36"/>
        <v>6.666666666666667</v>
      </c>
      <c r="L206" s="37">
        <f t="shared" si="38"/>
        <v>-2.8659863399753469</v>
      </c>
      <c r="M206" s="110">
        <f t="shared" si="37"/>
        <v>-11.760912373409578</v>
      </c>
      <c r="N206" s="110">
        <f t="shared" si="39"/>
        <v>0.51689385123451104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1053.5081874190093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38.152758302196666</v>
      </c>
      <c r="K207" s="27">
        <f t="shared" si="36"/>
        <v>6.666666666666667</v>
      </c>
      <c r="L207" s="37">
        <f t="shared" si="38"/>
        <v>-2.9136706756062445</v>
      </c>
      <c r="M207" s="110">
        <f t="shared" si="37"/>
        <v>-11.760912373409578</v>
      </c>
      <c r="N207" s="110">
        <f t="shared" si="39"/>
        <v>0.51124954256982069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1059.2839326545165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38.20024769804067</v>
      </c>
      <c r="K208" s="27">
        <f t="shared" si="36"/>
        <v>6.666666666666667</v>
      </c>
      <c r="L208" s="37">
        <f t="shared" si="38"/>
        <v>-2.961160071450248</v>
      </c>
      <c r="M208" s="110">
        <f t="shared" si="37"/>
        <v>-11.760912373409578</v>
      </c>
      <c r="N208" s="110">
        <f t="shared" si="39"/>
        <v>0.50568956602338466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1065.0672583755231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38.247540681674224</v>
      </c>
      <c r="K209" s="27">
        <f t="shared" si="36"/>
        <v>6.666666666666667</v>
      </c>
      <c r="L209" s="37">
        <f t="shared" si="38"/>
        <v>-3.0084530550838018</v>
      </c>
      <c r="M209" s="110">
        <f t="shared" si="37"/>
        <v>-11.760912373409578</v>
      </c>
      <c r="N209" s="110">
        <f t="shared" si="39"/>
        <v>0.50021267761850197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1070.8577932191824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38.294636032495838</v>
      </c>
      <c r="K210" s="27">
        <f t="shared" si="36"/>
        <v>6.666666666666667</v>
      </c>
      <c r="L210" s="37">
        <f t="shared" si="38"/>
        <v>-3.0555484059054159</v>
      </c>
      <c r="M210" s="110">
        <f t="shared" si="37"/>
        <v>-11.760912373409578</v>
      </c>
      <c r="N210" s="110">
        <f t="shared" si="39"/>
        <v>0.49481762381715638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900.69963645867517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36.791599749068041</v>
      </c>
      <c r="K211" s="27">
        <f t="shared" si="36"/>
        <v>6.666666666666667</v>
      </c>
      <c r="L211" s="37">
        <f t="shared" si="38"/>
        <v>-1.5525121224776193</v>
      </c>
      <c r="M211" s="110">
        <f t="shared" si="37"/>
        <v>-11.760912373409578</v>
      </c>
      <c r="N211" s="110">
        <f t="shared" si="39"/>
        <v>0.69943729815141731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900.79743655416792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36.792542832295432</v>
      </c>
      <c r="K212" s="27">
        <f t="shared" si="36"/>
        <v>6.666666666666667</v>
      </c>
      <c r="L212" s="37">
        <f t="shared" si="38"/>
        <v>-1.5534552057050099</v>
      </c>
      <c r="M212" s="110">
        <f t="shared" si="37"/>
        <v>-11.760912373409578</v>
      </c>
      <c r="N212" s="110">
        <f t="shared" si="39"/>
        <v>0.69928542977704655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901.0905256045329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36.795368467652914</v>
      </c>
      <c r="K213" s="27">
        <f t="shared" si="36"/>
        <v>6.666666666666667</v>
      </c>
      <c r="L213" s="37">
        <f t="shared" si="38"/>
        <v>-1.5562808410624918</v>
      </c>
      <c r="M213" s="110">
        <f t="shared" si="37"/>
        <v>-11.760912373409578</v>
      </c>
      <c r="N213" s="110">
        <f t="shared" si="39"/>
        <v>0.69883060406265973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901.57797483286117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36.800065870756796</v>
      </c>
      <c r="K214" s="27">
        <f t="shared" si="36"/>
        <v>6.666666666666667</v>
      </c>
      <c r="L214" s="37">
        <f t="shared" si="38"/>
        <v>-1.5609782441663747</v>
      </c>
      <c r="M214" s="110">
        <f t="shared" si="37"/>
        <v>-11.760912373409578</v>
      </c>
      <c r="N214" s="110">
        <f t="shared" si="39"/>
        <v>0.69807514560785089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902.2582525345664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36.806617260767403</v>
      </c>
      <c r="K215" s="27">
        <f t="shared" si="36"/>
        <v>6.666666666666667</v>
      </c>
      <c r="L215" s="37">
        <f t="shared" si="38"/>
        <v>-1.5675296341769815</v>
      </c>
      <c r="M215" s="110">
        <f t="shared" si="37"/>
        <v>-11.760912373409578</v>
      </c>
      <c r="N215" s="110">
        <f t="shared" si="39"/>
        <v>0.69702288384289812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903.12924784055838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36.814998142642899</v>
      </c>
      <c r="K216" s="27">
        <f t="shared" si="36"/>
        <v>6.666666666666667</v>
      </c>
      <c r="L216" s="37">
        <f t="shared" si="38"/>
        <v>-1.5759105160524776</v>
      </c>
      <c r="M216" s="110">
        <f t="shared" si="37"/>
        <v>-11.760912373409578</v>
      </c>
      <c r="N216" s="110">
        <f t="shared" si="39"/>
        <v>0.69567908745894924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904.18830278280257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36.825177687901771</v>
      </c>
      <c r="K217" s="27">
        <f t="shared" si="36"/>
        <v>6.666666666666667</v>
      </c>
      <c r="L217" s="37">
        <f t="shared" si="38"/>
        <v>-1.5860900613113493</v>
      </c>
      <c r="M217" s="110">
        <f t="shared" si="37"/>
        <v>-11.760912373409578</v>
      </c>
      <c r="N217" s="110">
        <f t="shared" si="39"/>
        <v>0.6940503760564265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905.43225155209245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36.83711920061441</v>
      </c>
      <c r="K218" s="27">
        <f t="shared" si="36"/>
        <v>6.666666666666667</v>
      </c>
      <c r="L218" s="37">
        <f t="shared" si="38"/>
        <v>-1.5980315740239881</v>
      </c>
      <c r="M218" s="110">
        <f t="shared" si="37"/>
        <v>-11.760912373409578</v>
      </c>
      <c r="N218" s="110">
        <f t="shared" si="39"/>
        <v>0.69214461218711187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906.85746564275064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36.85078065301532</v>
      </c>
      <c r="K219" s="27">
        <f t="shared" si="36"/>
        <v>6.666666666666667</v>
      </c>
      <c r="L219" s="37">
        <f t="shared" si="38"/>
        <v>-1.6116930264248985</v>
      </c>
      <c r="M219" s="110">
        <f t="shared" si="37"/>
        <v>-11.760912373409578</v>
      </c>
      <c r="N219" s="110">
        <f t="shared" si="39"/>
        <v>0.68997077751663682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908.45990345890641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36.866115273699393</v>
      </c>
      <c r="K220" s="27">
        <f t="shared" si="36"/>
        <v>6.666666666666667</v>
      </c>
      <c r="L220" s="37">
        <f t="shared" si="38"/>
        <v>-1.6270276471089709</v>
      </c>
      <c r="M220" s="110">
        <f t="shared" si="37"/>
        <v>-11.760912373409578</v>
      </c>
      <c r="N220" s="110">
        <f t="shared" si="39"/>
        <v>0.68753883716698494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910.23516291312228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36.8830721708513</v>
      </c>
      <c r="K221" s="27">
        <f t="shared" si="36"/>
        <v>6.666666666666667</v>
      </c>
      <c r="L221" s="37">
        <f t="shared" si="38"/>
        <v>-1.6439845442608778</v>
      </c>
      <c r="M221" s="110">
        <f t="shared" si="37"/>
        <v>-11.760912373409578</v>
      </c>
      <c r="N221" s="110">
        <f t="shared" si="39"/>
        <v>0.68485959641043181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912.17853557568981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36.90159697329878</v>
      </c>
      <c r="K222" s="27">
        <f t="shared" si="36"/>
        <v>6.666666666666667</v>
      </c>
      <c r="L222" s="37">
        <f t="shared" si="38"/>
        <v>-1.662509346708358</v>
      </c>
      <c r="M222" s="110">
        <f t="shared" si="37"/>
        <v>-11.760912373409578</v>
      </c>
      <c r="N222" s="110">
        <f t="shared" si="39"/>
        <v>0.68194455379164465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914.28506102233064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36.921632473262953</v>
      </c>
      <c r="K223" s="27">
        <f t="shared" si="36"/>
        <v>6.666666666666667</v>
      </c>
      <c r="L223" s="37">
        <f t="shared" ref="L223:L254" si="41">F223-J223+M223</f>
        <v>-1.6825448466725312</v>
      </c>
      <c r="M223" s="110">
        <f t="shared" si="37"/>
        <v>-11.760912373409578</v>
      </c>
      <c r="N223" s="110">
        <f t="shared" ref="N223:N254" si="42">10^(L223/10)</f>
        <v>0.67880575448205438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916.5495801664481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36.943119256347671</v>
      </c>
      <c r="K224" s="27">
        <f t="shared" ref="K224:K268" si="45">4/60*100</f>
        <v>6.666666666666667</v>
      </c>
      <c r="L224" s="37">
        <f t="shared" si="41"/>
        <v>-1.7040316297572495</v>
      </c>
      <c r="M224" s="110">
        <f t="shared" ref="M224:M268" si="46">10*LOG(6.666667/100)</f>
        <v>-11.760912373409578</v>
      </c>
      <c r="N224" s="110">
        <f t="shared" si="42"/>
        <v>0.67545564725808993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918.96678653500362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36.965996306389592</v>
      </c>
      <c r="K225" s="27">
        <f t="shared" si="45"/>
        <v>6.666666666666667</v>
      </c>
      <c r="L225" s="37">
        <f t="shared" si="41"/>
        <v>-1.7269086797991697</v>
      </c>
      <c r="M225" s="110">
        <f t="shared" si="46"/>
        <v>-11.760912373409578</v>
      </c>
      <c r="N225" s="110">
        <f t="shared" si="42"/>
        <v>0.67190694798536021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921.53127463988972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36.990201575107221</v>
      </c>
      <c r="K226" s="27">
        <f t="shared" si="45"/>
        <v>6.666666666666667</v>
      </c>
      <c r="L226" s="37">
        <f t="shared" si="41"/>
        <v>-1.7511139485167995</v>
      </c>
      <c r="M226" s="110">
        <f t="shared" si="46"/>
        <v>-11.760912373409578</v>
      </c>
      <c r="N226" s="110">
        <f t="shared" si="42"/>
        <v>0.6681725119270292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924.23758479584069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37.015672508876449</v>
      </c>
      <c r="K227" s="27">
        <f t="shared" si="45"/>
        <v>6.666666666666667</v>
      </c>
      <c r="L227" s="37">
        <f t="shared" si="41"/>
        <v>-1.7765848822860271</v>
      </c>
      <c r="M227" s="110">
        <f t="shared" si="46"/>
        <v>-11.760912373409578</v>
      </c>
      <c r="N227" s="110">
        <f t="shared" si="42"/>
        <v>0.66426521661612248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927.0802439299913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37.042346527285837</v>
      </c>
      <c r="K228" s="27">
        <f t="shared" si="45"/>
        <v>6.666666666666667</v>
      </c>
      <c r="L228" s="37">
        <f t="shared" si="41"/>
        <v>-1.8032589006954147</v>
      </c>
      <c r="M228" s="110">
        <f t="shared" si="46"/>
        <v>-11.760912373409578</v>
      </c>
      <c r="N228" s="110">
        <f t="shared" si="42"/>
        <v>0.66019785647142459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930.05380210818862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37.070161450279706</v>
      </c>
      <c r="K229" s="27">
        <f t="shared" si="45"/>
        <v>6.666666666666667</v>
      </c>
      <c r="L229" s="37">
        <f t="shared" si="41"/>
        <v>-1.8310738236892838</v>
      </c>
      <c r="M229" s="110">
        <f t="shared" si="46"/>
        <v>-11.760912373409578</v>
      </c>
      <c r="N229" s="110">
        <f t="shared" si="42"/>
        <v>0.65598304982068334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933.15286466283021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37.099055872605078</v>
      </c>
      <c r="K230" s="27">
        <f t="shared" si="45"/>
        <v>6.666666666666667</v>
      </c>
      <c r="L230" s="37">
        <f t="shared" si="41"/>
        <v>-1.859968246014656</v>
      </c>
      <c r="M230" s="110">
        <f t="shared" si="46"/>
        <v>-11.760912373409578</v>
      </c>
      <c r="N230" s="110">
        <f t="shared" si="42"/>
        <v>0.65163315854093218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936.37211994261088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37.128969485896803</v>
      </c>
      <c r="K231" s="27">
        <f t="shared" si="45"/>
        <v>6.666666666666667</v>
      </c>
      <c r="L231" s="37">
        <f t="shared" si="41"/>
        <v>-1.8898818593063815</v>
      </c>
      <c r="M231" s="110">
        <f t="shared" si="46"/>
        <v>-11.760912373409578</v>
      </c>
      <c r="N231" s="110">
        <f t="shared" si="42"/>
        <v>0.64716022014388941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939.70636281463067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37.159843350045747</v>
      </c>
      <c r="K232" s="27">
        <f t="shared" si="45"/>
        <v>6.666666666666667</v>
      </c>
      <c r="L232" s="37">
        <f t="shared" si="41"/>
        <v>-1.9207557234553256</v>
      </c>
      <c r="M232" s="110">
        <f t="shared" si="46"/>
        <v>-11.760912373409578</v>
      </c>
      <c r="N232" s="110">
        <f t="shared" si="42"/>
        <v>0.64257589182835573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943.15051413416575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37.191620116501731</v>
      </c>
      <c r="K233" s="27">
        <f t="shared" si="45"/>
        <v>6.666666666666667</v>
      </c>
      <c r="L233" s="37">
        <f t="shared" si="41"/>
        <v>-1.9525324899113095</v>
      </c>
      <c r="M233" s="110">
        <f t="shared" si="46"/>
        <v>-11.760912373409578</v>
      </c>
      <c r="N233" s="110">
        <f t="shared" si="42"/>
        <v>0.63789140578977244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946.69963645867517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37.224244206887072</v>
      </c>
      <c r="K234" s="27">
        <f t="shared" si="45"/>
        <v>6.666666666666667</v>
      </c>
      <c r="L234" s="37">
        <f t="shared" si="41"/>
        <v>-1.9851565802966498</v>
      </c>
      <c r="M234" s="110">
        <f t="shared" si="46"/>
        <v>-11.760912373409578</v>
      </c>
      <c r="N234" s="110">
        <f t="shared" si="42"/>
        <v>0.63311753491409972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950.34894632283886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37.257661950768025</v>
      </c>
      <c r="K235" s="27">
        <f t="shared" si="45"/>
        <v>6.666666666666667</v>
      </c>
      <c r="L235" s="37">
        <f t="shared" si="41"/>
        <v>-2.0185743241776031</v>
      </c>
      <c r="M235" s="110">
        <f t="shared" si="46"/>
        <v>-11.760912373409578</v>
      </c>
      <c r="N235" s="110">
        <f t="shared" si="42"/>
        <v>0.62826456788115792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954.09382341362152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37.291821686686944</v>
      </c>
      <c r="K236" s="27">
        <f t="shared" si="45"/>
        <v>6.666666666666667</v>
      </c>
      <c r="L236" s="37">
        <f t="shared" si="41"/>
        <v>-2.0527340600965225</v>
      </c>
      <c r="M236" s="110">
        <f t="shared" si="46"/>
        <v>-11.760912373409578</v>
      </c>
      <c r="N236" s="110">
        <f t="shared" si="42"/>
        <v>0.62334229265229057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957.92981699170878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37.326673830636373</v>
      </c>
      <c r="K237" s="27">
        <f t="shared" si="45"/>
        <v>6.666666666666667</v>
      </c>
      <c r="L237" s="37">
        <f t="shared" si="41"/>
        <v>-2.0875862040459516</v>
      </c>
      <c r="M237" s="110">
        <f t="shared" si="46"/>
        <v>-11.760912373409578</v>
      </c>
      <c r="N237" s="110">
        <f t="shared" si="42"/>
        <v>0.61835998730901465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961.85264990130042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37.362170916094684</v>
      </c>
      <c r="K238" s="27">
        <f t="shared" si="45"/>
        <v>6.666666666666667</v>
      </c>
      <c r="L238" s="37">
        <f t="shared" si="41"/>
        <v>-2.1230832895042617</v>
      </c>
      <c r="M238" s="110">
        <f t="shared" si="46"/>
        <v>-11.760912373409578</v>
      </c>
      <c r="N238" s="110">
        <f t="shared" si="42"/>
        <v>0.61332641723398673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965.85822049703415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37.398267609576344</v>
      </c>
      <c r="K239" s="27">
        <f t="shared" si="45"/>
        <v>6.666666666666667</v>
      </c>
      <c r="L239" s="37">
        <f t="shared" si="41"/>
        <v>-2.159179982985922</v>
      </c>
      <c r="M239" s="110">
        <f t="shared" si="46"/>
        <v>-11.760912373409578</v>
      </c>
      <c r="N239" s="110">
        <f t="shared" si="42"/>
        <v>0.60824983767455154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969.94260279732794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37.434920705408828</v>
      </c>
      <c r="K240" s="27">
        <f t="shared" si="45"/>
        <v>6.666666666666667</v>
      </c>
      <c r="L240" s="37">
        <f t="shared" si="41"/>
        <v>-2.1958330788184064</v>
      </c>
      <c r="M240" s="110">
        <f t="shared" si="46"/>
        <v>-11.760912373409578</v>
      </c>
      <c r="N240" s="110">
        <f t="shared" si="42"/>
        <v>0.60313800079492763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974.10204514981388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37.472089103158972</v>
      </c>
      <c r="K241" s="27">
        <f t="shared" si="45"/>
        <v>6.666666666666667</v>
      </c>
      <c r="L241" s="37">
        <f t="shared" si="41"/>
        <v>-2.2330014765685497</v>
      </c>
      <c r="M241" s="110">
        <f t="shared" si="46"/>
        <v>-11.760912373409578</v>
      </c>
      <c r="N241" s="110">
        <f t="shared" si="42"/>
        <v>0.59799816639934122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978.33296766859576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37.509733770815217</v>
      </c>
      <c r="K242" s="27">
        <f t="shared" si="45"/>
        <v>6.666666666666667</v>
      </c>
      <c r="L242" s="37">
        <f t="shared" si="41"/>
        <v>-2.2706461442247949</v>
      </c>
      <c r="M242" s="110">
        <f t="shared" si="46"/>
        <v>-11.760912373409578</v>
      </c>
      <c r="N242" s="110">
        <f t="shared" si="42"/>
        <v>0.59283711559010843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982.6319586761897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37.54781769650549</v>
      </c>
      <c r="K243" s="27">
        <f t="shared" si="45"/>
        <v>6.666666666666667</v>
      </c>
      <c r="L243" s="37">
        <f t="shared" si="41"/>
        <v>-2.3087300699150681</v>
      </c>
      <c r="M243" s="110">
        <f t="shared" si="46"/>
        <v>-11.760912373409578</v>
      </c>
      <c r="N243" s="110">
        <f t="shared" si="42"/>
        <v>0.58766116670774282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986.995770356295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37.586305831207177</v>
      </c>
      <c r="K244" s="27">
        <f t="shared" si="45"/>
        <v>6.666666666666667</v>
      </c>
      <c r="L244" s="37">
        <f t="shared" si="41"/>
        <v>-2.3472182046167553</v>
      </c>
      <c r="M244" s="110">
        <f t="shared" si="46"/>
        <v>-11.760912373409578</v>
      </c>
      <c r="N244" s="110">
        <f t="shared" si="42"/>
        <v>0.5824761929815272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991.42131379775958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37.625165024593379</v>
      </c>
      <c r="K245" s="27">
        <f t="shared" si="45"/>
        <v>6.666666666666667</v>
      </c>
      <c r="L245" s="37">
        <f t="shared" si="41"/>
        <v>-2.386077398002957</v>
      </c>
      <c r="M245" s="110">
        <f t="shared" si="46"/>
        <v>-11.760912373409578</v>
      </c>
      <c r="N245" s="110">
        <f t="shared" si="42"/>
        <v>0.57728764139669497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995.90565358581375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37.664363955866854</v>
      </c>
      <c r="K246" s="27">
        <f t="shared" si="45"/>
        <v>6.666666666666667</v>
      </c>
      <c r="L246" s="37">
        <f t="shared" si="41"/>
        <v>-2.4252763292764321</v>
      </c>
      <c r="M246" s="110">
        <f t="shared" si="46"/>
        <v>-11.760912373409578</v>
      </c>
      <c r="N246" s="110">
        <f t="shared" si="42"/>
        <v>0.57210055235671287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1000.4460020741664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37.703873061162092</v>
      </c>
      <c r="K247" s="27">
        <f t="shared" si="45"/>
        <v>6.666666666666667</v>
      </c>
      <c r="L247" s="37">
        <f t="shared" si="41"/>
        <v>-2.4647854345716702</v>
      </c>
      <c r="M247" s="110">
        <f t="shared" si="46"/>
        <v>-11.760912373409578</v>
      </c>
      <c r="N247" s="110">
        <f t="shared" si="42"/>
        <v>0.5669195797854879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1005.0397134511044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37.74366445884975</v>
      </c>
      <c r="K248" s="27">
        <f t="shared" si="45"/>
        <v>6.666666666666667</v>
      </c>
      <c r="L248" s="37">
        <f t="shared" si="41"/>
        <v>-2.5045768322593283</v>
      </c>
      <c r="M248" s="110">
        <f t="shared" si="46"/>
        <v>-11.760912373409578</v>
      </c>
      <c r="N248" s="110">
        <f t="shared" si="42"/>
        <v>0.56174901137414668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1009.6842776943549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37.783711873857335</v>
      </c>
      <c r="K249" s="27">
        <f t="shared" si="45"/>
        <v>6.666666666666667</v>
      </c>
      <c r="L249" s="37">
        <f t="shared" si="41"/>
        <v>-2.5446242472669134</v>
      </c>
      <c r="M249" s="110">
        <f t="shared" si="46"/>
        <v>-11.760912373409578</v>
      </c>
      <c r="N249" s="110">
        <f t="shared" si="42"/>
        <v>0.55659278873018381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1014.377314493156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37.823990561924134</v>
      </c>
      <c r="K250" s="27">
        <f t="shared" si="45"/>
        <v>6.666666666666667</v>
      </c>
      <c r="L250" s="37">
        <f t="shared" si="41"/>
        <v>-2.5849029353337123</v>
      </c>
      <c r="M250" s="110">
        <f t="shared" si="46"/>
        <v>-11.760912373409578</v>
      </c>
      <c r="N250" s="110">
        <f t="shared" si="42"/>
        <v>0.55145452723359722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1019.116567201648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37.864477234536878</v>
      </c>
      <c r="K251" s="27">
        <f t="shared" si="45"/>
        <v>6.666666666666667</v>
      </c>
      <c r="L251" s="37">
        <f t="shared" si="41"/>
        <v>-2.625389607946456</v>
      </c>
      <c r="M251" s="110">
        <f t="shared" si="46"/>
        <v>-11.760912373409578</v>
      </c>
      <c r="N251" s="110">
        <f t="shared" si="42"/>
        <v>0.54633753544529307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1023.8998968752314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37.905149985143872</v>
      </c>
      <c r="K252" s="27">
        <f t="shared" si="45"/>
        <v>6.666666666666667</v>
      </c>
      <c r="L252" s="37">
        <f t="shared" si="41"/>
        <v>-2.6660623585534502</v>
      </c>
      <c r="M252" s="110">
        <f t="shared" si="46"/>
        <v>-11.760912373409578</v>
      </c>
      <c r="N252" s="110">
        <f t="shared" si="42"/>
        <v>0.54124483394802059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1028.7252764307775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37.945988217116877</v>
      </c>
      <c r="K253" s="27">
        <f t="shared" si="45"/>
        <v>6.666666666666667</v>
      </c>
      <c r="L253" s="37">
        <f t="shared" si="41"/>
        <v>-2.7069005905264554</v>
      </c>
      <c r="M253" s="110">
        <f t="shared" si="46"/>
        <v>-11.760912373409578</v>
      </c>
      <c r="N253" s="110">
        <f t="shared" si="42"/>
        <v>0.53617917352995881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1033.5907849623845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37.986972573820744</v>
      </c>
      <c r="K254" s="27">
        <f t="shared" si="45"/>
        <v>6.666666666666667</v>
      </c>
      <c r="L254" s="37">
        <f t="shared" si="41"/>
        <v>-2.7478849472303217</v>
      </c>
      <c r="M254" s="110">
        <f t="shared" si="46"/>
        <v>-11.760912373409578</v>
      </c>
      <c r="N254" s="110">
        <f t="shared" si="42"/>
        <v>0.53114305264623962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1038.4946022365755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38.028084871058141</v>
      </c>
      <c r="K255" s="27">
        <f t="shared" si="45"/>
        <v>6.666666666666667</v>
      </c>
      <c r="L255" s="37">
        <f t="shared" ref="L255:L268" si="47">F255-J255+M255</f>
        <v>-2.7889972444677191</v>
      </c>
      <c r="M255" s="110">
        <f t="shared" si="46"/>
        <v>-11.760912373409578</v>
      </c>
      <c r="N255" s="110">
        <f t="shared" ref="N255:N268" si="48">10^(L255/10)</f>
        <v>0.52613873411475121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1043.4350033842652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38.069308032079235</v>
      </c>
      <c r="K256" s="27">
        <f t="shared" si="45"/>
        <v>6.666666666666667</v>
      </c>
      <c r="L256" s="37">
        <f t="shared" si="47"/>
        <v>-2.8302204054888129</v>
      </c>
      <c r="M256" s="110">
        <f t="shared" si="46"/>
        <v>-11.760912373409578</v>
      </c>
      <c r="N256" s="110">
        <f t="shared" si="48"/>
        <v>0.52116826101995206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1048.4103538013621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38.11062602528132</v>
      </c>
      <c r="K257" s="27">
        <f t="shared" si="45"/>
        <v>6.666666666666667</v>
      </c>
      <c r="L257" s="37">
        <f t="shared" si="47"/>
        <v>-2.8715383986908982</v>
      </c>
      <c r="M257" s="110">
        <f t="shared" si="46"/>
        <v>-11.760912373409578</v>
      </c>
      <c r="N257" s="110">
        <f t="shared" si="48"/>
        <v>0.51623347181271251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1053.4191042653347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38.152023804670392</v>
      </c>
      <c r="K258" s="27">
        <f t="shared" si="45"/>
        <v>6.666666666666667</v>
      </c>
      <c r="L258" s="37">
        <f t="shared" si="47"/>
        <v>-2.9129361780799705</v>
      </c>
      <c r="M258" s="110">
        <f t="shared" si="46"/>
        <v>-11.760912373409578</v>
      </c>
      <c r="N258" s="110">
        <f t="shared" si="48"/>
        <v>0.51133601460569211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1058.4597862713763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38.193487253113396</v>
      </c>
      <c r="K259" s="27">
        <f t="shared" si="45"/>
        <v>6.666666666666667</v>
      </c>
      <c r="L259" s="37">
        <f t="shared" si="47"/>
        <v>-2.9543996265229744</v>
      </c>
      <c r="M259" s="110">
        <f t="shared" si="46"/>
        <v>-11.760912373409578</v>
      </c>
      <c r="N259" s="110">
        <f t="shared" si="48"/>
        <v>0.50647736067292803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1063.5310075887965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38.235003128374402</v>
      </c>
      <c r="K260" s="27">
        <f t="shared" si="45"/>
        <v>6.666666666666667</v>
      </c>
      <c r="L260" s="37">
        <f t="shared" si="47"/>
        <v>-2.9959155017839798</v>
      </c>
      <c r="M260" s="110">
        <f t="shared" si="46"/>
        <v>-11.760912373409578</v>
      </c>
      <c r="N260" s="110">
        <f t="shared" si="48"/>
        <v>0.50165881716956662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1068.6314480358612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38.276559011900829</v>
      </c>
      <c r="K261" s="27">
        <f t="shared" si="45"/>
        <v>6.666666666666667</v>
      </c>
      <c r="L261" s="37">
        <f t="shared" si="47"/>
        <v>-3.0374713853104076</v>
      </c>
      <c r="M261" s="110">
        <f t="shared" si="46"/>
        <v>-11.760912373409578</v>
      </c>
      <c r="N261" s="110">
        <f t="shared" si="48"/>
        <v>0.49688153909311161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1073.7598554694187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38.318143260303408</v>
      </c>
      <c r="K262" s="27">
        <f t="shared" si="45"/>
        <v>6.666666666666667</v>
      </c>
      <c r="L262" s="37">
        <f t="shared" si="47"/>
        <v>-3.0790556337129864</v>
      </c>
      <c r="M262" s="110">
        <f t="shared" si="46"/>
        <v>-11.760912373409578</v>
      </c>
      <c r="N262" s="110">
        <f t="shared" si="48"/>
        <v>0.49214654051176432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1078.9150419841719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38.359744959457494</v>
      </c>
      <c r="K263" s="27">
        <f t="shared" si="45"/>
        <v>6.666666666666667</v>
      </c>
      <c r="L263" s="37">
        <f t="shared" si="47"/>
        <v>-3.1206573328670721</v>
      </c>
      <c r="M263" s="110">
        <f t="shared" si="46"/>
        <v>-11.760912373409578</v>
      </c>
      <c r="N263" s="110">
        <f t="shared" si="48"/>
        <v>0.48745470508831878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1084.0958803153592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38.401353881140359</v>
      </c>
      <c r="K264" s="27">
        <f t="shared" si="45"/>
        <v>6.666666666666667</v>
      </c>
      <c r="L264" s="37">
        <f t="shared" si="47"/>
        <v>-3.1622662545499374</v>
      </c>
      <c r="M264" s="110">
        <f t="shared" si="46"/>
        <v>-11.760912373409578</v>
      </c>
      <c r="N264" s="110">
        <f t="shared" si="48"/>
        <v>0.48280679593014336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1089.3013004377831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38.442960442110682</v>
      </c>
      <c r="K265" s="27">
        <f t="shared" si="45"/>
        <v>6.666666666666667</v>
      </c>
      <c r="L265" s="37">
        <f t="shared" si="47"/>
        <v>-3.2038728155202598</v>
      </c>
      <c r="M265" s="110">
        <f t="shared" si="46"/>
        <v>-11.760912373409578</v>
      </c>
      <c r="N265" s="110">
        <f t="shared" si="48"/>
        <v>0.4782034647969427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1094.5302863535719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38.48455566552996</v>
      </c>
      <c r="K266" s="27">
        <f t="shared" si="45"/>
        <v>6.666666666666667</v>
      </c>
      <c r="L266" s="37">
        <f t="shared" si="47"/>
        <v>-3.2454680389395385</v>
      </c>
      <c r="M266" s="110">
        <f t="shared" si="46"/>
        <v>-11.760912373409578</v>
      </c>
      <c r="N266" s="110">
        <f t="shared" si="48"/>
        <v>0.47364526069863161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1099.7818730606873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38.52613114462234</v>
      </c>
      <c r="K267" s="27">
        <f t="shared" si="45"/>
        <v>6.666666666666667</v>
      </c>
      <c r="L267" s="37">
        <f t="shared" si="47"/>
        <v>-3.2870435180319184</v>
      </c>
      <c r="M267" s="110">
        <f t="shared" si="46"/>
        <v>-11.760912373409578</v>
      </c>
      <c r="N267" s="110">
        <f t="shared" si="48"/>
        <v>0.46913263791569315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1105.0551436939918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38.56767900846728</v>
      </c>
      <c r="K268" s="40">
        <f t="shared" si="45"/>
        <v>6.666666666666667</v>
      </c>
      <c r="L268" s="41">
        <f t="shared" si="47"/>
        <v>-3.3285913818768584</v>
      </c>
      <c r="M268" s="110">
        <f t="shared" si="46"/>
        <v>-11.760912373409578</v>
      </c>
      <c r="N268" s="110">
        <f t="shared" si="48"/>
        <v>0.46466596347410605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20.773970615027881</v>
      </c>
    </row>
  </sheetData>
  <mergeCells count="32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P5:P6"/>
    <mergeCell ref="Q5:R5"/>
    <mergeCell ref="A46:G46"/>
    <mergeCell ref="B48:B49"/>
    <mergeCell ref="G5:G6"/>
    <mergeCell ref="H5:H6"/>
    <mergeCell ref="E5:E6"/>
    <mergeCell ref="F5:F6"/>
    <mergeCell ref="I87:L87"/>
    <mergeCell ref="O5:O6"/>
    <mergeCell ref="A61:A85"/>
    <mergeCell ref="A5:A6"/>
    <mergeCell ref="B5:B6"/>
    <mergeCell ref="C5:C6"/>
    <mergeCell ref="D5:D6"/>
    <mergeCell ref="B54:F54"/>
  </mergeCells>
  <pageMargins left="0.7" right="0.7" top="0.75" bottom="0.75" header="0.3" footer="0.3"/>
  <pageSetup scale="35" orientation="portrait" r:id="rId1"/>
  <rowBreaks count="1" manualBreakCount="1">
    <brk id="9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C222A-44F8-42EE-A71C-64A22DD6E6EB}">
  <sheetPr codeName="Sheet10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1.7109375" bestFit="1" customWidth="1"/>
    <col min="18" max="18" width="13.28515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152</v>
      </c>
      <c r="B2" s="29" t="s">
        <v>119</v>
      </c>
      <c r="C2" s="29">
        <f>NSAs!B10</f>
        <v>258523.07</v>
      </c>
      <c r="D2" s="30">
        <f>NSAs!C10</f>
        <v>4256381.9000000004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9" t="s">
        <v>125</v>
      </c>
      <c r="H5" s="168" t="str">
        <f>CONCATENATE("Sound Level @ ", A2, " (dBA)")</f>
        <v>Sound Level @ NSA 8 (dBA)</v>
      </c>
      <c r="O5" s="159" t="s">
        <v>0</v>
      </c>
      <c r="P5" s="160" t="s">
        <v>1</v>
      </c>
      <c r="Q5" s="160" t="s">
        <v>2</v>
      </c>
      <c r="R5" s="161"/>
      <c r="V5" s="145" t="str">
        <f>INDEX(A7:A45,MATCH(W5,H7:H45,0))</f>
        <v>A-30</v>
      </c>
      <c r="W5" s="146">
        <f>MAX(H7:H45)</f>
        <v>34.983661995966372</v>
      </c>
    </row>
    <row r="6" spans="1:23" ht="15.75" thickBot="1" x14ac:dyDescent="0.3">
      <c r="A6" s="176"/>
      <c r="B6" s="178"/>
      <c r="C6" s="178"/>
      <c r="D6" s="178"/>
      <c r="E6" s="178"/>
      <c r="F6" s="178"/>
      <c r="G6" s="180"/>
      <c r="H6" s="169"/>
      <c r="O6" s="163"/>
      <c r="P6" s="162"/>
      <c r="Q6" s="12" t="s">
        <v>3</v>
      </c>
      <c r="R6" s="13" t="s">
        <v>4</v>
      </c>
      <c r="V6" s="147" t="str">
        <f>INDEX(A7:A45,MATCH(W6,H7:H45,0))</f>
        <v>A-33</v>
      </c>
      <c r="W6" s="148">
        <f>LARGE(H7:H45,2)</f>
        <v>30.975176028030162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6562.0531486186273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54.040794871681214</v>
      </c>
      <c r="H7" s="36">
        <f>C7-G7</f>
        <v>14.969505084958598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31.401508269226969</v>
      </c>
    </row>
    <row r="8" spans="1:23" x14ac:dyDescent="0.25">
      <c r="A8" s="9" t="str">
        <f>Inverters!B4</f>
        <v>A-2</v>
      </c>
      <c r="B8" s="24">
        <f t="shared" si="0"/>
        <v>5887.162528298184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53.098120512977594</v>
      </c>
      <c r="H8" s="37">
        <f t="shared" ref="H8:H44" si="3">C8-G8</f>
        <v>15.912179443662218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39.013772249789838</v>
      </c>
    </row>
    <row r="9" spans="1:23" x14ac:dyDescent="0.25">
      <c r="A9" s="9" t="str">
        <f>Inverters!B5</f>
        <v>A-3</v>
      </c>
      <c r="B9" s="24">
        <f t="shared" si="0"/>
        <v>4374.9385552826561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50.519439157273723</v>
      </c>
      <c r="H9" s="37">
        <f t="shared" si="3"/>
        <v>18.490860799366089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70.64575647827354</v>
      </c>
    </row>
    <row r="10" spans="1:23" x14ac:dyDescent="0.25">
      <c r="A10" s="9" t="str">
        <f>Inverters!B6</f>
        <v>A-4</v>
      </c>
      <c r="B10" s="24">
        <f t="shared" si="0"/>
        <v>3488.9853234714678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48.553982851566062</v>
      </c>
      <c r="H10" s="37">
        <f t="shared" si="3"/>
        <v>20.456317105073751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111.07893585109883</v>
      </c>
    </row>
    <row r="11" spans="1:23" x14ac:dyDescent="0.25">
      <c r="A11" s="9" t="str">
        <f>Inverters!B7</f>
        <v>A-5</v>
      </c>
      <c r="B11" s="24">
        <f t="shared" si="0"/>
        <v>3168.1381866955194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47.716082324576959</v>
      </c>
      <c r="H11" s="37">
        <f t="shared" si="3"/>
        <v>21.294217632062853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134.71680153753638</v>
      </c>
    </row>
    <row r="12" spans="1:23" x14ac:dyDescent="0.25">
      <c r="A12" s="9" t="str">
        <f>Inverters!B8</f>
        <v>A-6</v>
      </c>
      <c r="B12" s="24">
        <f t="shared" si="0"/>
        <v>2850.9015442309965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46.799644384522992</v>
      </c>
      <c r="H12" s="37">
        <f t="shared" si="3"/>
        <v>22.210655572116821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166.36637632226274</v>
      </c>
    </row>
    <row r="13" spans="1:23" x14ac:dyDescent="0.25">
      <c r="A13" s="9" t="str">
        <f>Inverters!B9</f>
        <v>A-7</v>
      </c>
      <c r="B13" s="24">
        <f t="shared" si="0"/>
        <v>4229.8362892194573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50.226471176983139</v>
      </c>
      <c r="H13" s="37">
        <f t="shared" si="3"/>
        <v>18.783828779656673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75.575821736995451</v>
      </c>
    </row>
    <row r="14" spans="1:23" x14ac:dyDescent="0.25">
      <c r="A14" s="9" t="str">
        <f>Inverters!B10</f>
        <v>A-8</v>
      </c>
      <c r="B14" s="24">
        <f t="shared" si="0"/>
        <v>3947.0777359457488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49.625513594339672</v>
      </c>
      <c r="H14" s="37">
        <f t="shared" si="3"/>
        <v>19.38478636230014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86.791788171407816</v>
      </c>
    </row>
    <row r="15" spans="1:23" x14ac:dyDescent="0.25">
      <c r="A15" s="9" t="str">
        <f>Inverters!B11</f>
        <v>A-9</v>
      </c>
      <c r="B15" s="24">
        <f t="shared" si="0"/>
        <v>3321.1126777933946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48.125672209430903</v>
      </c>
      <c r="H15" s="37">
        <f t="shared" si="3"/>
        <v>20.88462774720891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122.59218190546272</v>
      </c>
    </row>
    <row r="16" spans="1:23" x14ac:dyDescent="0.25">
      <c r="A16" s="9" t="str">
        <f>Inverters!B12</f>
        <v>A-10</v>
      </c>
      <c r="B16" s="24">
        <f t="shared" si="0"/>
        <v>3000.7076750158813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47.244473781797787</v>
      </c>
      <c r="H16" s="37">
        <f t="shared" si="3"/>
        <v>21.765826174842026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150.16980522917041</v>
      </c>
    </row>
    <row r="17" spans="1:21" x14ac:dyDescent="0.25">
      <c r="A17" s="9" t="str">
        <f>Inverters!B13</f>
        <v>A-11</v>
      </c>
      <c r="B17" s="24">
        <f t="shared" si="0"/>
        <v>2673.7619527548031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46.242454780980012</v>
      </c>
      <c r="H17" s="37">
        <f t="shared" si="3"/>
        <v>22.767845175659801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189.14049337605951</v>
      </c>
    </row>
    <row r="18" spans="1:21" x14ac:dyDescent="0.25">
      <c r="A18" s="9" t="str">
        <f>Inverters!B14</f>
        <v>A-12</v>
      </c>
      <c r="B18" s="24">
        <f t="shared" si="0"/>
        <v>2430.5709561743129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45.414166080934116</v>
      </c>
      <c r="H18" s="37">
        <f t="shared" si="3"/>
        <v>23.596133875705696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228.88292114709262</v>
      </c>
    </row>
    <row r="19" spans="1:21" x14ac:dyDescent="0.25">
      <c r="A19" s="9" t="str">
        <f>Inverters!B15</f>
        <v>A-13</v>
      </c>
      <c r="B19" s="24">
        <f t="shared" si="0"/>
        <v>2133.0576543776156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44.280051882918855</v>
      </c>
      <c r="H19" s="37">
        <f t="shared" si="3"/>
        <v>24.730248073720958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297.18357813746627</v>
      </c>
    </row>
    <row r="20" spans="1:21" x14ac:dyDescent="0.25">
      <c r="A20" s="9" t="str">
        <f>Inverters!B16</f>
        <v>A-14</v>
      </c>
      <c r="B20" s="24">
        <f t="shared" si="0"/>
        <v>1925.3413603824224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43.390154809745525</v>
      </c>
      <c r="H20" s="37">
        <f t="shared" si="3"/>
        <v>25.620145146894288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364.76613768314752</v>
      </c>
    </row>
    <row r="21" spans="1:21" x14ac:dyDescent="0.25">
      <c r="A21" s="9" t="str">
        <f>Inverters!B17</f>
        <v>A-15</v>
      </c>
      <c r="B21" s="24">
        <f t="shared" si="0"/>
        <v>1720.8961835043001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42.415093428734068</v>
      </c>
      <c r="H21" s="37">
        <f t="shared" si="3"/>
        <v>26.595206527905745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456.58396244850701</v>
      </c>
    </row>
    <row r="22" spans="1:21" x14ac:dyDescent="0.25">
      <c r="A22" s="9" t="str">
        <f>Inverters!B18</f>
        <v>A-16</v>
      </c>
      <c r="B22" s="24">
        <f t="shared" si="0"/>
        <v>4003.1348372493248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49.748004373109374</v>
      </c>
      <c r="H22" s="37">
        <f t="shared" si="3"/>
        <v>19.262295583530438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84.378064349392275</v>
      </c>
    </row>
    <row r="23" spans="1:21" x14ac:dyDescent="0.25">
      <c r="A23" s="9" t="str">
        <f>Inverters!B19</f>
        <v>A-17</v>
      </c>
      <c r="B23" s="24">
        <f t="shared" si="0"/>
        <v>3563.1744533490983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48.736741719386991</v>
      </c>
      <c r="H23" s="37">
        <f t="shared" si="3"/>
        <v>20.273558237252821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106.50152431931818</v>
      </c>
    </row>
    <row r="24" spans="1:21" x14ac:dyDescent="0.25">
      <c r="A24" s="9" t="str">
        <f>Inverters!B20</f>
        <v>A-18</v>
      </c>
      <c r="B24" s="24">
        <f t="shared" si="0"/>
        <v>3221.7116515601624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47.861733355182423</v>
      </c>
      <c r="H24" s="37">
        <f t="shared" si="3"/>
        <v>21.148566601457389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130.27367363469969</v>
      </c>
    </row>
    <row r="25" spans="1:21" x14ac:dyDescent="0.25">
      <c r="A25" s="9" t="str">
        <f>Inverters!B21</f>
        <v>A-19</v>
      </c>
      <c r="B25" s="24">
        <f t="shared" si="0"/>
        <v>2836.589472059421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46.755929733751174</v>
      </c>
      <c r="H25" s="37">
        <f t="shared" si="3"/>
        <v>22.254370222888639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168.04942169864384</v>
      </c>
    </row>
    <row r="26" spans="1:21" x14ac:dyDescent="0.25">
      <c r="A26" s="9" t="str">
        <f>Inverters!B22</f>
        <v>A-20</v>
      </c>
      <c r="B26" s="24">
        <f t="shared" si="0"/>
        <v>2529.9473478511272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45.762229658491393</v>
      </c>
      <c r="H26" s="37">
        <f t="shared" si="3"/>
        <v>23.24807029814842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211.25501612787923</v>
      </c>
    </row>
    <row r="27" spans="1:21" x14ac:dyDescent="0.25">
      <c r="A27" s="9" t="str">
        <f>Inverters!B23</f>
        <v>A-21</v>
      </c>
      <c r="B27" s="24">
        <f t="shared" si="0"/>
        <v>2231.4718436490957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44.671828227071416</v>
      </c>
      <c r="H27" s="37">
        <f t="shared" si="3"/>
        <v>24.338471729568397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271.54835294433946</v>
      </c>
    </row>
    <row r="28" spans="1:21" x14ac:dyDescent="0.25">
      <c r="A28" s="9" t="str">
        <f>Inverters!B24</f>
        <v>A-22</v>
      </c>
      <c r="B28" s="24">
        <f t="shared" si="0"/>
        <v>1952.940980674902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43.51378237569547</v>
      </c>
      <c r="H28" s="37">
        <f t="shared" si="3"/>
        <v>25.496517580944342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354.52899380578913</v>
      </c>
    </row>
    <row r="29" spans="1:21" x14ac:dyDescent="0.25">
      <c r="A29" s="9" t="str">
        <f>Inverters!B25</f>
        <v>A-23</v>
      </c>
      <c r="B29" s="24">
        <f t="shared" si="0"/>
        <v>1688.8154904843818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42.251644076776415</v>
      </c>
      <c r="H29" s="37">
        <f t="shared" si="3"/>
        <v>26.758655879863397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474.09523240089618</v>
      </c>
    </row>
    <row r="30" spans="1:21" x14ac:dyDescent="0.25">
      <c r="A30" s="9" t="str">
        <f>Inverters!B26</f>
        <v>A-24</v>
      </c>
      <c r="B30" s="24">
        <f t="shared" si="0"/>
        <v>1424.9186433614068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40.775801374639904</v>
      </c>
      <c r="H30" s="37">
        <f t="shared" si="3"/>
        <v>28.234498581999908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665.96262763747143</v>
      </c>
    </row>
    <row r="31" spans="1:21" x14ac:dyDescent="0.25">
      <c r="A31" s="9" t="str">
        <f>Inverters!B27</f>
        <v>A-25</v>
      </c>
      <c r="B31" s="24">
        <f t="shared" si="0"/>
        <v>3324.8401798130562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48.135415484851919</v>
      </c>
      <c r="H31" s="37">
        <f t="shared" si="3"/>
        <v>20.874884471787894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122.31745805172505</v>
      </c>
    </row>
    <row r="32" spans="1:21" x14ac:dyDescent="0.25">
      <c r="A32" s="9" t="str">
        <f>Inverters!B28</f>
        <v>A-26</v>
      </c>
      <c r="B32" s="24">
        <f t="shared" si="0"/>
        <v>2911.2935874623149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46.981720075699094</v>
      </c>
      <c r="H32" s="37">
        <f t="shared" si="3"/>
        <v>22.028579880940718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159.53573888474344</v>
      </c>
    </row>
    <row r="33" spans="1:21" x14ac:dyDescent="0.25">
      <c r="A33" s="9" t="str">
        <f>Inverters!B29</f>
        <v>A-27</v>
      </c>
      <c r="B33" s="24">
        <f t="shared" si="0"/>
        <v>2427.4684908355289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45.403072027254233</v>
      </c>
      <c r="H33" s="37">
        <f t="shared" si="3"/>
        <v>23.60722792938558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229.46835005001861</v>
      </c>
    </row>
    <row r="34" spans="1:21" x14ac:dyDescent="0.25">
      <c r="A34" s="9" t="str">
        <f>Inverters!B30</f>
        <v>A-28</v>
      </c>
      <c r="B34" s="24">
        <f t="shared" si="0"/>
        <v>1525.6422789434864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41.36905430943014</v>
      </c>
      <c r="H34" s="37">
        <f t="shared" si="3"/>
        <v>27.641245647209672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580.93101676751382</v>
      </c>
    </row>
    <row r="35" spans="1:21" x14ac:dyDescent="0.25">
      <c r="A35" s="9" t="str">
        <f>Inverters!B31</f>
        <v>A-29</v>
      </c>
      <c r="B35" s="24">
        <f t="shared" si="0"/>
        <v>1303.4583452108091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40.00194313840845</v>
      </c>
      <c r="H35" s="37">
        <f t="shared" si="3"/>
        <v>29.008356818231363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795.85817526412825</v>
      </c>
    </row>
    <row r="36" spans="1:21" x14ac:dyDescent="0.25">
      <c r="A36" s="9" t="str">
        <f>Inverters!B32</f>
        <v>A-30</v>
      </c>
      <c r="B36" s="24">
        <f t="shared" si="0"/>
        <v>655.13665360710195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34.02663796067344</v>
      </c>
      <c r="H36" s="37">
        <f t="shared" si="3"/>
        <v>34.983661995966372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3150.4036328562047</v>
      </c>
    </row>
    <row r="37" spans="1:21" x14ac:dyDescent="0.25">
      <c r="A37" s="9" t="str">
        <f>Inverters!B33</f>
        <v>A-31</v>
      </c>
      <c r="B37" s="24">
        <f t="shared" si="0"/>
        <v>2495.8179415173695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45.644258047466487</v>
      </c>
      <c r="H37" s="37">
        <f t="shared" si="3"/>
        <v>23.366041909173326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217.07219156410815</v>
      </c>
    </row>
    <row r="38" spans="1:21" x14ac:dyDescent="0.25">
      <c r="A38" s="9" t="str">
        <f>Inverters!B34</f>
        <v>A-32</v>
      </c>
      <c r="B38" s="24">
        <f t="shared" si="0"/>
        <v>1168.3050582788926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39.051125140270067</v>
      </c>
      <c r="H38" s="37">
        <f t="shared" si="3"/>
        <v>29.959174816369746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990.64369920597414</v>
      </c>
    </row>
    <row r="39" spans="1:21" x14ac:dyDescent="0.25">
      <c r="A39" s="9" t="str">
        <f>Inverters!B35</f>
        <v>A-33</v>
      </c>
      <c r="B39" s="24">
        <f t="shared" si="0"/>
        <v>1039.3365408754294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38.03512392860965</v>
      </c>
      <c r="H39" s="37">
        <f t="shared" si="3"/>
        <v>30.975176028030162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1251.7500078745375</v>
      </c>
    </row>
    <row r="40" spans="1:21" x14ac:dyDescent="0.25">
      <c r="A40" s="9" t="str">
        <f>Inverters!B36</f>
        <v>B-1</v>
      </c>
      <c r="B40" s="24">
        <f t="shared" si="0"/>
        <v>6305.0802770145729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53.693812408641982</v>
      </c>
      <c r="H40" s="37">
        <f t="shared" si="3"/>
        <v>12.306187591358018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17.006649420204063</v>
      </c>
    </row>
    <row r="41" spans="1:21" x14ac:dyDescent="0.25">
      <c r="A41" s="9" t="str">
        <f>Inverters!B37</f>
        <v>B-2</v>
      </c>
      <c r="B41" s="24">
        <f t="shared" si="0"/>
        <v>4256.4769897298129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50.281005799274112</v>
      </c>
      <c r="H41" s="37">
        <f t="shared" si="3"/>
        <v>15.718994200725888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37.316372536682763</v>
      </c>
    </row>
    <row r="42" spans="1:21" x14ac:dyDescent="0.25">
      <c r="A42" s="9" t="str">
        <f>Inverters!B38</f>
        <v>B-3</v>
      </c>
      <c r="B42" s="24">
        <f t="shared" si="0"/>
        <v>3357.2769009422045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48.219743247908404</v>
      </c>
      <c r="H42" s="37">
        <f t="shared" si="3"/>
        <v>17.780256752091596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59.982653656458034</v>
      </c>
    </row>
    <row r="43" spans="1:21" x14ac:dyDescent="0.25">
      <c r="A43" s="9" t="str">
        <f>Inverters!B39</f>
        <v>C-1</v>
      </c>
      <c r="B43" s="24">
        <f t="shared" si="0"/>
        <v>3625.4515381396041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48.887242084678469</v>
      </c>
      <c r="H43" s="37">
        <f t="shared" si="3"/>
        <v>17.112757915321531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51.437019017708195</v>
      </c>
    </row>
    <row r="44" spans="1:21" ht="15.75" thickBot="1" x14ac:dyDescent="0.3">
      <c r="A44" s="9" t="str">
        <f>Inverters!B40</f>
        <v>Trans</v>
      </c>
      <c r="B44" s="24">
        <f>SQRT(($C$2-Q44)^2+($D$2-R44)^2)</f>
        <v>977.86625614111108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37.505589198168295</v>
      </c>
      <c r="H44" s="37">
        <f t="shared" si="3"/>
        <v>16.494410801831705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44.610909779442537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21.392354511452815</v>
      </c>
      <c r="O45" s="108"/>
      <c r="P45" s="108"/>
      <c r="Q45" s="109"/>
      <c r="R45" s="109"/>
      <c r="U45">
        <f t="shared" ref="U45" si="5">10^(H45/10)</f>
        <v>137.79563203411305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41.084849307686326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41.084849307686326</v>
      </c>
      <c r="D51" s="77">
        <f>10*LOG10(SUM(U7:U44))</f>
        <v>41.037981339913678</v>
      </c>
      <c r="E51" s="77">
        <f>P85</f>
        <v>41.067333038185545</v>
      </c>
      <c r="F51" s="78">
        <f>S85</f>
        <v>47.454488383681891</v>
      </c>
    </row>
    <row r="52" spans="1:19" ht="14.45" customHeight="1" thickBot="1" x14ac:dyDescent="0.3">
      <c r="B52" s="72" t="s">
        <v>141</v>
      </c>
      <c r="C52" s="79">
        <f>10*LOG10(10^(C50/10)+10^(C51/10))</f>
        <v>43.586510753994943</v>
      </c>
      <c r="D52" s="79">
        <f>10*LOG10(10^(D50/10)+10^(D51/10))</f>
        <v>41.8217841000424</v>
      </c>
      <c r="E52" s="79">
        <f>J85</f>
        <v>43.005501893571193</v>
      </c>
      <c r="F52" s="80">
        <f>M85</f>
        <v>48.531959988093476</v>
      </c>
    </row>
    <row r="53" spans="1:19" ht="16.149999999999999" customHeight="1" thickBot="1" x14ac:dyDescent="0.3">
      <c r="B53" s="74" t="s">
        <v>145</v>
      </c>
      <c r="C53" s="81">
        <f>C52-C50</f>
        <v>3.5865107539949435</v>
      </c>
      <c r="D53" s="81">
        <f>D52-D50</f>
        <v>7.8217841000424002</v>
      </c>
      <c r="E53" s="81">
        <f>E52-E50</f>
        <v>4.4370308235998195</v>
      </c>
      <c r="F53" s="82">
        <f>F52-F50</f>
        <v>6.5813880582806519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8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41.8217841000424</v>
      </c>
      <c r="J61" s="62">
        <f>10^(I61/10)</f>
        <v>15211.723053900991</v>
      </c>
      <c r="K61" s="63"/>
      <c r="L61" s="153">
        <f>I61+10</f>
        <v>51.8217841000424</v>
      </c>
      <c r="M61" s="62">
        <f>10^(L61/10)</f>
        <v>152117.23053901008</v>
      </c>
      <c r="N61" s="62"/>
      <c r="O61" s="62">
        <f>D51</f>
        <v>41.037981339913678</v>
      </c>
      <c r="P61" s="62">
        <f>10^(O61/10)</f>
        <v>12699.8366223914</v>
      </c>
      <c r="Q61" s="62"/>
      <c r="R61" s="62">
        <f>O61+10</f>
        <v>51.037981339913678</v>
      </c>
      <c r="S61" s="63">
        <f>10^(R61/10)</f>
        <v>126998.36622391392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41.8217841000424</v>
      </c>
      <c r="J62" s="26">
        <f t="shared" ref="J62:J84" si="10">10^(I62/10)</f>
        <v>15211.723053900991</v>
      </c>
      <c r="K62" s="64"/>
      <c r="L62" s="154">
        <f t="shared" ref="L62:L67" si="11">I62+10</f>
        <v>51.8217841000424</v>
      </c>
      <c r="M62" s="26">
        <f t="shared" ref="M62:M84" si="12">10^(L62/10)</f>
        <v>152117.23053901008</v>
      </c>
      <c r="N62" s="26"/>
      <c r="O62" s="26">
        <f>O61</f>
        <v>41.037981339913678</v>
      </c>
      <c r="P62" s="26">
        <f t="shared" ref="P62:P84" si="13">10^(O62/10)</f>
        <v>12699.8366223914</v>
      </c>
      <c r="Q62" s="26"/>
      <c r="R62" s="26">
        <f t="shared" ref="R62:R67" si="14">O62+10</f>
        <v>51.037981339913678</v>
      </c>
      <c r="S62" s="64">
        <f t="shared" ref="S62:S84" si="15">10^(R62/10)</f>
        <v>126998.36622391392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41.8217841000424</v>
      </c>
      <c r="J63" s="26">
        <f t="shared" si="10"/>
        <v>15211.723053900991</v>
      </c>
      <c r="K63" s="64"/>
      <c r="L63" s="154">
        <f t="shared" si="11"/>
        <v>51.8217841000424</v>
      </c>
      <c r="M63" s="26">
        <f t="shared" si="12"/>
        <v>152117.23053901008</v>
      </c>
      <c r="N63" s="26"/>
      <c r="O63" s="26">
        <f t="shared" ref="O63:O84" si="17">O62</f>
        <v>41.037981339913678</v>
      </c>
      <c r="P63" s="26">
        <f t="shared" si="13"/>
        <v>12699.8366223914</v>
      </c>
      <c r="Q63" s="26"/>
      <c r="R63" s="26">
        <f t="shared" si="14"/>
        <v>51.037981339913678</v>
      </c>
      <c r="S63" s="64">
        <f t="shared" si="15"/>
        <v>126998.36622391392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41.8217841000424</v>
      </c>
      <c r="J64" s="26">
        <f t="shared" si="10"/>
        <v>15211.723053900991</v>
      </c>
      <c r="K64" s="64"/>
      <c r="L64" s="154">
        <f t="shared" si="11"/>
        <v>51.8217841000424</v>
      </c>
      <c r="M64" s="26">
        <f t="shared" si="12"/>
        <v>152117.23053901008</v>
      </c>
      <c r="N64" s="26"/>
      <c r="O64" s="26">
        <f t="shared" si="17"/>
        <v>41.037981339913678</v>
      </c>
      <c r="P64" s="26">
        <f t="shared" si="13"/>
        <v>12699.8366223914</v>
      </c>
      <c r="Q64" s="26"/>
      <c r="R64" s="26">
        <f t="shared" si="14"/>
        <v>51.037981339913678</v>
      </c>
      <c r="S64" s="64">
        <f t="shared" si="15"/>
        <v>126998.36622391392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41.8217841000424</v>
      </c>
      <c r="J65" s="26">
        <f t="shared" si="10"/>
        <v>15211.723053900991</v>
      </c>
      <c r="K65" s="64"/>
      <c r="L65" s="154">
        <f t="shared" si="11"/>
        <v>51.8217841000424</v>
      </c>
      <c r="M65" s="26">
        <f t="shared" si="12"/>
        <v>152117.23053901008</v>
      </c>
      <c r="N65" s="26"/>
      <c r="O65" s="26">
        <f t="shared" si="17"/>
        <v>41.037981339913678</v>
      </c>
      <c r="P65" s="26">
        <f t="shared" si="13"/>
        <v>12699.8366223914</v>
      </c>
      <c r="Q65" s="26"/>
      <c r="R65" s="26">
        <f t="shared" si="14"/>
        <v>51.037981339913678</v>
      </c>
      <c r="S65" s="64">
        <f t="shared" si="15"/>
        <v>126998.36622391392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41.8217841000424</v>
      </c>
      <c r="J66" s="26">
        <f t="shared" si="10"/>
        <v>15211.723053900991</v>
      </c>
      <c r="K66" s="64"/>
      <c r="L66" s="154">
        <f t="shared" si="11"/>
        <v>51.8217841000424</v>
      </c>
      <c r="M66" s="26">
        <f t="shared" si="12"/>
        <v>152117.23053901008</v>
      </c>
      <c r="N66" s="26"/>
      <c r="O66" s="26">
        <f t="shared" si="17"/>
        <v>41.037981339913678</v>
      </c>
      <c r="P66" s="26">
        <f t="shared" si="13"/>
        <v>12699.8366223914</v>
      </c>
      <c r="Q66" s="26"/>
      <c r="R66" s="26">
        <f t="shared" si="14"/>
        <v>51.037981339913678</v>
      </c>
      <c r="S66" s="64">
        <f t="shared" si="15"/>
        <v>126998.36622391392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41.8217841000424</v>
      </c>
      <c r="J67" s="26">
        <f t="shared" si="10"/>
        <v>15211.723053900991</v>
      </c>
      <c r="K67" s="64"/>
      <c r="L67" s="154">
        <f t="shared" si="11"/>
        <v>51.8217841000424</v>
      </c>
      <c r="M67" s="26">
        <f t="shared" si="12"/>
        <v>152117.23053901008</v>
      </c>
      <c r="N67" s="26"/>
      <c r="O67" s="26">
        <f t="shared" si="17"/>
        <v>41.037981339913678</v>
      </c>
      <c r="P67" s="26">
        <f t="shared" si="13"/>
        <v>12699.8366223914</v>
      </c>
      <c r="Q67" s="26"/>
      <c r="R67" s="26">
        <f t="shared" si="14"/>
        <v>51.037981339913678</v>
      </c>
      <c r="S67" s="64">
        <f t="shared" si="15"/>
        <v>126998.36622391392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43.586510753994943</v>
      </c>
      <c r="J68" s="26">
        <f t="shared" si="10"/>
        <v>22837.632254425531</v>
      </c>
      <c r="K68" s="64"/>
      <c r="L68" s="154">
        <f>I68</f>
        <v>43.586510753994943</v>
      </c>
      <c r="M68" s="26">
        <f t="shared" si="12"/>
        <v>22837.632254425531</v>
      </c>
      <c r="N68" s="26"/>
      <c r="O68" s="26">
        <f>H46</f>
        <v>41.084849307686326</v>
      </c>
      <c r="P68" s="26">
        <f t="shared" si="13"/>
        <v>12837.632254425511</v>
      </c>
      <c r="Q68" s="26"/>
      <c r="R68" s="26">
        <f>O68</f>
        <v>41.084849307686326</v>
      </c>
      <c r="S68" s="64">
        <f t="shared" si="15"/>
        <v>12837.632254425511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43.586510753994943</v>
      </c>
      <c r="J69" s="26">
        <f t="shared" si="10"/>
        <v>22837.632254425531</v>
      </c>
      <c r="K69" s="64"/>
      <c r="L69" s="154">
        <f t="shared" ref="L69:L82" si="20">I69</f>
        <v>43.586510753994943</v>
      </c>
      <c r="M69" s="26">
        <f t="shared" si="12"/>
        <v>22837.632254425531</v>
      </c>
      <c r="N69" s="26"/>
      <c r="O69" s="26">
        <f t="shared" si="17"/>
        <v>41.084849307686326</v>
      </c>
      <c r="P69" s="26">
        <f t="shared" si="13"/>
        <v>12837.632254425511</v>
      </c>
      <c r="Q69" s="26"/>
      <c r="R69" s="26">
        <f t="shared" ref="R69:R82" si="21">O69</f>
        <v>41.084849307686326</v>
      </c>
      <c r="S69" s="64">
        <f t="shared" si="15"/>
        <v>12837.632254425511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43.586510753994943</v>
      </c>
      <c r="J70" s="26">
        <f t="shared" si="10"/>
        <v>22837.632254425531</v>
      </c>
      <c r="K70" s="64"/>
      <c r="L70" s="154">
        <f t="shared" si="20"/>
        <v>43.586510753994943</v>
      </c>
      <c r="M70" s="26">
        <f t="shared" si="12"/>
        <v>22837.632254425531</v>
      </c>
      <c r="N70" s="26"/>
      <c r="O70" s="26">
        <f t="shared" si="17"/>
        <v>41.084849307686326</v>
      </c>
      <c r="P70" s="26">
        <f t="shared" si="13"/>
        <v>12837.632254425511</v>
      </c>
      <c r="Q70" s="26"/>
      <c r="R70" s="26">
        <f t="shared" si="21"/>
        <v>41.084849307686326</v>
      </c>
      <c r="S70" s="64">
        <f t="shared" si="15"/>
        <v>12837.632254425511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43.586510753994943</v>
      </c>
      <c r="J71" s="26">
        <f t="shared" si="10"/>
        <v>22837.632254425531</v>
      </c>
      <c r="K71" s="64"/>
      <c r="L71" s="154">
        <f t="shared" si="20"/>
        <v>43.586510753994943</v>
      </c>
      <c r="M71" s="26">
        <f t="shared" si="12"/>
        <v>22837.632254425531</v>
      </c>
      <c r="N71" s="26"/>
      <c r="O71" s="26">
        <f t="shared" si="17"/>
        <v>41.084849307686326</v>
      </c>
      <c r="P71" s="26">
        <f t="shared" si="13"/>
        <v>12837.632254425511</v>
      </c>
      <c r="Q71" s="26"/>
      <c r="R71" s="26">
        <f t="shared" si="21"/>
        <v>41.084849307686326</v>
      </c>
      <c r="S71" s="64">
        <f t="shared" si="15"/>
        <v>12837.632254425511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43.586510753994943</v>
      </c>
      <c r="J72" s="26">
        <f t="shared" si="10"/>
        <v>22837.632254425531</v>
      </c>
      <c r="K72" s="64"/>
      <c r="L72" s="154">
        <f t="shared" si="20"/>
        <v>43.586510753994943</v>
      </c>
      <c r="M72" s="26">
        <f t="shared" si="12"/>
        <v>22837.632254425531</v>
      </c>
      <c r="N72" s="26"/>
      <c r="O72" s="26">
        <f t="shared" si="17"/>
        <v>41.084849307686326</v>
      </c>
      <c r="P72" s="26">
        <f t="shared" si="13"/>
        <v>12837.632254425511</v>
      </c>
      <c r="Q72" s="26"/>
      <c r="R72" s="26">
        <f t="shared" si="21"/>
        <v>41.084849307686326</v>
      </c>
      <c r="S72" s="64">
        <f t="shared" si="15"/>
        <v>12837.632254425511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43.586510753994943</v>
      </c>
      <c r="J73" s="26">
        <f t="shared" si="10"/>
        <v>22837.632254425531</v>
      </c>
      <c r="K73" s="64"/>
      <c r="L73" s="154">
        <f t="shared" si="20"/>
        <v>43.586510753994943</v>
      </c>
      <c r="M73" s="26">
        <f t="shared" si="12"/>
        <v>22837.632254425531</v>
      </c>
      <c r="N73" s="26"/>
      <c r="O73" s="26">
        <f t="shared" si="17"/>
        <v>41.084849307686326</v>
      </c>
      <c r="P73" s="26">
        <f t="shared" si="13"/>
        <v>12837.632254425511</v>
      </c>
      <c r="Q73" s="26"/>
      <c r="R73" s="26">
        <f t="shared" si="21"/>
        <v>41.084849307686326</v>
      </c>
      <c r="S73" s="64">
        <f t="shared" si="15"/>
        <v>12837.632254425511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43.586510753994943</v>
      </c>
      <c r="J74" s="26">
        <f t="shared" si="10"/>
        <v>22837.632254425531</v>
      </c>
      <c r="K74" s="64"/>
      <c r="L74" s="154">
        <f t="shared" si="20"/>
        <v>43.586510753994943</v>
      </c>
      <c r="M74" s="26">
        <f t="shared" si="12"/>
        <v>22837.632254425531</v>
      </c>
      <c r="N74" s="26"/>
      <c r="O74" s="26">
        <f t="shared" si="17"/>
        <v>41.084849307686326</v>
      </c>
      <c r="P74" s="26">
        <f t="shared" si="13"/>
        <v>12837.632254425511</v>
      </c>
      <c r="Q74" s="26"/>
      <c r="R74" s="26">
        <f t="shared" si="21"/>
        <v>41.084849307686326</v>
      </c>
      <c r="S74" s="64">
        <f t="shared" si="15"/>
        <v>12837.632254425511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43.586510753994943</v>
      </c>
      <c r="J75" s="26">
        <f t="shared" si="10"/>
        <v>22837.632254425531</v>
      </c>
      <c r="K75" s="64"/>
      <c r="L75" s="154">
        <f t="shared" si="20"/>
        <v>43.586510753994943</v>
      </c>
      <c r="M75" s="26">
        <f t="shared" si="12"/>
        <v>22837.632254425531</v>
      </c>
      <c r="N75" s="26"/>
      <c r="O75" s="26">
        <f t="shared" si="17"/>
        <v>41.084849307686326</v>
      </c>
      <c r="P75" s="26">
        <f t="shared" si="13"/>
        <v>12837.632254425511</v>
      </c>
      <c r="Q75" s="26"/>
      <c r="R75" s="26">
        <f t="shared" si="21"/>
        <v>41.084849307686326</v>
      </c>
      <c r="S75" s="64">
        <f t="shared" si="15"/>
        <v>12837.632254425511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43.586510753994943</v>
      </c>
      <c r="J76" s="26">
        <f t="shared" si="10"/>
        <v>22837.632254425531</v>
      </c>
      <c r="K76" s="64"/>
      <c r="L76" s="154">
        <f t="shared" si="20"/>
        <v>43.586510753994943</v>
      </c>
      <c r="M76" s="26">
        <f t="shared" si="12"/>
        <v>22837.632254425531</v>
      </c>
      <c r="N76" s="26"/>
      <c r="O76" s="26">
        <f t="shared" si="17"/>
        <v>41.084849307686326</v>
      </c>
      <c r="P76" s="26">
        <f t="shared" si="13"/>
        <v>12837.632254425511</v>
      </c>
      <c r="Q76" s="26"/>
      <c r="R76" s="26">
        <f t="shared" si="21"/>
        <v>41.084849307686326</v>
      </c>
      <c r="S76" s="64">
        <f t="shared" si="15"/>
        <v>12837.632254425511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43.586510753994943</v>
      </c>
      <c r="J77" s="26">
        <f t="shared" si="10"/>
        <v>22837.632254425531</v>
      </c>
      <c r="K77" s="64"/>
      <c r="L77" s="154">
        <f t="shared" si="20"/>
        <v>43.586510753994943</v>
      </c>
      <c r="M77" s="26">
        <f t="shared" si="12"/>
        <v>22837.632254425531</v>
      </c>
      <c r="N77" s="26"/>
      <c r="O77" s="26">
        <f t="shared" si="17"/>
        <v>41.084849307686326</v>
      </c>
      <c r="P77" s="26">
        <f t="shared" si="13"/>
        <v>12837.632254425511</v>
      </c>
      <c r="Q77" s="26"/>
      <c r="R77" s="26">
        <f t="shared" si="21"/>
        <v>41.084849307686326</v>
      </c>
      <c r="S77" s="64">
        <f t="shared" si="15"/>
        <v>12837.632254425511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43.586510753994943</v>
      </c>
      <c r="J78" s="26">
        <f t="shared" si="10"/>
        <v>22837.632254425531</v>
      </c>
      <c r="K78" s="64"/>
      <c r="L78" s="154">
        <f t="shared" si="20"/>
        <v>43.586510753994943</v>
      </c>
      <c r="M78" s="26">
        <f t="shared" si="12"/>
        <v>22837.632254425531</v>
      </c>
      <c r="N78" s="26"/>
      <c r="O78" s="26">
        <f t="shared" si="17"/>
        <v>41.084849307686326</v>
      </c>
      <c r="P78" s="26">
        <f t="shared" si="13"/>
        <v>12837.632254425511</v>
      </c>
      <c r="Q78" s="26"/>
      <c r="R78" s="26">
        <f t="shared" si="21"/>
        <v>41.084849307686326</v>
      </c>
      <c r="S78" s="64">
        <f t="shared" si="15"/>
        <v>12837.632254425511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43.586510753994943</v>
      </c>
      <c r="J79" s="26">
        <f t="shared" si="10"/>
        <v>22837.632254425531</v>
      </c>
      <c r="K79" s="64"/>
      <c r="L79" s="154">
        <f t="shared" si="20"/>
        <v>43.586510753994943</v>
      </c>
      <c r="M79" s="26">
        <f t="shared" si="12"/>
        <v>22837.632254425531</v>
      </c>
      <c r="N79" s="26"/>
      <c r="O79" s="26">
        <f t="shared" si="17"/>
        <v>41.084849307686326</v>
      </c>
      <c r="P79" s="26">
        <f t="shared" si="13"/>
        <v>12837.632254425511</v>
      </c>
      <c r="Q79" s="26"/>
      <c r="R79" s="26">
        <f t="shared" si="21"/>
        <v>41.084849307686326</v>
      </c>
      <c r="S79" s="64">
        <f t="shared" si="15"/>
        <v>12837.632254425511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43.586510753994943</v>
      </c>
      <c r="J80" s="26">
        <f t="shared" si="10"/>
        <v>22837.632254425531</v>
      </c>
      <c r="K80" s="64"/>
      <c r="L80" s="154">
        <f t="shared" si="20"/>
        <v>43.586510753994943</v>
      </c>
      <c r="M80" s="26">
        <f t="shared" si="12"/>
        <v>22837.632254425531</v>
      </c>
      <c r="N80" s="26"/>
      <c r="O80" s="26">
        <f t="shared" si="17"/>
        <v>41.084849307686326</v>
      </c>
      <c r="P80" s="26">
        <f t="shared" si="13"/>
        <v>12837.632254425511</v>
      </c>
      <c r="Q80" s="26"/>
      <c r="R80" s="26">
        <f t="shared" si="21"/>
        <v>41.084849307686326</v>
      </c>
      <c r="S80" s="64">
        <f t="shared" si="15"/>
        <v>12837.632254425511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43.586510753994943</v>
      </c>
      <c r="J81" s="26">
        <f t="shared" si="10"/>
        <v>22837.632254425531</v>
      </c>
      <c r="K81" s="64"/>
      <c r="L81" s="154">
        <f t="shared" si="20"/>
        <v>43.586510753994943</v>
      </c>
      <c r="M81" s="26">
        <f t="shared" si="12"/>
        <v>22837.632254425531</v>
      </c>
      <c r="N81" s="26"/>
      <c r="O81" s="26">
        <f t="shared" si="17"/>
        <v>41.084849307686326</v>
      </c>
      <c r="P81" s="26">
        <f t="shared" si="13"/>
        <v>12837.632254425511</v>
      </c>
      <c r="Q81" s="26"/>
      <c r="R81" s="26">
        <f t="shared" si="21"/>
        <v>41.084849307686326</v>
      </c>
      <c r="S81" s="64">
        <f t="shared" si="15"/>
        <v>12837.632254425511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43.586510753994943</v>
      </c>
      <c r="J82" s="26">
        <f t="shared" si="10"/>
        <v>22837.632254425531</v>
      </c>
      <c r="K82" s="64"/>
      <c r="L82" s="154">
        <f t="shared" si="20"/>
        <v>43.586510753994943</v>
      </c>
      <c r="M82" s="26">
        <f t="shared" si="12"/>
        <v>22837.632254425531</v>
      </c>
      <c r="N82" s="26"/>
      <c r="O82" s="26">
        <f t="shared" si="17"/>
        <v>41.084849307686326</v>
      </c>
      <c r="P82" s="26">
        <f t="shared" si="13"/>
        <v>12837.632254425511</v>
      </c>
      <c r="Q82" s="26"/>
      <c r="R82" s="26">
        <f t="shared" si="21"/>
        <v>41.084849307686326</v>
      </c>
      <c r="S82" s="64">
        <f t="shared" si="15"/>
        <v>12837.632254425511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41.8217841000424</v>
      </c>
      <c r="J83" s="26">
        <f t="shared" si="10"/>
        <v>15211.723053900991</v>
      </c>
      <c r="K83" s="64"/>
      <c r="L83" s="154">
        <f>I83+10</f>
        <v>51.8217841000424</v>
      </c>
      <c r="M83" s="26">
        <f t="shared" si="12"/>
        <v>152117.23053901008</v>
      </c>
      <c r="N83" s="26"/>
      <c r="O83" s="26">
        <f>D51</f>
        <v>41.037981339913678</v>
      </c>
      <c r="P83" s="26">
        <f t="shared" si="13"/>
        <v>12699.8366223914</v>
      </c>
      <c r="Q83" s="26"/>
      <c r="R83" s="26">
        <f>O83+10</f>
        <v>51.037981339913678</v>
      </c>
      <c r="S83" s="64">
        <f t="shared" si="15"/>
        <v>126998.36622391392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41.8217841000424</v>
      </c>
      <c r="J84" s="65">
        <f t="shared" si="10"/>
        <v>15211.723053900991</v>
      </c>
      <c r="K84" s="66"/>
      <c r="L84" s="155">
        <f>I84+10</f>
        <v>51.8217841000424</v>
      </c>
      <c r="M84" s="65">
        <f t="shared" si="12"/>
        <v>152117.23053901008</v>
      </c>
      <c r="N84" s="65"/>
      <c r="O84" s="65">
        <f t="shared" si="17"/>
        <v>41.037981339913678</v>
      </c>
      <c r="P84" s="65">
        <f t="shared" si="13"/>
        <v>12699.8366223914</v>
      </c>
      <c r="Q84" s="65"/>
      <c r="R84" s="65">
        <f>O84+10</f>
        <v>51.037981339913678</v>
      </c>
      <c r="S84" s="66">
        <f t="shared" si="15"/>
        <v>126998.36622391392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43.005501893571193</v>
      </c>
      <c r="K85" s="67"/>
      <c r="L85" s="67" t="s">
        <v>134</v>
      </c>
      <c r="M85" s="67">
        <f>10*LOG10(SUM(M61:M84)/24)</f>
        <v>48.531959988093476</v>
      </c>
      <c r="N85" s="67"/>
      <c r="O85" s="67" t="s">
        <v>135</v>
      </c>
      <c r="P85" s="67">
        <f>10*LOG10(SUM(P61:P84)/24)</f>
        <v>41.067333038185545</v>
      </c>
      <c r="Q85" s="67"/>
      <c r="R85" s="67" t="s">
        <v>134</v>
      </c>
      <c r="S85" s="68">
        <f>10*LOG10(SUM(S61:S84)/24)</f>
        <v>47.454488383681891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8</v>
      </c>
      <c r="C89" s="22">
        <f>C2</f>
        <v>258523.07</v>
      </c>
      <c r="D89" s="23">
        <f>D2</f>
        <v>4256381.9000000004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41.084849307686326</v>
      </c>
      <c r="J89" s="86">
        <f>D51</f>
        <v>41.037981339913678</v>
      </c>
      <c r="K89" s="86">
        <f>E51</f>
        <v>41.067333038185545</v>
      </c>
      <c r="L89" s="87">
        <f>F51</f>
        <v>47.454488383681891</v>
      </c>
      <c r="M89" s="89">
        <f>C52</f>
        <v>43.586510753994943</v>
      </c>
      <c r="N89" s="86">
        <f>D52</f>
        <v>41.8217841000424</v>
      </c>
      <c r="O89" s="86">
        <f>E52</f>
        <v>43.005501893571193</v>
      </c>
      <c r="P89" s="87">
        <f>F52</f>
        <v>48.531959988093476</v>
      </c>
      <c r="Q89" s="89">
        <f>C53</f>
        <v>3.5865107539949435</v>
      </c>
      <c r="R89" s="86">
        <f>D53</f>
        <v>7.8217841000424002</v>
      </c>
      <c r="S89" s="86">
        <f>E53</f>
        <v>4.4370308235998195</v>
      </c>
      <c r="T89" s="87">
        <f>F53</f>
        <v>6.5813880582806519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8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655.13665360710195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30.366938620601804</v>
      </c>
      <c r="K95" s="35">
        <f>4/60*100</f>
        <v>6.666666666666667</v>
      </c>
      <c r="L95" s="36">
        <f t="shared" ref="L95:L126" si="23">F95-J95+M95</f>
        <v>4.8721490059886179</v>
      </c>
      <c r="M95" s="110">
        <f>10*LOG(6.666667/100)</f>
        <v>-11.760912373409578</v>
      </c>
      <c r="N95" s="110">
        <f t="shared" ref="N95:N126" si="24">10^(L95/10)</f>
        <v>3.0705409988676524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661.13665360710195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34.105824704799574</v>
      </c>
      <c r="K96" s="27">
        <f t="shared" ref="K96:K159" si="27">4/60*100</f>
        <v>6.666666666666667</v>
      </c>
      <c r="L96" s="37">
        <f t="shared" si="23"/>
        <v>1.1332629217908483</v>
      </c>
      <c r="M96" s="110">
        <f t="shared" ref="M96:M159" si="28">10*LOG(6.666667/100)</f>
        <v>-11.760912373409578</v>
      </c>
      <c r="N96" s="110">
        <f t="shared" si="24"/>
        <v>1.2981542280906164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667.13665360710195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34.184296043512013</v>
      </c>
      <c r="K97" s="27">
        <f t="shared" si="27"/>
        <v>6.666666666666667</v>
      </c>
      <c r="L97" s="37">
        <f t="shared" si="23"/>
        <v>1.0547915830784085</v>
      </c>
      <c r="M97" s="110">
        <f t="shared" si="28"/>
        <v>-11.760912373409578</v>
      </c>
      <c r="N97" s="110">
        <f t="shared" si="24"/>
        <v>1.2749089158903868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673.13665360710195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34.26206478768826</v>
      </c>
      <c r="K98" s="27">
        <f t="shared" si="27"/>
        <v>6.666666666666667</v>
      </c>
      <c r="L98" s="37">
        <f t="shared" si="23"/>
        <v>0.97702283890216179</v>
      </c>
      <c r="M98" s="110">
        <f t="shared" si="28"/>
        <v>-11.760912373409578</v>
      </c>
      <c r="N98" s="110">
        <f t="shared" si="24"/>
        <v>1.2522824201471907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679.13665360710195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34.33914340714766</v>
      </c>
      <c r="K99" s="27">
        <f t="shared" si="27"/>
        <v>6.666666666666667</v>
      </c>
      <c r="L99" s="37">
        <f t="shared" si="23"/>
        <v>0.89994421944276226</v>
      </c>
      <c r="M99" s="110">
        <f t="shared" si="28"/>
        <v>-11.760912373409578</v>
      </c>
      <c r="N99" s="110">
        <f t="shared" si="24"/>
        <v>1.230252969405792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685.13665360710195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34.415544042651391</v>
      </c>
      <c r="K100" s="27">
        <f t="shared" si="27"/>
        <v>6.666666666666667</v>
      </c>
      <c r="L100" s="37">
        <f t="shared" si="23"/>
        <v>0.82354358393903127</v>
      </c>
      <c r="M100" s="110">
        <f t="shared" si="28"/>
        <v>-11.760912373409578</v>
      </c>
      <c r="N100" s="110">
        <f t="shared" si="24"/>
        <v>1.2087997413222644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691.13665360710195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34.491278517379392</v>
      </c>
      <c r="K101" s="27">
        <f t="shared" si="27"/>
        <v>6.666666666666667</v>
      </c>
      <c r="L101" s="37">
        <f t="shared" si="23"/>
        <v>0.74780910921102972</v>
      </c>
      <c r="M101" s="110">
        <f t="shared" si="28"/>
        <v>-11.760912373409578</v>
      </c>
      <c r="N101" s="110">
        <f t="shared" si="24"/>
        <v>1.1879028134424299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697.13665360710195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34.566358347911141</v>
      </c>
      <c r="K102" s="27">
        <f t="shared" si="27"/>
        <v>6.666666666666667</v>
      </c>
      <c r="L102" s="37">
        <f t="shared" si="23"/>
        <v>0.6727292786792809</v>
      </c>
      <c r="M102" s="110">
        <f t="shared" si="28"/>
        <v>-11.760912373409578</v>
      </c>
      <c r="N102" s="110">
        <f t="shared" si="24"/>
        <v>1.1675431169328938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703.13665360710195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34.64079475473595</v>
      </c>
      <c r="K103" s="27">
        <f t="shared" si="27"/>
        <v>6.666666666666667</v>
      </c>
      <c r="L103" s="37">
        <f t="shared" si="23"/>
        <v>0.598292871854472</v>
      </c>
      <c r="M103" s="110">
        <f t="shared" si="28"/>
        <v>-11.760912373409578</v>
      </c>
      <c r="N103" s="110">
        <f t="shared" si="24"/>
        <v>1.1477023930639432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709.13665360710195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34.714598672316733</v>
      </c>
      <c r="K104" s="27">
        <f t="shared" si="27"/>
        <v>6.666666666666667</v>
      </c>
      <c r="L104" s="37">
        <f t="shared" si="23"/>
        <v>0.52448895427368925</v>
      </c>
      <c r="M104" s="110">
        <f t="shared" si="28"/>
        <v>-11.760912373409578</v>
      </c>
      <c r="N104" s="110">
        <f t="shared" si="24"/>
        <v>1.1283631522588429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715.13665360710195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34.787780758729767</v>
      </c>
      <c r="K105" s="27">
        <f t="shared" si="27"/>
        <v>6.666666666666667</v>
      </c>
      <c r="L105" s="37">
        <f t="shared" si="23"/>
        <v>0.4513068678606551</v>
      </c>
      <c r="M105" s="110">
        <f t="shared" si="28"/>
        <v>-11.760912373409578</v>
      </c>
      <c r="N105" s="110">
        <f t="shared" si="24"/>
        <v>1.1095086355380159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721.13665360710195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34.860351404901778</v>
      </c>
      <c r="K106" s="27">
        <f t="shared" si="27"/>
        <v>6.666666666666667</v>
      </c>
      <c r="L106" s="37">
        <f t="shared" si="23"/>
        <v>0.37873622168864429</v>
      </c>
      <c r="M106" s="110">
        <f t="shared" si="28"/>
        <v>-11.760912373409578</v>
      </c>
      <c r="N106" s="110">
        <f t="shared" si="24"/>
        <v>1.0911227781993511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727.13665360710195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34.932320743464281</v>
      </c>
      <c r="K107" s="27">
        <f t="shared" si="27"/>
        <v>6.666666666666667</v>
      </c>
      <c r="L107" s="37">
        <f t="shared" si="23"/>
        <v>0.30676688312614075</v>
      </c>
      <c r="M107" s="110">
        <f t="shared" si="28"/>
        <v>-11.760912373409578</v>
      </c>
      <c r="N107" s="110">
        <f t="shared" si="24"/>
        <v>1.0731901755876596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733.13665360710195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35.003698657244172</v>
      </c>
      <c r="K108" s="27">
        <f t="shared" si="27"/>
        <v>6.666666666666667</v>
      </c>
      <c r="L108" s="37">
        <f t="shared" si="23"/>
        <v>0.23538896934624987</v>
      </c>
      <c r="M108" s="110">
        <f t="shared" si="28"/>
        <v>-11.760912373409578</v>
      </c>
      <c r="N108" s="110">
        <f t="shared" si="24"/>
        <v>1.0556960508170392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739.13665360710195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35.074494787408199</v>
      </c>
      <c r="K109" s="27">
        <f t="shared" si="27"/>
        <v>6.666666666666667</v>
      </c>
      <c r="L109" s="37">
        <f t="shared" si="23"/>
        <v>0.16459283918222312</v>
      </c>
      <c r="M109" s="110">
        <f t="shared" si="28"/>
        <v>-11.760912373409578</v>
      </c>
      <c r="N109" s="110">
        <f t="shared" si="24"/>
        <v>1.0386262243198723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745.13665360710195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35.144718541278294</v>
      </c>
      <c r="K110" s="27">
        <f t="shared" si="27"/>
        <v>6.666666666666667</v>
      </c>
      <c r="L110" s="37">
        <f t="shared" si="23"/>
        <v>9.436908531212751E-2</v>
      </c>
      <c r="M110" s="110">
        <f t="shared" si="28"/>
        <v>-11.760912373409578</v>
      </c>
      <c r="N110" s="110">
        <f t="shared" si="24"/>
        <v>1.0219670851052329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751.13665360710195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35.214379099833408</v>
      </c>
      <c r="K111" s="27">
        <f t="shared" si="27"/>
        <v>6.666666666666667</v>
      </c>
      <c r="L111" s="37">
        <f t="shared" si="23"/>
        <v>2.4708526757013516E-2</v>
      </c>
      <c r="M111" s="110">
        <f t="shared" si="28"/>
        <v>-11.760912373409578</v>
      </c>
      <c r="N111" s="110">
        <f t="shared" si="24"/>
        <v>1.0057055636179435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757.13665360710195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35.283485424912961</v>
      </c>
      <c r="K112" s="27">
        <f t="shared" si="27"/>
        <v>6.666666666666667</v>
      </c>
      <c r="L112" s="37">
        <f t="shared" si="23"/>
        <v>-4.4397798322538762E-2</v>
      </c>
      <c r="M112" s="110">
        <f t="shared" si="28"/>
        <v>-11.760912373409578</v>
      </c>
      <c r="N112" s="110">
        <f t="shared" si="24"/>
        <v>0.98982910609718155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763.13665360710195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35.352046266135986</v>
      </c>
      <c r="K113" s="27">
        <f t="shared" si="27"/>
        <v>6.666666666666667</v>
      </c>
      <c r="L113" s="37">
        <f t="shared" si="23"/>
        <v>-0.11295863954556395</v>
      </c>
      <c r="M113" s="110">
        <f t="shared" si="28"/>
        <v>-11.760912373409578</v>
      </c>
      <c r="N113" s="110">
        <f t="shared" si="24"/>
        <v>0.9743256503407004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769.13665360710195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35.420070167549312</v>
      </c>
      <c r="K114" s="27">
        <f t="shared" si="27"/>
        <v>6.666666666666667</v>
      </c>
      <c r="L114" s="37">
        <f t="shared" si="23"/>
        <v>-0.18098254095889033</v>
      </c>
      <c r="M114" s="110">
        <f t="shared" si="28"/>
        <v>-11.760912373409578</v>
      </c>
      <c r="N114" s="110">
        <f t="shared" si="24"/>
        <v>0.95918360278729475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775.13665360710195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35.487565474017444</v>
      </c>
      <c r="K115" s="27">
        <f t="shared" si="27"/>
        <v>6.666666666666667</v>
      </c>
      <c r="L115" s="37">
        <f t="shared" si="23"/>
        <v>-0.24847784742702217</v>
      </c>
      <c r="M115" s="110">
        <f t="shared" si="28"/>
        <v>-11.760912373409578</v>
      </c>
      <c r="N115" s="110">
        <f t="shared" si="24"/>
        <v>0.94439181683618778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781.13665360710195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35.554540337366063</v>
      </c>
      <c r="K116" s="27">
        <f t="shared" si="27"/>
        <v>6.666666666666667</v>
      </c>
      <c r="L116" s="37">
        <f t="shared" si="23"/>
        <v>-0.31545271077564152</v>
      </c>
      <c r="M116" s="110">
        <f t="shared" si="28"/>
        <v>-11.760912373409578</v>
      </c>
      <c r="N116" s="110">
        <f t="shared" si="24"/>
        <v>0.92993957232763647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787.13665360710195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35.62100272229052</v>
      </c>
      <c r="K117" s="27">
        <f t="shared" si="27"/>
        <v>6.666666666666667</v>
      </c>
      <c r="L117" s="37">
        <f t="shared" si="23"/>
        <v>-0.38191509570009785</v>
      </c>
      <c r="M117" s="110">
        <f t="shared" si="28"/>
        <v>-11.760912373409578</v>
      </c>
      <c r="N117" s="110">
        <f t="shared" si="24"/>
        <v>0.91581655611419954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793.13665360710195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35.686960412039952</v>
      </c>
      <c r="K118" s="27">
        <f t="shared" si="27"/>
        <v>6.666666666666667</v>
      </c>
      <c r="L118" s="37">
        <f t="shared" si="23"/>
        <v>-0.44787278544952969</v>
      </c>
      <c r="M118" s="110">
        <f t="shared" si="28"/>
        <v>-11.760912373409578</v>
      </c>
      <c r="N118" s="110">
        <f t="shared" si="24"/>
        <v>0.90201284365693168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799.13665360710195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35.752421013887222</v>
      </c>
      <c r="K119" s="27">
        <f t="shared" si="27"/>
        <v>6.666666666666667</v>
      </c>
      <c r="L119" s="37">
        <f t="shared" si="23"/>
        <v>-0.51333338729680023</v>
      </c>
      <c r="M119" s="110">
        <f t="shared" si="28"/>
        <v>-11.760912373409578</v>
      </c>
      <c r="N119" s="110">
        <f t="shared" si="24"/>
        <v>0.88851888158516368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805.13665360710195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35.81739196439424</v>
      </c>
      <c r="K120" s="27">
        <f t="shared" si="27"/>
        <v>6.666666666666667</v>
      </c>
      <c r="L120" s="37">
        <f t="shared" si="23"/>
        <v>-0.57830433780381796</v>
      </c>
      <c r="M120" s="110">
        <f t="shared" si="28"/>
        <v>-11.760912373409578</v>
      </c>
      <c r="N120" s="110">
        <f t="shared" si="24"/>
        <v>0.87532547116264825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811.13665360710195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35.881880534481887</v>
      </c>
      <c r="K121" s="27">
        <f t="shared" si="27"/>
        <v>6.666666666666667</v>
      </c>
      <c r="L121" s="37">
        <f t="shared" si="23"/>
        <v>-0.64279290789146515</v>
      </c>
      <c r="M121" s="110">
        <f t="shared" si="28"/>
        <v>-11.760912373409578</v>
      </c>
      <c r="N121" s="110">
        <f t="shared" si="24"/>
        <v>0.86242375260661397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817.13665360710195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35.945893834313061</v>
      </c>
      <c r="K122" s="27">
        <f t="shared" si="27"/>
        <v>6.666666666666667</v>
      </c>
      <c r="L122" s="37">
        <f t="shared" si="23"/>
        <v>-0.70680620772263936</v>
      </c>
      <c r="M122" s="110">
        <f t="shared" si="28"/>
        <v>-11.760912373409578</v>
      </c>
      <c r="N122" s="110">
        <f t="shared" si="24"/>
        <v>0.84980519020983891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823.13665360710195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36.009438817997079</v>
      </c>
      <c r="K123" s="27">
        <f t="shared" si="27"/>
        <v>6.666666666666667</v>
      </c>
      <c r="L123" s="37">
        <f t="shared" si="23"/>
        <v>-0.77035119140665742</v>
      </c>
      <c r="M123" s="110">
        <f t="shared" si="28"/>
        <v>-11.760912373409578</v>
      </c>
      <c r="N123" s="110">
        <f t="shared" si="24"/>
        <v>0.83746155821907919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829.13665360710195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36.072522288123324</v>
      </c>
      <c r="K124" s="27">
        <f t="shared" si="27"/>
        <v>6.666666666666667</v>
      </c>
      <c r="L124" s="37">
        <f t="shared" si="23"/>
        <v>-0.8334346615329018</v>
      </c>
      <c r="M124" s="110">
        <f t="shared" si="28"/>
        <v>-11.760912373409578</v>
      </c>
      <c r="N124" s="110">
        <f t="shared" si="24"/>
        <v>0.82538492742620617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835.13665360710195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36.135150900131343</v>
      </c>
      <c r="K125" s="27">
        <f t="shared" si="27"/>
        <v>6.666666666666667</v>
      </c>
      <c r="L125" s="37">
        <f t="shared" si="23"/>
        <v>-0.8960632735409213</v>
      </c>
      <c r="M125" s="110">
        <f t="shared" si="28"/>
        <v>-11.760912373409578</v>
      </c>
      <c r="N125" s="110">
        <f t="shared" si="24"/>
        <v>0.81356765243127394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841.13665360710195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36.197331166524599</v>
      </c>
      <c r="K126" s="27">
        <f t="shared" si="27"/>
        <v>6.666666666666667</v>
      </c>
      <c r="L126" s="37">
        <f t="shared" si="23"/>
        <v>-0.95824353993417688</v>
      </c>
      <c r="M126" s="110">
        <f t="shared" si="28"/>
        <v>-11.760912373409578</v>
      </c>
      <c r="N126" s="110">
        <f t="shared" si="24"/>
        <v>0.80200235953927579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847.13665360710195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36.25906946093442</v>
      </c>
      <c r="K127" s="27">
        <f t="shared" si="27"/>
        <v>6.666666666666667</v>
      </c>
      <c r="L127" s="37">
        <f t="shared" ref="L127:L158" si="29">F127-J127+M127</f>
        <v>-1.0199818343439979</v>
      </c>
      <c r="M127" s="110">
        <f t="shared" si="28"/>
        <v>-11.760912373409578</v>
      </c>
      <c r="N127" s="110">
        <f t="shared" ref="N127:N158" si="30">10^(L127/10)</f>
        <v>0.79068193525483343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853.13665360710195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36.320372022040551</v>
      </c>
      <c r="K128" s="27">
        <f t="shared" si="27"/>
        <v>6.666666666666667</v>
      </c>
      <c r="L128" s="37">
        <f t="shared" si="29"/>
        <v>-1.0812843954501297</v>
      </c>
      <c r="M128" s="110">
        <f t="shared" si="28"/>
        <v>-11.760912373409578</v>
      </c>
      <c r="N128" s="110">
        <f t="shared" si="30"/>
        <v>0.7795995153412888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859.13665360710195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36.381244957354312</v>
      </c>
      <c r="K129" s="27">
        <f t="shared" si="27"/>
        <v>6.666666666666667</v>
      </c>
      <c r="L129" s="37">
        <f t="shared" si="29"/>
        <v>-1.1421573307638901</v>
      </c>
      <c r="M129" s="110">
        <f t="shared" si="28"/>
        <v>-11.760912373409578</v>
      </c>
      <c r="N129" s="110">
        <f t="shared" si="30"/>
        <v>0.76874847441277927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865.13665360710195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36.441694246870107</v>
      </c>
      <c r="K130" s="27">
        <f t="shared" si="27"/>
        <v>6.666666666666667</v>
      </c>
      <c r="L130" s="37">
        <f t="shared" si="29"/>
        <v>-1.2026066202796848</v>
      </c>
      <c r="M130" s="110">
        <f t="shared" si="28"/>
        <v>-11.760912373409578</v>
      </c>
      <c r="N130" s="110">
        <f t="shared" si="30"/>
        <v>0.758122416029824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871.13665360710195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36.5017257465908</v>
      </c>
      <c r="K131" s="27">
        <f t="shared" si="27"/>
        <v>6.666666666666667</v>
      </c>
      <c r="L131" s="37">
        <f t="shared" si="29"/>
        <v>-1.2626381200003784</v>
      </c>
      <c r="M131" s="110">
        <f t="shared" si="28"/>
        <v>-11.760912373409578</v>
      </c>
      <c r="N131" s="110">
        <f t="shared" si="30"/>
        <v>0.7477151632707707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877.13665360710195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36.561345191931977</v>
      </c>
      <c r="K132" s="27">
        <f t="shared" si="27"/>
        <v>6.666666666666667</v>
      </c>
      <c r="L132" s="37">
        <f t="shared" si="29"/>
        <v>-1.3222575653415554</v>
      </c>
      <c r="M132" s="110">
        <f t="shared" si="28"/>
        <v>-11.760912373409578</v>
      </c>
      <c r="N132" s="110">
        <f t="shared" si="30"/>
        <v>0.73752074975317661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883.13665360710195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36.620558201010297</v>
      </c>
      <c r="K133" s="27">
        <f t="shared" si="27"/>
        <v>6.666666666666667</v>
      </c>
      <c r="L133" s="37">
        <f t="shared" si="29"/>
        <v>-1.3814705744198754</v>
      </c>
      <c r="M133" s="110">
        <f t="shared" si="28"/>
        <v>-11.760912373409578</v>
      </c>
      <c r="N133" s="110">
        <f t="shared" si="30"/>
        <v>0.72753341108071035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889.13665360710195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36.679370277820468</v>
      </c>
      <c r="K134" s="27">
        <f t="shared" si="27"/>
        <v>6.666666666666667</v>
      </c>
      <c r="L134" s="37">
        <f t="shared" si="29"/>
        <v>-1.4402826512300457</v>
      </c>
      <c r="M134" s="110">
        <f t="shared" si="28"/>
        <v>-11.760912373409578</v>
      </c>
      <c r="N134" s="110">
        <f t="shared" si="30"/>
        <v>0.7177475766927145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895.13665360710195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36.737786815305334</v>
      </c>
      <c r="K135" s="27">
        <f t="shared" si="27"/>
        <v>6.666666666666667</v>
      </c>
      <c r="L135" s="37">
        <f t="shared" si="29"/>
        <v>-1.4986991887149124</v>
      </c>
      <c r="M135" s="110">
        <f t="shared" si="28"/>
        <v>-11.760912373409578</v>
      </c>
      <c r="N135" s="110">
        <f t="shared" si="30"/>
        <v>0.70815786209490561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901.13665360710195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36.795813098323507</v>
      </c>
      <c r="K136" s="27">
        <f t="shared" si="27"/>
        <v>6.666666666666667</v>
      </c>
      <c r="L136" s="37">
        <f t="shared" si="29"/>
        <v>-1.5567254717330847</v>
      </c>
      <c r="M136" s="110">
        <f t="shared" si="28"/>
        <v>-11.760912373409578</v>
      </c>
      <c r="N136" s="110">
        <f t="shared" si="30"/>
        <v>0.69875906145095934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907.13665360710195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36.853454306518437</v>
      </c>
      <c r="K137" s="27">
        <f t="shared" si="27"/>
        <v>6.666666666666667</v>
      </c>
      <c r="L137" s="37">
        <f t="shared" si="29"/>
        <v>-1.6143666799280147</v>
      </c>
      <c r="M137" s="110">
        <f t="shared" si="28"/>
        <v>-11.760912373409578</v>
      </c>
      <c r="N137" s="110">
        <f t="shared" si="30"/>
        <v>0.68954614051597185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913.13665360710195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36.910715517092989</v>
      </c>
      <c r="K138" s="27">
        <f t="shared" si="27"/>
        <v>6.666666666666667</v>
      </c>
      <c r="L138" s="37">
        <f t="shared" si="29"/>
        <v>-1.6716278905025668</v>
      </c>
      <c r="M138" s="110">
        <f t="shared" si="28"/>
        <v>-11.760912373409578</v>
      </c>
      <c r="N138" s="110">
        <f t="shared" si="30"/>
        <v>0.68051422989386534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919.13665360710195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36.967601707493102</v>
      </c>
      <c r="K139" s="27">
        <f t="shared" si="27"/>
        <v>6.666666666666667</v>
      </c>
      <c r="L139" s="37">
        <f t="shared" si="29"/>
        <v>-1.7285140809026807</v>
      </c>
      <c r="M139" s="110">
        <f t="shared" si="28"/>
        <v>-11.760912373409578</v>
      </c>
      <c r="N139" s="110">
        <f t="shared" si="30"/>
        <v>0.67165861860189402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925.13665360710195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37.024117758004166</v>
      </c>
      <c r="K140" s="27">
        <f t="shared" si="27"/>
        <v>6.666666666666667</v>
      </c>
      <c r="L140" s="37">
        <f t="shared" si="29"/>
        <v>-1.7850301314137447</v>
      </c>
      <c r="M140" s="110">
        <f t="shared" si="28"/>
        <v>-11.760912373409578</v>
      </c>
      <c r="N140" s="110">
        <f t="shared" si="30"/>
        <v>0.66297474792635569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931.13665360710195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37.080268454263468</v>
      </c>
      <c r="K141" s="27">
        <f t="shared" si="27"/>
        <v>6.666666666666667</v>
      </c>
      <c r="L141" s="37">
        <f t="shared" si="29"/>
        <v>-1.8411808276730461</v>
      </c>
      <c r="M141" s="110">
        <f t="shared" si="28"/>
        <v>-11.760912373409578</v>
      </c>
      <c r="N141" s="110">
        <f t="shared" si="30"/>
        <v>0.65445820555455181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937.13665360710195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37.136058489691948</v>
      </c>
      <c r="K142" s="27">
        <f t="shared" si="27"/>
        <v>6.666666666666667</v>
      </c>
      <c r="L142" s="37">
        <f t="shared" si="29"/>
        <v>-1.8969708631015259</v>
      </c>
      <c r="M142" s="110">
        <f t="shared" si="28"/>
        <v>-11.760912373409578</v>
      </c>
      <c r="N142" s="110">
        <f t="shared" si="30"/>
        <v>0.64610471996889229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943.13665360710195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37.19149246784837</v>
      </c>
      <c r="K143" s="27">
        <f t="shared" si="27"/>
        <v>6.666666666666667</v>
      </c>
      <c r="L143" s="37">
        <f t="shared" si="29"/>
        <v>-1.9524048412579482</v>
      </c>
      <c r="M143" s="110">
        <f t="shared" si="28"/>
        <v>-11.760912373409578</v>
      </c>
      <c r="N143" s="110">
        <f t="shared" si="30"/>
        <v>0.6379101550898415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949.13665360710195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37.246574904708808</v>
      </c>
      <c r="K144" s="27">
        <f t="shared" si="27"/>
        <v>6.666666666666667</v>
      </c>
      <c r="L144" s="37">
        <f t="shared" si="29"/>
        <v>-2.0074872781183863</v>
      </c>
      <c r="M144" s="110">
        <f t="shared" si="28"/>
        <v>-11.760912373409578</v>
      </c>
      <c r="N144" s="110">
        <f t="shared" si="30"/>
        <v>0.6298705051551714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955.13665360710195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37.301310230874364</v>
      </c>
      <c r="K145" s="27">
        <f t="shared" si="27"/>
        <v>6.666666666666667</v>
      </c>
      <c r="L145" s="37">
        <f t="shared" si="29"/>
        <v>-2.0622226042839422</v>
      </c>
      <c r="M145" s="110">
        <f t="shared" si="28"/>
        <v>-11.760912373409578</v>
      </c>
      <c r="N145" s="110">
        <f t="shared" si="30"/>
        <v>0.62198188982366809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961.13665360710195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37.355702793709696</v>
      </c>
      <c r="K146" s="27">
        <f t="shared" si="27"/>
        <v>6.666666666666667</v>
      </c>
      <c r="L146" s="37">
        <f t="shared" si="29"/>
        <v>-2.1166151671192743</v>
      </c>
      <c r="M146" s="110">
        <f t="shared" si="28"/>
        <v>-11.760912373409578</v>
      </c>
      <c r="N146" s="110">
        <f t="shared" si="30"/>
        <v>0.61424054949213569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967.13665360710195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37.409756859415054</v>
      </c>
      <c r="K147" s="27">
        <f t="shared" si="27"/>
        <v>6.666666666666667</v>
      </c>
      <c r="L147" s="37">
        <f t="shared" si="29"/>
        <v>-2.1706692328246326</v>
      </c>
      <c r="M147" s="110">
        <f t="shared" si="28"/>
        <v>-11.760912373409578</v>
      </c>
      <c r="N147" s="110">
        <f t="shared" si="30"/>
        <v>0.60664284081512809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973.13665360710195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37.463476615034239</v>
      </c>
      <c r="K148" s="27">
        <f t="shared" si="27"/>
        <v>6.666666666666667</v>
      </c>
      <c r="L148" s="37">
        <f t="shared" si="29"/>
        <v>-2.2243889884438168</v>
      </c>
      <c r="M148" s="110">
        <f t="shared" si="28"/>
        <v>-11.760912373409578</v>
      </c>
      <c r="N148" s="110">
        <f t="shared" si="30"/>
        <v>0.59918523241744792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979.13665360710195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37.516866170400789</v>
      </c>
      <c r="K149" s="27">
        <f t="shared" si="27"/>
        <v>6.666666666666667</v>
      </c>
      <c r="L149" s="37">
        <f t="shared" si="29"/>
        <v>-2.277778543810367</v>
      </c>
      <c r="M149" s="110">
        <f t="shared" si="28"/>
        <v>-11.760912373409578</v>
      </c>
      <c r="N149" s="110">
        <f t="shared" si="30"/>
        <v>0.59186430078999785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985.13665360710195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37.569929560024775</v>
      </c>
      <c r="K150" s="27">
        <f t="shared" si="27"/>
        <v>6.666666666666667</v>
      </c>
      <c r="L150" s="37">
        <f t="shared" si="29"/>
        <v>-2.3308419334343533</v>
      </c>
      <c r="M150" s="110">
        <f t="shared" si="28"/>
        <v>-11.760912373409578</v>
      </c>
      <c r="N150" s="110">
        <f t="shared" si="30"/>
        <v>0.5846767263600654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991.13665360710195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37.622670744922317</v>
      </c>
      <c r="K151" s="27">
        <f t="shared" si="27"/>
        <v>6.666666666666667</v>
      </c>
      <c r="L151" s="37">
        <f t="shared" si="29"/>
        <v>-2.3835831183318952</v>
      </c>
      <c r="M151" s="110">
        <f t="shared" si="28"/>
        <v>-11.760912373409578</v>
      </c>
      <c r="N151" s="110">
        <f t="shared" si="30"/>
        <v>0.577619289727623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997.13665360710195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37.675093614389858</v>
      </c>
      <c r="K152" s="27">
        <f t="shared" si="27"/>
        <v>6.666666666666667</v>
      </c>
      <c r="L152" s="37">
        <f t="shared" si="29"/>
        <v>-2.4360059877994367</v>
      </c>
      <c r="M152" s="110">
        <f t="shared" si="28"/>
        <v>-11.760912373409578</v>
      </c>
      <c r="N152" s="110">
        <f t="shared" si="30"/>
        <v>0.570688868059682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747.13665360710195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35.168000857719157</v>
      </c>
      <c r="K153" s="27">
        <f t="shared" si="27"/>
        <v>6.666666666666667</v>
      </c>
      <c r="L153" s="37">
        <f t="shared" si="29"/>
        <v>7.1086768871264638E-2</v>
      </c>
      <c r="M153" s="110">
        <f t="shared" si="28"/>
        <v>-11.760912373409578</v>
      </c>
      <c r="N153" s="110">
        <f t="shared" si="30"/>
        <v>1.0165030285086476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747.33209818003081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35.170272715191544</v>
      </c>
      <c r="K154" s="27">
        <f t="shared" si="27"/>
        <v>6.666666666666667</v>
      </c>
      <c r="L154" s="37">
        <f t="shared" si="29"/>
        <v>6.8814911398877854E-2</v>
      </c>
      <c r="M154" s="110">
        <f t="shared" si="28"/>
        <v>-11.760912373409578</v>
      </c>
      <c r="N154" s="110">
        <f t="shared" si="30"/>
        <v>1.0159714200781278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747.91596164504756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35.177056036320451</v>
      </c>
      <c r="K155" s="27">
        <f t="shared" si="27"/>
        <v>6.666666666666667</v>
      </c>
      <c r="L155" s="37">
        <f t="shared" si="29"/>
        <v>6.2031590269970849E-2</v>
      </c>
      <c r="M155" s="110">
        <f t="shared" si="28"/>
        <v>-11.760912373409578</v>
      </c>
      <c r="N155" s="110">
        <f t="shared" si="30"/>
        <v>1.0143857952576472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748.8809867691657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35.188256089736292</v>
      </c>
      <c r="K156" s="27">
        <f t="shared" si="27"/>
        <v>6.666666666666667</v>
      </c>
      <c r="L156" s="37">
        <f t="shared" si="29"/>
        <v>5.0831536854129666E-2</v>
      </c>
      <c r="M156" s="110">
        <f t="shared" si="28"/>
        <v>-11.760912373409578</v>
      </c>
      <c r="N156" s="110">
        <f t="shared" si="30"/>
        <v>1.011773158339877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750.21556819913962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35.203721444569908</v>
      </c>
      <c r="K157" s="27">
        <f t="shared" si="27"/>
        <v>6.666666666666667</v>
      </c>
      <c r="L157" s="37">
        <f t="shared" si="29"/>
        <v>3.5366182020514003E-2</v>
      </c>
      <c r="M157" s="110">
        <f t="shared" si="28"/>
        <v>-11.760912373409578</v>
      </c>
      <c r="N157" s="110">
        <f t="shared" si="30"/>
        <v>1.0081766117303659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751.9044168343255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35.223252719285298</v>
      </c>
      <c r="K158" s="27">
        <f t="shared" si="27"/>
        <v>6.666666666666667</v>
      </c>
      <c r="L158" s="37">
        <f t="shared" si="29"/>
        <v>1.583490730512338E-2</v>
      </c>
      <c r="M158" s="110">
        <f t="shared" si="28"/>
        <v>-11.760912373409578</v>
      </c>
      <c r="N158" s="110">
        <f t="shared" si="30"/>
        <v>1.0036527773404282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753.92936588892974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35.246613192153745</v>
      </c>
      <c r="K159" s="27">
        <f t="shared" si="27"/>
        <v>6.666666666666667</v>
      </c>
      <c r="L159" s="37">
        <f t="shared" ref="L159:L190" si="32">F159-J159+M159</f>
        <v>-7.5255655633235108E-3</v>
      </c>
      <c r="M159" s="110">
        <f t="shared" si="28"/>
        <v>-11.760912373409578</v>
      </c>
      <c r="N159" s="110">
        <f t="shared" ref="N159:N190" si="33">10^(L159/10)</f>
        <v>0.99826867496706273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756.27022864526623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35.273540085680501</v>
      </c>
      <c r="K160" s="27">
        <f t="shared" ref="K160:K223" si="36">4/60*100</f>
        <v>6.666666666666667</v>
      </c>
      <c r="L160" s="37">
        <f t="shared" si="32"/>
        <v>-3.4452459090079657E-2</v>
      </c>
      <c r="M160" s="110">
        <f t="shared" ref="M160:M223" si="37">10*LOG(6.666667/100)</f>
        <v>-11.760912373409578</v>
      </c>
      <c r="N160" s="110">
        <f t="shared" si="33"/>
        <v>0.99209841110798169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758.90562777568471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35.303755468252561</v>
      </c>
      <c r="K161" s="27">
        <f t="shared" si="36"/>
        <v>6.666666666666667</v>
      </c>
      <c r="L161" s="37">
        <f t="shared" si="32"/>
        <v>-6.4667841662139125E-2</v>
      </c>
      <c r="M161" s="110">
        <f t="shared" si="37"/>
        <v>-11.760912373409578</v>
      </c>
      <c r="N161" s="110">
        <f t="shared" si="33"/>
        <v>0.98521999179751307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761.81373643185862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35.336975985106399</v>
      </c>
      <c r="K162" s="27">
        <f t="shared" si="36"/>
        <v>6.666666666666667</v>
      </c>
      <c r="L162" s="37">
        <f t="shared" si="32"/>
        <v>-9.7888358515977103E-2</v>
      </c>
      <c r="M162" s="110">
        <f t="shared" si="37"/>
        <v>-11.760912373409578</v>
      </c>
      <c r="N162" s="110">
        <f t="shared" si="33"/>
        <v>0.97771249211443523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764.97289534906986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35.372920948592004</v>
      </c>
      <c r="K163" s="27">
        <f t="shared" si="36"/>
        <v>6.666666666666667</v>
      </c>
      <c r="L163" s="37">
        <f t="shared" si="32"/>
        <v>-0.13383332200158193</v>
      </c>
      <c r="M163" s="110">
        <f t="shared" si="37"/>
        <v>-11.760912373409578</v>
      </c>
      <c r="N163" s="110">
        <f t="shared" si="33"/>
        <v>0.96965371970207148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768.36209244484724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35.411318611348428</v>
      </c>
      <c r="K164" s="27">
        <f t="shared" si="36"/>
        <v>6.666666666666667</v>
      </c>
      <c r="L164" s="37">
        <f t="shared" si="32"/>
        <v>-0.17223098475800569</v>
      </c>
      <c r="M164" s="110">
        <f t="shared" si="37"/>
        <v>-11.760912373409578</v>
      </c>
      <c r="N164" s="110">
        <f t="shared" si="33"/>
        <v>0.96111842191408858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771.96130853918385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35.451910672284001</v>
      </c>
      <c r="K165" s="27">
        <f t="shared" si="36"/>
        <v>6.666666666666667</v>
      </c>
      <c r="L165" s="37">
        <f t="shared" si="32"/>
        <v>-0.21282304569357891</v>
      </c>
      <c r="M165" s="110">
        <f t="shared" si="37"/>
        <v>-11.760912373409578</v>
      </c>
      <c r="N165" s="110">
        <f t="shared" si="33"/>
        <v>0.95217701890724071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775.75174387361881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35.494455210843398</v>
      </c>
      <c r="K166" s="27">
        <f t="shared" si="36"/>
        <v>6.666666666666667</v>
      </c>
      <c r="L166" s="37">
        <f t="shared" si="32"/>
        <v>-0.25536758425297634</v>
      </c>
      <c r="M166" s="110">
        <f t="shared" si="37"/>
        <v>-11.760912373409578</v>
      </c>
      <c r="N166" s="110">
        <f t="shared" si="33"/>
        <v>0.94289480203011844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779.71594562628138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35.538728317520928</v>
      </c>
      <c r="K167" s="27">
        <f t="shared" si="36"/>
        <v>6.666666666666667</v>
      </c>
      <c r="L167" s="37">
        <f t="shared" si="32"/>
        <v>-0.29964069093050583</v>
      </c>
      <c r="M167" s="110">
        <f t="shared" si="37"/>
        <v>-11.760912373409578</v>
      </c>
      <c r="N167" s="110">
        <f t="shared" si="33"/>
        <v>0.93333151582509588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783.83785795267136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35.584524705752813</v>
      </c>
      <c r="K168" s="27">
        <f t="shared" si="36"/>
        <v>6.666666666666667</v>
      </c>
      <c r="L168" s="37">
        <f t="shared" si="32"/>
        <v>-0.34543707916239086</v>
      </c>
      <c r="M168" s="110">
        <f t="shared" si="37"/>
        <v>-11.760912373409578</v>
      </c>
      <c r="N168" s="110">
        <f t="shared" si="33"/>
        <v>0.9235412374473192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788.10281471585927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35.631657571898259</v>
      </c>
      <c r="K169" s="27">
        <f t="shared" si="36"/>
        <v>6.666666666666667</v>
      </c>
      <c r="L169" s="37">
        <f t="shared" si="32"/>
        <v>-0.39256994530783729</v>
      </c>
      <c r="M169" s="110">
        <f t="shared" si="37"/>
        <v>-11.760912373409578</v>
      </c>
      <c r="N169" s="110">
        <f t="shared" si="33"/>
        <v>0.91357247335257097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792.49749227664415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35.679957932820678</v>
      </c>
      <c r="K170" s="27">
        <f t="shared" si="36"/>
        <v>6.666666666666667</v>
      </c>
      <c r="L170" s="37">
        <f t="shared" si="32"/>
        <v>-0.44087030623025569</v>
      </c>
      <c r="M170" s="110">
        <f t="shared" si="37"/>
        <v>-11.760912373409578</v>
      </c>
      <c r="N170" s="110">
        <f t="shared" si="33"/>
        <v>0.90346840465411959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797.00983641484754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35.72927362677617</v>
      </c>
      <c r="K171" s="27">
        <f t="shared" si="36"/>
        <v>6.666666666666667</v>
      </c>
      <c r="L171" s="37">
        <f t="shared" si="32"/>
        <v>-0.49018600018574787</v>
      </c>
      <c r="M171" s="110">
        <f t="shared" si="37"/>
        <v>-11.760912373409578</v>
      </c>
      <c r="N171" s="110">
        <f t="shared" si="33"/>
        <v>0.89326722595318875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801.62897422494189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35.779468120528271</v>
      </c>
      <c r="K172" s="27">
        <f t="shared" si="36"/>
        <v>6.666666666666667</v>
      </c>
      <c r="L172" s="37">
        <f t="shared" si="32"/>
        <v>-0.54038049393784959</v>
      </c>
      <c r="M172" s="110">
        <f t="shared" si="37"/>
        <v>-11.760912373409578</v>
      </c>
      <c r="N172" s="110">
        <f t="shared" si="33"/>
        <v>0.88300253544063201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806.34511897858829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35.830419227866109</v>
      </c>
      <c r="K173" s="27">
        <f t="shared" si="36"/>
        <v>6.666666666666667</v>
      </c>
      <c r="L173" s="37">
        <f t="shared" si="32"/>
        <v>-0.59133160127568729</v>
      </c>
      <c r="M173" s="110">
        <f t="shared" si="37"/>
        <v>-11.760912373409578</v>
      </c>
      <c r="N173" s="110">
        <f t="shared" si="33"/>
        <v>0.87270374546320795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811.14947359315306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35.882017813574819</v>
      </c>
      <c r="K174" s="27">
        <f t="shared" si="36"/>
        <v>6.666666666666667</v>
      </c>
      <c r="L174" s="37">
        <f t="shared" si="32"/>
        <v>-0.64293018698439752</v>
      </c>
      <c r="M174" s="110">
        <f t="shared" si="37"/>
        <v>-11.760912373409578</v>
      </c>
      <c r="N174" s="110">
        <f t="shared" si="33"/>
        <v>0.86239649209922642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816.03413649605204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35.934166532473682</v>
      </c>
      <c r="K175" s="27">
        <f t="shared" si="36"/>
        <v>6.666666666666667</v>
      </c>
      <c r="L175" s="37">
        <f t="shared" si="32"/>
        <v>-0.69507890588326049</v>
      </c>
      <c r="M175" s="110">
        <f t="shared" si="37"/>
        <v>-11.760912373409578</v>
      </c>
      <c r="N175" s="110">
        <f t="shared" si="33"/>
        <v>0.85210302959077056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820.99201227844549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35.986778634708678</v>
      </c>
      <c r="K176" s="27">
        <f t="shared" si="36"/>
        <v>6.666666666666667</v>
      </c>
      <c r="L176" s="37">
        <f t="shared" si="32"/>
        <v>-0.74769100811825595</v>
      </c>
      <c r="M176" s="110">
        <f t="shared" si="37"/>
        <v>-11.760912373409578</v>
      </c>
      <c r="N176" s="110">
        <f t="shared" si="33"/>
        <v>0.84184260095599828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826.01672851345256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36.039776855064204</v>
      </c>
      <c r="K177" s="27">
        <f t="shared" si="36"/>
        <v>6.666666666666667</v>
      </c>
      <c r="L177" s="37">
        <f t="shared" si="32"/>
        <v>-0.80068922847378232</v>
      </c>
      <c r="M177" s="110">
        <f t="shared" si="37"/>
        <v>-11.760912373409578</v>
      </c>
      <c r="N177" s="110">
        <f t="shared" si="33"/>
        <v>0.83163178006635874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831.10255939569493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36.093092394606174</v>
      </c>
      <c r="K178" s="27">
        <f t="shared" si="36"/>
        <v>6.666666666666667</v>
      </c>
      <c r="L178" s="37">
        <f t="shared" si="32"/>
        <v>-0.85400476801575209</v>
      </c>
      <c r="M178" s="110">
        <f t="shared" si="37"/>
        <v>-11.760912373409578</v>
      </c>
      <c r="N178" s="110">
        <f t="shared" si="33"/>
        <v>0.82148478323924035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836.24435636985027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36.146663996547126</v>
      </c>
      <c r="K179" s="27">
        <f t="shared" si="36"/>
        <v>6.666666666666667</v>
      </c>
      <c r="L179" s="37">
        <f t="shared" si="32"/>
        <v>-0.9075763699567041</v>
      </c>
      <c r="M179" s="110">
        <f t="shared" si="37"/>
        <v>-11.760912373409578</v>
      </c>
      <c r="N179" s="110">
        <f t="shared" si="33"/>
        <v>0.81141375025360785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841.43748559665585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36.20043711404611</v>
      </c>
      <c r="K180" s="27">
        <f t="shared" si="36"/>
        <v>6.666666666666667</v>
      </c>
      <c r="L180" s="37">
        <f t="shared" si="32"/>
        <v>-0.96134948745568849</v>
      </c>
      <c r="M180" s="110">
        <f t="shared" si="37"/>
        <v>-11.760912373409578</v>
      </c>
      <c r="N180" s="110">
        <f t="shared" si="33"/>
        <v>0.80142899588402061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846.67777190810807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36.254363165094851</v>
      </c>
      <c r="K181" s="27">
        <f t="shared" si="36"/>
        <v>6.666666666666667</v>
      </c>
      <c r="L181" s="37">
        <f t="shared" si="32"/>
        <v>-1.0152755385044294</v>
      </c>
      <c r="M181" s="110">
        <f t="shared" si="37"/>
        <v>-11.760912373409578</v>
      </c>
      <c r="N181" s="110">
        <f t="shared" si="33"/>
        <v>0.79153923375695279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851.9614487930744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36.30839886821586</v>
      </c>
      <c r="K182" s="27">
        <f t="shared" si="36"/>
        <v>6.666666666666667</v>
      </c>
      <c r="L182" s="37">
        <f t="shared" si="32"/>
        <v>-1.0693112416254387</v>
      </c>
      <c r="M182" s="110">
        <f t="shared" si="37"/>
        <v>-11.760912373409578</v>
      </c>
      <c r="N182" s="110">
        <f t="shared" si="33"/>
        <v>0.78175177470773827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857.28511390299445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36.362505652047446</v>
      </c>
      <c r="K183" s="27">
        <f t="shared" si="36"/>
        <v>6.666666666666667</v>
      </c>
      <c r="L183" s="37">
        <f t="shared" si="32"/>
        <v>-1.1234180254570241</v>
      </c>
      <c r="M183" s="110">
        <f t="shared" si="37"/>
        <v>-11.760912373409578</v>
      </c>
      <c r="N183" s="110">
        <f t="shared" si="33"/>
        <v>0.7720727019648469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862.64568955493723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36.416649131753985</v>
      </c>
      <c r="K184" s="27">
        <f t="shared" si="36"/>
        <v>6.666666666666667</v>
      </c>
      <c r="L184" s="37">
        <f t="shared" si="32"/>
        <v>-1.1775615051635633</v>
      </c>
      <c r="M184" s="110">
        <f t="shared" si="37"/>
        <v>-11.760912373409578</v>
      </c>
      <c r="N184" s="110">
        <f t="shared" si="33"/>
        <v>0.76250702548871474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868.04038772184219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36.470798645388747</v>
      </c>
      <c r="K185" s="27">
        <f t="shared" si="36"/>
        <v>6.666666666666667</v>
      </c>
      <c r="L185" s="37">
        <f t="shared" si="32"/>
        <v>-1.2317110187983253</v>
      </c>
      <c r="M185" s="110">
        <f t="shared" si="37"/>
        <v>-11.760912373409578</v>
      </c>
      <c r="N185" s="110">
        <f t="shared" si="33"/>
        <v>0.75305881770092564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873.46667902733589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36.524926843721232</v>
      </c>
      <c r="K186" s="27">
        <f t="shared" si="36"/>
        <v>6.666666666666667</v>
      </c>
      <c r="L186" s="37">
        <f t="shared" si="32"/>
        <v>-1.2858392171308104</v>
      </c>
      <c r="M186" s="110">
        <f t="shared" si="37"/>
        <v>-11.760912373409578</v>
      </c>
      <c r="N186" s="110">
        <f t="shared" si="33"/>
        <v>0.74373133269463221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878.92226529829179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36.579009327530713</v>
      </c>
      <c r="K187" s="27">
        <f t="shared" si="36"/>
        <v>6.666666666666667</v>
      </c>
      <c r="L187" s="37">
        <f t="shared" si="32"/>
        <v>-1.3399217009402911</v>
      </c>
      <c r="M187" s="110">
        <f t="shared" si="37"/>
        <v>-11.760912373409578</v>
      </c>
      <c r="N187" s="110">
        <f t="shared" si="33"/>
        <v>0.73452711084521249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884.40505526768834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36.633024326903019</v>
      </c>
      <c r="K188" s="27">
        <f t="shared" si="36"/>
        <v>6.666666666666667</v>
      </c>
      <c r="L188" s="37">
        <f t="shared" si="32"/>
        <v>-1.3939367003125973</v>
      </c>
      <c r="M188" s="110">
        <f t="shared" si="37"/>
        <v>-11.760912373409578</v>
      </c>
      <c r="N188" s="110">
        <f t="shared" si="33"/>
        <v>0.72544807055855443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889.91314306036895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36.686952417608921</v>
      </c>
      <c r="K189" s="27">
        <f t="shared" si="36"/>
        <v>6.666666666666667</v>
      </c>
      <c r="L189" s="37">
        <f t="shared" si="32"/>
        <v>-1.4478647910184996</v>
      </c>
      <c r="M189" s="110">
        <f t="shared" si="37"/>
        <v>-11.760912373409578</v>
      </c>
      <c r="N189" s="110">
        <f t="shared" si="33"/>
        <v>0.71649558871431107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895.44478913313856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36.740776270166485</v>
      </c>
      <c r="K190" s="27">
        <f t="shared" si="36"/>
        <v>6.666666666666667</v>
      </c>
      <c r="L190" s="37">
        <f t="shared" si="32"/>
        <v>-1.5016886435760632</v>
      </c>
      <c r="M190" s="110">
        <f t="shared" si="37"/>
        <v>-11.760912373409578</v>
      </c>
      <c r="N190" s="110">
        <f t="shared" si="33"/>
        <v>0.70767057118957732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900.99840337717092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36.794480427681179</v>
      </c>
      <c r="K191" s="27">
        <f t="shared" si="36"/>
        <v>6.666666666666667</v>
      </c>
      <c r="L191" s="37">
        <f t="shared" ref="L191:L222" si="38">F191-J191+M191</f>
        <v>-1.5553928010907576</v>
      </c>
      <c r="M191" s="110">
        <f t="shared" si="37"/>
        <v>-11.760912373409578</v>
      </c>
      <c r="N191" s="110">
        <f t="shared" ref="N191:N222" si="39">10^(L191/10)</f>
        <v>0.69897351468868718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906.57253012435638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36.848051109009894</v>
      </c>
      <c r="K192" s="27">
        <f t="shared" si="36"/>
        <v>6.666666666666667</v>
      </c>
      <c r="L192" s="37">
        <f t="shared" si="38"/>
        <v>-1.6089634824194725</v>
      </c>
      <c r="M192" s="110">
        <f t="shared" si="37"/>
        <v>-11.760912373409578</v>
      </c>
      <c r="N192" s="110">
        <f t="shared" si="39"/>
        <v>0.69040456095890324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912.16583482977944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36.90147603420516</v>
      </c>
      <c r="K193" s="27">
        <f t="shared" si="36"/>
        <v>6.666666666666667</v>
      </c>
      <c r="L193" s="37">
        <f t="shared" si="38"/>
        <v>-1.6623884076147384</v>
      </c>
      <c r="M193" s="110">
        <f t="shared" si="37"/>
        <v>-11.760912373409578</v>
      </c>
      <c r="N193" s="110">
        <f t="shared" si="39"/>
        <v>0.68196354434022755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917.77709222994622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36.954744269563612</v>
      </c>
      <c r="K194" s="27">
        <f t="shared" si="36"/>
        <v>6.666666666666667</v>
      </c>
      <c r="L194" s="37">
        <f t="shared" si="38"/>
        <v>-1.7156566429731903</v>
      </c>
      <c r="M194" s="110">
        <f t="shared" si="37"/>
        <v>-11.760912373409578</v>
      </c>
      <c r="N194" s="110">
        <f t="shared" si="39"/>
        <v>0.67365003348017183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923.40517580081746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37.007846089930233</v>
      </c>
      <c r="K195" s="27">
        <f t="shared" si="36"/>
        <v>6.666666666666667</v>
      </c>
      <c r="L195" s="37">
        <f t="shared" si="38"/>
        <v>-1.768758463339811</v>
      </c>
      <c r="M195" s="110">
        <f t="shared" si="37"/>
        <v>-11.760912373409578</v>
      </c>
      <c r="N195" s="110">
        <f t="shared" si="39"/>
        <v>0.66546336794024685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929.04904836133721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37.060772856199421</v>
      </c>
      <c r="K196" s="27">
        <f t="shared" si="36"/>
        <v>6.666666666666667</v>
      </c>
      <c r="L196" s="37">
        <f t="shared" si="38"/>
        <v>-1.8216852296089989</v>
      </c>
      <c r="M196" s="110">
        <f t="shared" si="37"/>
        <v>-11.760912373409578</v>
      </c>
      <c r="N196" s="110">
        <f t="shared" si="39"/>
        <v>0.65740269032921839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934.70775368720683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37.113516906209099</v>
      </c>
      <c r="K197" s="27">
        <f t="shared" si="36"/>
        <v>6.666666666666667</v>
      </c>
      <c r="L197" s="37">
        <f t="shared" si="38"/>
        <v>-1.8744292796186777</v>
      </c>
      <c r="M197" s="110">
        <f t="shared" si="37"/>
        <v>-11.760912373409578</v>
      </c>
      <c r="N197" s="110">
        <f t="shared" si="39"/>
        <v>0.64946697451764523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940.38040901640102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37.166071457448133</v>
      </c>
      <c r="K198" s="27">
        <f t="shared" si="36"/>
        <v>6.666666666666667</v>
      </c>
      <c r="L198" s="37">
        <f t="shared" si="38"/>
        <v>-1.9269838308577114</v>
      </c>
      <c r="M198" s="110">
        <f t="shared" si="37"/>
        <v>-11.760912373409578</v>
      </c>
      <c r="N198" s="110">
        <f t="shared" si="39"/>
        <v>0.64165505041771154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946.06619834259277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37.218430520193152</v>
      </c>
      <c r="K199" s="27">
        <f t="shared" si="36"/>
        <v>6.666666666666667</v>
      </c>
      <c r="L199" s="37">
        <f t="shared" si="38"/>
        <v>-1.9793428936027304</v>
      </c>
      <c r="M199" s="110">
        <f t="shared" si="37"/>
        <v>-11.760912373409578</v>
      </c>
      <c r="N199" s="110">
        <f t="shared" si="39"/>
        <v>0.63396562575086568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951.76436640548491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37.270588819862851</v>
      </c>
      <c r="K200" s="27">
        <f t="shared" si="36"/>
        <v>6.666666666666667</v>
      </c>
      <c r="L200" s="37">
        <f t="shared" si="38"/>
        <v>-2.0315011932724296</v>
      </c>
      <c r="M200" s="110">
        <f t="shared" si="37"/>
        <v>-11.760912373409578</v>
      </c>
      <c r="N200" s="110">
        <f t="shared" si="39"/>
        <v>0.62639730517203063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957.47421329825238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37.322541727526939</v>
      </c>
      <c r="K201" s="27">
        <f t="shared" si="36"/>
        <v>6.666666666666667</v>
      </c>
      <c r="L201" s="37">
        <f t="shared" si="38"/>
        <v>-2.0834541009365175</v>
      </c>
      <c r="M201" s="110">
        <f t="shared" si="37"/>
        <v>-11.760912373409578</v>
      </c>
      <c r="N201" s="110">
        <f t="shared" si="39"/>
        <v>0.61894860707250732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963.1950896220892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37.374285197638223</v>
      </c>
      <c r="K202" s="27">
        <f t="shared" si="36"/>
        <v>6.666666666666667</v>
      </c>
      <c r="L202" s="37">
        <f t="shared" si="38"/>
        <v>-2.1351975710478008</v>
      </c>
      <c r="M202" s="110">
        <f t="shared" si="37"/>
        <v>-11.760912373409578</v>
      </c>
      <c r="N202" s="110">
        <f t="shared" si="39"/>
        <v>0.61161797834290244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968.92639212638494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37.425815712169779</v>
      </c>
      <c r="K203" s="27">
        <f t="shared" si="36"/>
        <v>6.666666666666667</v>
      </c>
      <c r="L203" s="37">
        <f t="shared" si="38"/>
        <v>-2.1867280855793574</v>
      </c>
      <c r="M203" s="110">
        <f t="shared" si="37"/>
        <v>-11.760912373409578</v>
      </c>
      <c r="N203" s="110">
        <f t="shared" si="39"/>
        <v>0.60440380734209886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974.66755978051106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37.477130230438874</v>
      </c>
      <c r="K204" s="27">
        <f t="shared" si="36"/>
        <v>6.666666666666667</v>
      </c>
      <c r="L204" s="37">
        <f t="shared" si="38"/>
        <v>-2.2380426038484522</v>
      </c>
      <c r="M204" s="110">
        <f t="shared" si="37"/>
        <v>-11.760912373409578</v>
      </c>
      <c r="N204" s="110">
        <f t="shared" si="39"/>
        <v>0.59730443528743216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980.41807022969351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37.528226143985961</v>
      </c>
      <c r="K205" s="27">
        <f t="shared" si="36"/>
        <v>6.666666666666667</v>
      </c>
      <c r="L205" s="37">
        <f t="shared" si="38"/>
        <v>-2.2891385173955392</v>
      </c>
      <c r="M205" s="110">
        <f t="shared" si="37"/>
        <v>-11.760912373409578</v>
      </c>
      <c r="N205" s="110">
        <f t="shared" si="39"/>
        <v>0.59031816625445299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986.17743659312623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37.579101235952713</v>
      </c>
      <c r="K206" s="27">
        <f t="shared" si="36"/>
        <v>6.666666666666667</v>
      </c>
      <c r="L206" s="37">
        <f t="shared" si="38"/>
        <v>-2.3400136093622912</v>
      </c>
      <c r="M206" s="110">
        <f t="shared" si="37"/>
        <v>-11.760912373409578</v>
      </c>
      <c r="N206" s="110">
        <f t="shared" si="39"/>
        <v>0.58344327595132972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991.94520456743612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37.629753644469233</v>
      </c>
      <c r="K207" s="27">
        <f t="shared" si="36"/>
        <v>6.666666666666667</v>
      </c>
      <c r="L207" s="37">
        <f t="shared" si="38"/>
        <v>-2.3906660178788108</v>
      </c>
      <c r="M207" s="110">
        <f t="shared" si="37"/>
        <v>-11.760912373409578</v>
      </c>
      <c r="N207" s="110">
        <f t="shared" si="39"/>
        <v>0.57667801941261609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997.72094980294332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37.680181829618334</v>
      </c>
      <c r="K208" s="27">
        <f t="shared" si="36"/>
        <v>6.666666666666667</v>
      </c>
      <c r="L208" s="37">
        <f t="shared" si="38"/>
        <v>-2.4410942030279124</v>
      </c>
      <c r="M208" s="110">
        <f t="shared" si="37"/>
        <v>-11.760912373409578</v>
      </c>
      <c r="N208" s="110">
        <f t="shared" si="39"/>
        <v>0.57002063773940392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1003.50427552395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37.730384543595207</v>
      </c>
      <c r="K209" s="27">
        <f t="shared" si="36"/>
        <v>6.666666666666667</v>
      </c>
      <c r="L209" s="37">
        <f t="shared" si="38"/>
        <v>-2.4912969170047852</v>
      </c>
      <c r="M209" s="110">
        <f t="shared" si="37"/>
        <v>-11.760912373409578</v>
      </c>
      <c r="N209" s="110">
        <f t="shared" si="39"/>
        <v>0.56346936399745218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1009.2948103676092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37.780360803725195</v>
      </c>
      <c r="K210" s="27">
        <f t="shared" si="36"/>
        <v>6.666666666666667</v>
      </c>
      <c r="L210" s="37">
        <f t="shared" si="38"/>
        <v>-2.541273177134773</v>
      </c>
      <c r="M210" s="110">
        <f t="shared" si="37"/>
        <v>-11.760912373409578</v>
      </c>
      <c r="N210" s="110">
        <f t="shared" si="39"/>
        <v>0.55702242837138027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839.13665360710195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36.176653830991739</v>
      </c>
      <c r="K211" s="27">
        <f t="shared" si="36"/>
        <v>6.666666666666667</v>
      </c>
      <c r="L211" s="37">
        <f t="shared" si="38"/>
        <v>-0.93756620440131755</v>
      </c>
      <c r="M211" s="110">
        <f t="shared" si="37"/>
        <v>-11.760912373409578</v>
      </c>
      <c r="N211" s="110">
        <f t="shared" si="39"/>
        <v>0.80582990349465766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839.23445370259469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36.177666099176413</v>
      </c>
      <c r="K212" s="27">
        <f t="shared" si="36"/>
        <v>6.666666666666667</v>
      </c>
      <c r="L212" s="37">
        <f t="shared" si="38"/>
        <v>-0.93857847258599136</v>
      </c>
      <c r="M212" s="110">
        <f t="shared" si="37"/>
        <v>-11.760912373409578</v>
      </c>
      <c r="N212" s="110">
        <f t="shared" si="39"/>
        <v>0.80564209983837665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839.52754275295968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36.180698975994964</v>
      </c>
      <c r="K213" s="27">
        <f t="shared" si="36"/>
        <v>6.666666666666667</v>
      </c>
      <c r="L213" s="37">
        <f t="shared" si="38"/>
        <v>-0.94161134940454261</v>
      </c>
      <c r="M213" s="110">
        <f t="shared" si="37"/>
        <v>-11.760912373409578</v>
      </c>
      <c r="N213" s="110">
        <f t="shared" si="39"/>
        <v>0.80507967955089077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840.01499198128795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36.185740742110127</v>
      </c>
      <c r="K214" s="27">
        <f t="shared" si="36"/>
        <v>6.666666666666667</v>
      </c>
      <c r="L214" s="37">
        <f t="shared" si="38"/>
        <v>-0.94665311551970532</v>
      </c>
      <c r="M214" s="110">
        <f t="shared" si="37"/>
        <v>-11.760912373409578</v>
      </c>
      <c r="N214" s="110">
        <f t="shared" si="39"/>
        <v>0.80414559715994893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840.69526968299317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36.192772075823854</v>
      </c>
      <c r="K215" s="27">
        <f t="shared" si="36"/>
        <v>6.666666666666667</v>
      </c>
      <c r="L215" s="37">
        <f t="shared" si="38"/>
        <v>-0.95368444923343176</v>
      </c>
      <c r="M215" s="110">
        <f t="shared" si="37"/>
        <v>-11.760912373409578</v>
      </c>
      <c r="N215" s="110">
        <f t="shared" si="39"/>
        <v>0.80284471916224864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841.56626498898515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36.201766360747101</v>
      </c>
      <c r="K216" s="27">
        <f t="shared" si="36"/>
        <v>6.666666666666667</v>
      </c>
      <c r="L216" s="37">
        <f t="shared" si="38"/>
        <v>-0.96267873415667893</v>
      </c>
      <c r="M216" s="110">
        <f t="shared" si="37"/>
        <v>-11.760912373409578</v>
      </c>
      <c r="N216" s="110">
        <f t="shared" si="39"/>
        <v>0.80118373975437251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842.62531993122934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36.212690100829647</v>
      </c>
      <c r="K217" s="27">
        <f t="shared" si="36"/>
        <v>6.666666666666667</v>
      </c>
      <c r="L217" s="37">
        <f t="shared" si="38"/>
        <v>-0.9736024742392253</v>
      </c>
      <c r="M217" s="110">
        <f t="shared" si="37"/>
        <v>-11.760912373409578</v>
      </c>
      <c r="N217" s="110">
        <f t="shared" si="39"/>
        <v>0.79917106730930676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843.86926870051923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36.225503428257696</v>
      </c>
      <c r="K218" s="27">
        <f t="shared" si="36"/>
        <v>6.666666666666667</v>
      </c>
      <c r="L218" s="37">
        <f t="shared" si="38"/>
        <v>-0.98641580166727394</v>
      </c>
      <c r="M218" s="110">
        <f t="shared" si="37"/>
        <v>-11.760912373409578</v>
      </c>
      <c r="N218" s="110">
        <f t="shared" si="39"/>
        <v>0.79681668570093067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845.29448279117742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36.24016068718683</v>
      </c>
      <c r="K219" s="27">
        <f t="shared" si="36"/>
        <v>6.666666666666667</v>
      </c>
      <c r="L219" s="37">
        <f t="shared" si="38"/>
        <v>-1.0010730605964078</v>
      </c>
      <c r="M219" s="110">
        <f t="shared" si="37"/>
        <v>-11.760912373409578</v>
      </c>
      <c r="N219" s="110">
        <f t="shared" si="39"/>
        <v>0.79413199528950362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846.89692060733319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36.256611074720368</v>
      </c>
      <c r="K220" s="27">
        <f t="shared" si="36"/>
        <v>6.666666666666667</v>
      </c>
      <c r="L220" s="37">
        <f t="shared" si="38"/>
        <v>-1.0175234481299462</v>
      </c>
      <c r="M220" s="110">
        <f t="shared" si="37"/>
        <v>-11.760912373409578</v>
      </c>
      <c r="N220" s="110">
        <f t="shared" si="39"/>
        <v>0.79112963880911602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848.67218006154906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36.274799319984538</v>
      </c>
      <c r="K221" s="27">
        <f t="shared" si="36"/>
        <v>6.666666666666667</v>
      </c>
      <c r="L221" s="37">
        <f t="shared" si="38"/>
        <v>-1.0357116933941164</v>
      </c>
      <c r="M221" s="110">
        <f t="shared" si="37"/>
        <v>-11.760912373409578</v>
      </c>
      <c r="N221" s="110">
        <f t="shared" si="39"/>
        <v>0.78782331753952783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850.61555272411658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36.294666382526287</v>
      </c>
      <c r="K222" s="27">
        <f t="shared" si="36"/>
        <v>6.666666666666667</v>
      </c>
      <c r="L222" s="37">
        <f t="shared" si="38"/>
        <v>-1.0555787559358656</v>
      </c>
      <c r="M222" s="110">
        <f t="shared" si="37"/>
        <v>-11.760912373409578</v>
      </c>
      <c r="N222" s="110">
        <f t="shared" si="39"/>
        <v>0.78422760301930483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852.72207817075741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36.316150152444251</v>
      </c>
      <c r="K223" s="27">
        <f t="shared" si="36"/>
        <v>6.666666666666667</v>
      </c>
      <c r="L223" s="37">
        <f t="shared" ref="L223:L254" si="41">F223-J223+M223</f>
        <v>-1.0770625258538296</v>
      </c>
      <c r="M223" s="110">
        <f t="shared" si="37"/>
        <v>-11.760912373409578</v>
      </c>
      <c r="N223" s="110">
        <f t="shared" ref="N223:N254" si="42">10^(L223/10)</f>
        <v>0.78035774920131684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854.98659731487487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36.339186136485921</v>
      </c>
      <c r="K224" s="27">
        <f t="shared" ref="K224:K268" si="45">4/60*100</f>
        <v>6.666666666666667</v>
      </c>
      <c r="L224" s="37">
        <f t="shared" si="41"/>
        <v>-1.1000985098954992</v>
      </c>
      <c r="M224" s="110">
        <f t="shared" ref="M224:M268" si="46">10*LOG(6.666667/100)</f>
        <v>-11.760912373409578</v>
      </c>
      <c r="N224" s="110">
        <f t="shared" si="42"/>
        <v>0.77622950941554913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857.4038036834304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36.36370811661709</v>
      </c>
      <c r="K225" s="27">
        <f t="shared" si="45"/>
        <v>6.666666666666667</v>
      </c>
      <c r="L225" s="37">
        <f t="shared" si="41"/>
        <v>-1.1246204900266683</v>
      </c>
      <c r="M225" s="110">
        <f t="shared" si="46"/>
        <v>-11.760912373409578</v>
      </c>
      <c r="N225" s="110">
        <f t="shared" si="42"/>
        <v>0.77185896184274305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859.96829178831649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36.389648770098461</v>
      </c>
      <c r="K226" s="27">
        <f t="shared" si="45"/>
        <v>6.666666666666667</v>
      </c>
      <c r="L226" s="37">
        <f t="shared" si="41"/>
        <v>-1.150561143508039</v>
      </c>
      <c r="M226" s="110">
        <f t="shared" si="46"/>
        <v>-11.760912373409578</v>
      </c>
      <c r="N226" s="110">
        <f t="shared" si="42"/>
        <v>0.76726234647174718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862.67460194426747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36.416940242713679</v>
      </c>
      <c r="K227" s="27">
        <f t="shared" si="45"/>
        <v>6.666666666666667</v>
      </c>
      <c r="L227" s="37">
        <f t="shared" si="41"/>
        <v>-1.177852616123257</v>
      </c>
      <c r="M227" s="110">
        <f t="shared" si="46"/>
        <v>-11.760912373409578</v>
      </c>
      <c r="N227" s="110">
        <f t="shared" si="42"/>
        <v>0.76245591576436222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865.51726107841807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36.445514669331835</v>
      </c>
      <c r="K228" s="27">
        <f t="shared" si="45"/>
        <v>6.666666666666667</v>
      </c>
      <c r="L228" s="37">
        <f t="shared" si="41"/>
        <v>-1.2064270427414137</v>
      </c>
      <c r="M228" s="110">
        <f t="shared" si="46"/>
        <v>-11.760912373409578</v>
      </c>
      <c r="N228" s="110">
        <f t="shared" si="42"/>
        <v>0.75745580052710382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868.4908192566154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36.475304638339026</v>
      </c>
      <c r="K229" s="27">
        <f t="shared" si="45"/>
        <v>6.666666666666667</v>
      </c>
      <c r="L229" s="37">
        <f t="shared" si="41"/>
        <v>-1.2362170117486038</v>
      </c>
      <c r="M229" s="110">
        <f t="shared" si="46"/>
        <v>-11.760912373409578</v>
      </c>
      <c r="N229" s="110">
        <f t="shared" si="42"/>
        <v>0.75227789182285654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871.58988181125699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36.5062435985554</v>
      </c>
      <c r="K230" s="27">
        <f t="shared" si="45"/>
        <v>6.666666666666667</v>
      </c>
      <c r="L230" s="37">
        <f t="shared" si="41"/>
        <v>-1.2671559719649785</v>
      </c>
      <c r="M230" s="110">
        <f t="shared" si="46"/>
        <v>-11.760912373409578</v>
      </c>
      <c r="N230" s="110">
        <f t="shared" si="42"/>
        <v>0.74693773916983153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874.80913709103766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36.538266209019696</v>
      </c>
      <c r="K231" s="27">
        <f t="shared" si="45"/>
        <v>6.666666666666667</v>
      </c>
      <c r="L231" s="37">
        <f t="shared" si="41"/>
        <v>-1.2991785824292741</v>
      </c>
      <c r="M231" s="110">
        <f t="shared" si="46"/>
        <v>-11.760912373409578</v>
      </c>
      <c r="N231" s="110">
        <f t="shared" si="42"/>
        <v>0.74145046478340237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878.14337996305744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36.57130863345143</v>
      </c>
      <c r="K232" s="27">
        <f t="shared" si="45"/>
        <v>6.666666666666667</v>
      </c>
      <c r="L232" s="37">
        <f t="shared" si="41"/>
        <v>-1.3322210068610083</v>
      </c>
      <c r="M232" s="110">
        <f t="shared" si="46"/>
        <v>-11.760912373409578</v>
      </c>
      <c r="N232" s="110">
        <f t="shared" si="42"/>
        <v>0.73583069322323069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881.58753128259252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36.605308782298927</v>
      </c>
      <c r="K233" s="27">
        <f t="shared" si="45"/>
        <v>6.666666666666667</v>
      </c>
      <c r="L233" s="37">
        <f t="shared" si="41"/>
        <v>-1.3662211557085051</v>
      </c>
      <c r="M233" s="110">
        <f t="shared" si="46"/>
        <v>-11.760912373409578</v>
      </c>
      <c r="N233" s="110">
        <f t="shared" si="42"/>
        <v>0.73009249551103494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885.13665360710195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36.640206506069227</v>
      </c>
      <c r="K234" s="27">
        <f t="shared" si="45"/>
        <v>6.666666666666667</v>
      </c>
      <c r="L234" s="37">
        <f t="shared" si="41"/>
        <v>-1.4011188794788048</v>
      </c>
      <c r="M234" s="110">
        <f t="shared" si="46"/>
        <v>-11.760912373409578</v>
      </c>
      <c r="N234" s="110">
        <f t="shared" si="42"/>
        <v>0.724249346576611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888.78596347126563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36.675943744148782</v>
      </c>
      <c r="K235" s="27">
        <f t="shared" si="45"/>
        <v>6.666666666666667</v>
      </c>
      <c r="L235" s="37">
        <f t="shared" si="41"/>
        <v>-1.4368561175583601</v>
      </c>
      <c r="M235" s="110">
        <f t="shared" si="46"/>
        <v>-11.760912373409578</v>
      </c>
      <c r="N235" s="110">
        <f t="shared" si="42"/>
        <v>0.71831409476071117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892.5308405620483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36.712464633600746</v>
      </c>
      <c r="K236" s="27">
        <f t="shared" si="45"/>
        <v>6.666666666666667</v>
      </c>
      <c r="L236" s="37">
        <f t="shared" si="41"/>
        <v>-1.473377007010324</v>
      </c>
      <c r="M236" s="110">
        <f t="shared" si="46"/>
        <v>-11.760912373409578</v>
      </c>
      <c r="N236" s="110">
        <f t="shared" si="42"/>
        <v>0.71229894204126454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896.36683414013555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36.749715582508244</v>
      </c>
      <c r="K237" s="27">
        <f t="shared" si="45"/>
        <v>6.666666666666667</v>
      </c>
      <c r="L237" s="37">
        <f t="shared" si="41"/>
        <v>-1.5106279559178226</v>
      </c>
      <c r="M237" s="110">
        <f t="shared" si="46"/>
        <v>-11.760912373409578</v>
      </c>
      <c r="N237" s="110">
        <f t="shared" si="42"/>
        <v>0.70621543364155293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900.2896670497272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36.787645312364084</v>
      </c>
      <c r="K238" s="27">
        <f t="shared" si="45"/>
        <v>6.666666666666667</v>
      </c>
      <c r="L238" s="37">
        <f t="shared" si="41"/>
        <v>-1.5485576857736625</v>
      </c>
      <c r="M238" s="110">
        <f t="shared" si="46"/>
        <v>-11.760912373409578</v>
      </c>
      <c r="N238" s="110">
        <f t="shared" si="42"/>
        <v>0.70007445571331872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904.29523764546093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36.826204873823926</v>
      </c>
      <c r="K239" s="27">
        <f t="shared" si="45"/>
        <v>6.666666666666667</v>
      </c>
      <c r="L239" s="37">
        <f t="shared" si="41"/>
        <v>-1.587117247233504</v>
      </c>
      <c r="M239" s="110">
        <f t="shared" si="46"/>
        <v>-11.760912373409578</v>
      </c>
      <c r="N239" s="110">
        <f t="shared" si="42"/>
        <v>0.69388623985328945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908.37961994575471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36.865347639875417</v>
      </c>
      <c r="K240" s="27">
        <f t="shared" si="45"/>
        <v>6.666666666666667</v>
      </c>
      <c r="L240" s="37">
        <f t="shared" si="41"/>
        <v>-1.6262600132849947</v>
      </c>
      <c r="M240" s="110">
        <f t="shared" si="46"/>
        <v>-11.760912373409578</v>
      </c>
      <c r="N240" s="110">
        <f t="shared" si="42"/>
        <v>0.68766037329856133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912.53906229824065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36.9050292801588</v>
      </c>
      <c r="K241" s="27">
        <f t="shared" si="45"/>
        <v>6.666666666666667</v>
      </c>
      <c r="L241" s="37">
        <f t="shared" si="41"/>
        <v>-1.6659416535683782</v>
      </c>
      <c r="M241" s="110">
        <f t="shared" si="46"/>
        <v>-11.760912373409578</v>
      </c>
      <c r="N241" s="110">
        <f t="shared" si="42"/>
        <v>0.68140581374652121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916.76998481702253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36.945207719828232</v>
      </c>
      <c r="K242" s="27">
        <f t="shared" si="45"/>
        <v>6.666666666666667</v>
      </c>
      <c r="L242" s="37">
        <f t="shared" si="41"/>
        <v>-1.7061200932378107</v>
      </c>
      <c r="M242" s="110">
        <f t="shared" si="46"/>
        <v>-11.760912373409578</v>
      </c>
      <c r="N242" s="110">
        <f t="shared" si="42"/>
        <v>0.67513090785189633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921.06897582461647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36.98584308598565</v>
      </c>
      <c r="K243" s="27">
        <f t="shared" si="45"/>
        <v>6.666666666666667</v>
      </c>
      <c r="L243" s="37">
        <f t="shared" si="41"/>
        <v>-1.7467554593952279</v>
      </c>
      <c r="M243" s="110">
        <f t="shared" si="46"/>
        <v>-11.760912373409578</v>
      </c>
      <c r="N243" s="110">
        <f t="shared" si="42"/>
        <v>0.66884341256196467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925.43278750472177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37.026897644365228</v>
      </c>
      <c r="K244" s="27">
        <f t="shared" si="45"/>
        <v>6.666666666666667</v>
      </c>
      <c r="L244" s="37">
        <f t="shared" si="41"/>
        <v>-1.787810017774806</v>
      </c>
      <c r="M244" s="110">
        <f t="shared" si="46"/>
        <v>-11.760912373409578</v>
      </c>
      <c r="N244" s="110">
        <f t="shared" si="42"/>
        <v>0.66255051855696789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929.85833094618636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37.068335728605383</v>
      </c>
      <c r="K245" s="27">
        <f t="shared" si="45"/>
        <v>6.666666666666667</v>
      </c>
      <c r="L245" s="37">
        <f t="shared" si="41"/>
        <v>-1.8292481020149616</v>
      </c>
      <c r="M245" s="110">
        <f t="shared" si="46"/>
        <v>-11.760912373409578</v>
      </c>
      <c r="N245" s="110">
        <f t="shared" si="42"/>
        <v>0.6562588751637336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934.34267073424053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37.110123664125211</v>
      </c>
      <c r="K246" s="27">
        <f t="shared" si="45"/>
        <v>6.666666666666667</v>
      </c>
      <c r="L246" s="37">
        <f t="shared" si="41"/>
        <v>-1.8710360375347896</v>
      </c>
      <c r="M246" s="110">
        <f t="shared" si="46"/>
        <v>-11.760912373409578</v>
      </c>
      <c r="N246" s="110">
        <f t="shared" si="42"/>
        <v>0.64997461620440555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938.88301922259313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37.152229688326024</v>
      </c>
      <c r="K247" s="27">
        <f t="shared" si="45"/>
        <v>6.666666666666667</v>
      </c>
      <c r="L247" s="37">
        <f t="shared" si="41"/>
        <v>-1.9131420617356021</v>
      </c>
      <c r="M247" s="110">
        <f t="shared" si="46"/>
        <v>-11.760912373409578</v>
      </c>
      <c r="N247" s="110">
        <f t="shared" si="42"/>
        <v>0.64370338632815161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943.47673059953115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37.194623868570325</v>
      </c>
      <c r="K248" s="27">
        <f t="shared" si="45"/>
        <v>6.666666666666667</v>
      </c>
      <c r="L248" s="37">
        <f t="shared" si="41"/>
        <v>-1.9555362419799032</v>
      </c>
      <c r="M248" s="110">
        <f t="shared" si="46"/>
        <v>-11.760912373409578</v>
      </c>
      <c r="N248" s="110">
        <f t="shared" si="42"/>
        <v>0.63745036745098926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948.12129484278171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37.237278019149201</v>
      </c>
      <c r="K249" s="27">
        <f t="shared" si="45"/>
        <v>6.666666666666667</v>
      </c>
      <c r="L249" s="37">
        <f t="shared" si="41"/>
        <v>-1.9981903925587794</v>
      </c>
      <c r="M249" s="110">
        <f t="shared" si="46"/>
        <v>-11.760912373409578</v>
      </c>
      <c r="N249" s="110">
        <f t="shared" si="42"/>
        <v>0.63122030499762616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952.81433164158273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37.280165618235941</v>
      </c>
      <c r="K250" s="27">
        <f t="shared" si="45"/>
        <v>6.666666666666667</v>
      </c>
      <c r="L250" s="37">
        <f t="shared" si="41"/>
        <v>-2.0410779916455191</v>
      </c>
      <c r="M250" s="110">
        <f t="shared" si="46"/>
        <v>-11.760912373409578</v>
      </c>
      <c r="N250" s="110">
        <f t="shared" si="42"/>
        <v>0.62501753369944979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957.55358435007474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37.323261725636449</v>
      </c>
      <c r="K251" s="27">
        <f t="shared" si="45"/>
        <v>6.666666666666667</v>
      </c>
      <c r="L251" s="37">
        <f t="shared" si="41"/>
        <v>-2.0841740990460274</v>
      </c>
      <c r="M251" s="110">
        <f t="shared" si="46"/>
        <v>-11.760912373409578</v>
      </c>
      <c r="N251" s="110">
        <f t="shared" si="42"/>
        <v>0.61884600275514523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962.33691402365821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37.366542901984374</v>
      </c>
      <c r="K252" s="27">
        <f t="shared" si="45"/>
        <v>6.666666666666667</v>
      </c>
      <c r="L252" s="37">
        <f t="shared" si="41"/>
        <v>-2.1274552753939524</v>
      </c>
      <c r="M252" s="110">
        <f t="shared" si="46"/>
        <v>-11.760912373409578</v>
      </c>
      <c r="N252" s="110">
        <f t="shared" si="42"/>
        <v>0.61270930020538295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967.16229357920429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37.409987129889373</v>
      </c>
      <c r="K253" s="27">
        <f t="shared" si="45"/>
        <v>6.666666666666667</v>
      </c>
      <c r="L253" s="37">
        <f t="shared" si="41"/>
        <v>-2.1708995032989513</v>
      </c>
      <c r="M253" s="110">
        <f t="shared" si="46"/>
        <v>-11.760912373409578</v>
      </c>
      <c r="N253" s="110">
        <f t="shared" si="42"/>
        <v>0.60661067641119748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972.02780211081131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37.453573737427412</v>
      </c>
      <c r="K254" s="27">
        <f t="shared" si="45"/>
        <v>6.666666666666667</v>
      </c>
      <c r="L254" s="37">
        <f t="shared" si="41"/>
        <v>-2.2144861108369902</v>
      </c>
      <c r="M254" s="110">
        <f t="shared" si="46"/>
        <v>-11.760912373409578</v>
      </c>
      <c r="N254" s="110">
        <f t="shared" si="42"/>
        <v>0.60055306655790497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976.93161938500225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37.497283324261339</v>
      </c>
      <c r="K255" s="27">
        <f t="shared" si="45"/>
        <v>6.666666666666667</v>
      </c>
      <c r="L255" s="37">
        <f t="shared" ref="L255:L268" si="47">F255-J255+M255</f>
        <v>-2.2581956976709172</v>
      </c>
      <c r="M255" s="110">
        <f t="shared" si="46"/>
        <v>-11.760912373409578</v>
      </c>
      <c r="N255" s="110">
        <f t="shared" ref="N255:N268" si="48">10^(L255/10)</f>
        <v>0.59453911213320021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981.87202053269198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37.541097690595315</v>
      </c>
      <c r="K256" s="27">
        <f t="shared" si="45"/>
        <v>6.666666666666667</v>
      </c>
      <c r="L256" s="37">
        <f t="shared" si="47"/>
        <v>-2.3020100640048931</v>
      </c>
      <c r="M256" s="110">
        <f t="shared" si="46"/>
        <v>-11.760912373409578</v>
      </c>
      <c r="N256" s="110">
        <f t="shared" si="48"/>
        <v>0.58857118135022413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986.84737094978891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37.584999769096441</v>
      </c>
      <c r="K257" s="27">
        <f t="shared" si="45"/>
        <v>6.666666666666667</v>
      </c>
      <c r="L257" s="37">
        <f t="shared" si="47"/>
        <v>-2.3459121425060196</v>
      </c>
      <c r="M257" s="110">
        <f t="shared" si="46"/>
        <v>-11.760912373409578</v>
      </c>
      <c r="N257" s="110">
        <f t="shared" si="48"/>
        <v>0.58265138850441456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991.85612141376146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37.628973559859134</v>
      </c>
      <c r="K258" s="27">
        <f t="shared" si="45"/>
        <v>6.666666666666667</v>
      </c>
      <c r="L258" s="37">
        <f t="shared" si="47"/>
        <v>-2.3898859332687117</v>
      </c>
      <c r="M258" s="110">
        <f t="shared" si="46"/>
        <v>-11.760912373409578</v>
      </c>
      <c r="N258" s="110">
        <f t="shared" si="48"/>
        <v>0.57678161226747826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996.89680341980318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37.673004068440413</v>
      </c>
      <c r="K259" s="27">
        <f t="shared" si="45"/>
        <v>6.666666666666667</v>
      </c>
      <c r="L259" s="37">
        <f t="shared" si="47"/>
        <v>-2.4339164418499912</v>
      </c>
      <c r="M259" s="110">
        <f t="shared" si="46"/>
        <v>-11.760912373409578</v>
      </c>
      <c r="N259" s="110">
        <f t="shared" si="48"/>
        <v>0.57096351293335224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1001.9680247372233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37.717077246956713</v>
      </c>
      <c r="K260" s="27">
        <f t="shared" si="45"/>
        <v>6.666666666666667</v>
      </c>
      <c r="L260" s="37">
        <f t="shared" si="47"/>
        <v>-2.4779896203662908</v>
      </c>
      <c r="M260" s="110">
        <f t="shared" si="46"/>
        <v>-11.760912373409578</v>
      </c>
      <c r="N260" s="110">
        <f t="shared" si="48"/>
        <v>0.5651985486399449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1007.068465184288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37.761179938202183</v>
      </c>
      <c r="K261" s="27">
        <f t="shared" si="45"/>
        <v>6.666666666666667</v>
      </c>
      <c r="L261" s="37">
        <f t="shared" si="47"/>
        <v>-2.5220923116117611</v>
      </c>
      <c r="M261" s="110">
        <f t="shared" si="46"/>
        <v>-11.760912373409578</v>
      </c>
      <c r="N261" s="110">
        <f t="shared" si="48"/>
        <v>0.55948799059731691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1012.1968726178453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37.805299822725267</v>
      </c>
      <c r="K262" s="27">
        <f t="shared" si="45"/>
        <v>6.666666666666667</v>
      </c>
      <c r="L262" s="37">
        <f t="shared" si="47"/>
        <v>-2.5662121961348454</v>
      </c>
      <c r="M262" s="110">
        <f t="shared" si="46"/>
        <v>-11.760912373409578</v>
      </c>
      <c r="N262" s="110">
        <f t="shared" si="48"/>
        <v>0.55383293735794781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1017.3520591325987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37.849425368782178</v>
      </c>
      <c r="K263" s="27">
        <f t="shared" si="45"/>
        <v>6.666666666666667</v>
      </c>
      <c r="L263" s="37">
        <f t="shared" si="47"/>
        <v>-2.6103377421917564</v>
      </c>
      <c r="M263" s="110">
        <f t="shared" si="46"/>
        <v>-11.760912373409578</v>
      </c>
      <c r="N263" s="110">
        <f t="shared" si="48"/>
        <v>0.54823432816829776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1022.532897463786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37.893545785072405</v>
      </c>
      <c r="K264" s="27">
        <f t="shared" si="45"/>
        <v>6.666666666666667</v>
      </c>
      <c r="L264" s="37">
        <f t="shared" si="47"/>
        <v>-2.6544581584819831</v>
      </c>
      <c r="M264" s="110">
        <f t="shared" si="46"/>
        <v>-11.760912373409578</v>
      </c>
      <c r="N264" s="110">
        <f t="shared" si="48"/>
        <v>0.54269295544320773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1027.7383175862099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37.937650976152</v>
      </c>
      <c r="K265" s="27">
        <f t="shared" si="45"/>
        <v>6.666666666666667</v>
      </c>
      <c r="L265" s="37">
        <f t="shared" si="47"/>
        <v>-2.698563349561578</v>
      </c>
      <c r="M265" s="110">
        <f t="shared" si="46"/>
        <v>-11.760912373409578</v>
      </c>
      <c r="N265" s="110">
        <f t="shared" si="48"/>
        <v>0.53720947640600492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1032.9673035019987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37.981731500413865</v>
      </c>
      <c r="K266" s="27">
        <f t="shared" si="45"/>
        <v>6.666666666666667</v>
      </c>
      <c r="L266" s="37">
        <f t="shared" si="47"/>
        <v>-2.7426438738234431</v>
      </c>
      <c r="M266" s="110">
        <f t="shared" si="46"/>
        <v>-11.760912373409578</v>
      </c>
      <c r="N266" s="110">
        <f t="shared" si="48"/>
        <v>0.5317844239377244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1038.2188902091141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38.025778530520363</v>
      </c>
      <c r="K267" s="27">
        <f t="shared" si="45"/>
        <v>6.666666666666667</v>
      </c>
      <c r="L267" s="37">
        <f t="shared" si="47"/>
        <v>-2.7866909039299408</v>
      </c>
      <c r="M267" s="110">
        <f t="shared" si="46"/>
        <v>-11.760912373409578</v>
      </c>
      <c r="N267" s="110">
        <f t="shared" si="48"/>
        <v>0.5264182166787762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1043.4921608424186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38.069783816171892</v>
      </c>
      <c r="K268" s="40">
        <f t="shared" si="45"/>
        <v>6.666666666666667</v>
      </c>
      <c r="L268" s="41">
        <f t="shared" si="47"/>
        <v>-2.8306961895814702</v>
      </c>
      <c r="M268" s="110">
        <f t="shared" si="46"/>
        <v>-11.760912373409578</v>
      </c>
      <c r="N268" s="110">
        <f t="shared" si="48"/>
        <v>0.52111116842577898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21.392354511452815</v>
      </c>
    </row>
  </sheetData>
  <mergeCells count="32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P5:P6"/>
    <mergeCell ref="Q5:R5"/>
    <mergeCell ref="A46:G46"/>
    <mergeCell ref="B48:B49"/>
    <mergeCell ref="G5:G6"/>
    <mergeCell ref="H5:H6"/>
    <mergeCell ref="E5:E6"/>
    <mergeCell ref="F5:F6"/>
    <mergeCell ref="I87:L87"/>
    <mergeCell ref="O5:O6"/>
    <mergeCell ref="A61:A85"/>
    <mergeCell ref="A5:A6"/>
    <mergeCell ref="B5:B6"/>
    <mergeCell ref="C5:C6"/>
    <mergeCell ref="D5:D6"/>
    <mergeCell ref="B54:F54"/>
  </mergeCells>
  <pageMargins left="0.7" right="0.7" top="0.75" bottom="0.75" header="0.3" footer="0.3"/>
  <pageSetup scale="3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FC30D-7206-47AE-AFF5-E53110A5C8B4}">
  <sheetPr codeName="Sheet11"/>
  <dimension ref="A1:W269"/>
  <sheetViews>
    <sheetView view="pageBreakPreview" zoomScale="60" zoomScaleNormal="6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5.5703125" bestFit="1" customWidth="1"/>
    <col min="18" max="18" width="16.710937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153</v>
      </c>
      <c r="B2" s="29" t="s">
        <v>119</v>
      </c>
      <c r="C2" s="29">
        <f>NSAs!B11</f>
        <v>258073.34</v>
      </c>
      <c r="D2" s="30">
        <f>NSAs!C11</f>
        <v>4256253.83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9" t="s">
        <v>125</v>
      </c>
      <c r="H5" s="168" t="str">
        <f>CONCATENATE("Sound Level @ ", A2, " (dBA)")</f>
        <v>Sound Level @ NSA 9 (dBA)</v>
      </c>
      <c r="O5" s="159" t="s">
        <v>0</v>
      </c>
      <c r="P5" s="160" t="s">
        <v>1</v>
      </c>
      <c r="Q5" s="160" t="s">
        <v>2</v>
      </c>
      <c r="R5" s="161"/>
      <c r="V5" s="145" t="str">
        <f>INDEX(A7:A45,MATCH(W5,H7:H45,0))</f>
        <v>A-32</v>
      </c>
      <c r="W5" s="146">
        <f>MAX(H7:H45)</f>
        <v>33.052074726961038</v>
      </c>
    </row>
    <row r="6" spans="1:23" ht="15.75" thickBot="1" x14ac:dyDescent="0.3">
      <c r="A6" s="176"/>
      <c r="B6" s="178"/>
      <c r="C6" s="178"/>
      <c r="D6" s="178"/>
      <c r="E6" s="178"/>
      <c r="F6" s="178"/>
      <c r="G6" s="180"/>
      <c r="H6" s="169"/>
      <c r="O6" s="163"/>
      <c r="P6" s="162"/>
      <c r="Q6" s="12" t="s">
        <v>3</v>
      </c>
      <c r="R6" s="13" t="s">
        <v>4</v>
      </c>
      <c r="V6" s="147" t="str">
        <f>INDEX(A7:A45,MATCH(W6,H7:H45,0))</f>
        <v>A-33</v>
      </c>
      <c r="W6" s="148">
        <f>LARGE(H7:H45,2)</f>
        <v>32.262257827782932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6210.5725181900079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53.562632744368706</v>
      </c>
      <c r="H7" s="36">
        <f>C7-G7</f>
        <v>15.447667212271107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35.056352020017201</v>
      </c>
    </row>
    <row r="8" spans="1:23" x14ac:dyDescent="0.25">
      <c r="A8" s="9" t="str">
        <f>Inverters!B4</f>
        <v>A-2</v>
      </c>
      <c r="B8" s="24">
        <f t="shared" si="0"/>
        <v>5546.112721609582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52.579773842433482</v>
      </c>
      <c r="H8" s="37">
        <f t="shared" ref="H8:H44" si="3">C8-G8</f>
        <v>16.43052611420633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43.959486573350588</v>
      </c>
    </row>
    <row r="9" spans="1:23" x14ac:dyDescent="0.25">
      <c r="A9" s="9" t="str">
        <f>Inverters!B5</f>
        <v>A-3</v>
      </c>
      <c r="B9" s="24">
        <f t="shared" si="0"/>
        <v>4040.0760155348244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49.827790731997915</v>
      </c>
      <c r="H9" s="37">
        <f t="shared" si="3"/>
        <v>19.182509224641898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82.842066234363514</v>
      </c>
    </row>
    <row r="10" spans="1:23" x14ac:dyDescent="0.25">
      <c r="A10" s="9" t="str">
        <f>Inverters!B6</f>
        <v>A-4</v>
      </c>
      <c r="B10" s="24">
        <f t="shared" si="0"/>
        <v>3182.6023038388462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47.755647456434275</v>
      </c>
      <c r="H10" s="37">
        <f t="shared" si="3"/>
        <v>21.254652500205538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133.49507694904909</v>
      </c>
    </row>
    <row r="11" spans="1:23" x14ac:dyDescent="0.25">
      <c r="A11" s="9" t="str">
        <f>Inverters!B7</f>
        <v>A-5</v>
      </c>
      <c r="B11" s="24">
        <f t="shared" si="0"/>
        <v>2886.6637266227103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46.907923899448946</v>
      </c>
      <c r="H11" s="37">
        <f t="shared" si="3"/>
        <v>22.102376057190867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162.26976444127848</v>
      </c>
    </row>
    <row r="12" spans="1:23" x14ac:dyDescent="0.25">
      <c r="A12" s="9" t="str">
        <f>Inverters!B8</f>
        <v>A-6</v>
      </c>
      <c r="B12" s="24">
        <f t="shared" si="0"/>
        <v>2613.7771681036043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46.045371199794594</v>
      </c>
      <c r="H12" s="37">
        <f t="shared" si="3"/>
        <v>22.964928756845218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197.92145532576276</v>
      </c>
    </row>
    <row r="13" spans="1:23" x14ac:dyDescent="0.25">
      <c r="A13" s="9" t="str">
        <f>Inverters!B9</f>
        <v>A-7</v>
      </c>
      <c r="B13" s="24">
        <f t="shared" si="0"/>
        <v>3860.8162481266186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49.433582645670938</v>
      </c>
      <c r="H13" s="37">
        <f t="shared" si="3"/>
        <v>19.576717310968874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90.713459779184831</v>
      </c>
    </row>
    <row r="14" spans="1:23" x14ac:dyDescent="0.25">
      <c r="A14" s="9" t="str">
        <f>Inverters!B10</f>
        <v>A-8</v>
      </c>
      <c r="B14" s="24">
        <f t="shared" si="0"/>
        <v>3586.8668646883648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48.794305141524681</v>
      </c>
      <c r="H14" s="37">
        <f t="shared" si="3"/>
        <v>20.215994815115131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105.09921724438954</v>
      </c>
    </row>
    <row r="15" spans="1:23" x14ac:dyDescent="0.25">
      <c r="A15" s="9" t="str">
        <f>Inverters!B11</f>
        <v>A-9</v>
      </c>
      <c r="B15" s="24">
        <f t="shared" si="0"/>
        <v>2988.3925769551929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47.208752979374637</v>
      </c>
      <c r="H15" s="37">
        <f t="shared" si="3"/>
        <v>21.801546977265176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151.41004820679234</v>
      </c>
    </row>
    <row r="16" spans="1:23" x14ac:dyDescent="0.25">
      <c r="A16" s="9" t="str">
        <f>Inverters!B12</f>
        <v>A-10</v>
      </c>
      <c r="B16" s="24">
        <f t="shared" si="0"/>
        <v>2688.7229218534303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46.290920992698091</v>
      </c>
      <c r="H16" s="37">
        <f t="shared" si="3"/>
        <v>22.719378963941722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187.04146541208985</v>
      </c>
    </row>
    <row r="17" spans="1:21" x14ac:dyDescent="0.25">
      <c r="A17" s="9" t="str">
        <f>Inverters!B13</f>
        <v>A-11</v>
      </c>
      <c r="B17" s="24">
        <f t="shared" si="0"/>
        <v>2390.8414258164416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45.271015443882241</v>
      </c>
      <c r="H17" s="37">
        <f t="shared" si="3"/>
        <v>23.739284512757571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236.55299513578026</v>
      </c>
    </row>
    <row r="18" spans="1:21" x14ac:dyDescent="0.25">
      <c r="A18" s="9" t="str">
        <f>Inverters!B14</f>
        <v>A-12</v>
      </c>
      <c r="B18" s="24">
        <f t="shared" si="0"/>
        <v>2177.2528552280824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44.458177375065596</v>
      </c>
      <c r="H18" s="37">
        <f t="shared" si="3"/>
        <v>24.552122581574217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285.24120217772582</v>
      </c>
    </row>
    <row r="19" spans="1:21" x14ac:dyDescent="0.25">
      <c r="A19" s="9" t="str">
        <f>Inverters!B15</f>
        <v>A-13</v>
      </c>
      <c r="B19" s="24">
        <f t="shared" si="0"/>
        <v>1931.313620026471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43.417056064790224</v>
      </c>
      <c r="H19" s="37">
        <f t="shared" si="3"/>
        <v>25.593243891849589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362.51367099504154</v>
      </c>
    </row>
    <row r="20" spans="1:21" x14ac:dyDescent="0.25">
      <c r="A20" s="9" t="str">
        <f>Inverters!B16</f>
        <v>A-14</v>
      </c>
      <c r="B20" s="24">
        <f t="shared" si="0"/>
        <v>1775.9839515604003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42.688780740335304</v>
      </c>
      <c r="H20" s="37">
        <f t="shared" si="3"/>
        <v>26.321519216304509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428.69845824237302</v>
      </c>
    </row>
    <row r="21" spans="1:21" x14ac:dyDescent="0.25">
      <c r="A21" s="9" t="str">
        <f>Inverters!B17</f>
        <v>A-15</v>
      </c>
      <c r="B21" s="24">
        <f t="shared" si="0"/>
        <v>1647.2908885198665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42.035405925401193</v>
      </c>
      <c r="H21" s="37">
        <f t="shared" si="3"/>
        <v>26.97489403123862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498.29829723958164</v>
      </c>
    </row>
    <row r="22" spans="1:21" x14ac:dyDescent="0.25">
      <c r="A22" s="9" t="str">
        <f>Inverters!B18</f>
        <v>A-16</v>
      </c>
      <c r="B22" s="24">
        <f t="shared" si="0"/>
        <v>3612.9652105991436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48.857275594949918</v>
      </c>
      <c r="H22" s="37">
        <f t="shared" si="3"/>
        <v>20.153024361689894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103.58632752273382</v>
      </c>
    </row>
    <row r="23" spans="1:21" x14ac:dyDescent="0.25">
      <c r="A23" s="9" t="str">
        <f>Inverters!B19</f>
        <v>A-17</v>
      </c>
      <c r="B23" s="24">
        <f t="shared" si="0"/>
        <v>3183.9682795530912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47.759374648123696</v>
      </c>
      <c r="H23" s="37">
        <f t="shared" si="3"/>
        <v>21.250925308516116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133.38055827219486</v>
      </c>
    </row>
    <row r="24" spans="1:21" x14ac:dyDescent="0.25">
      <c r="A24" s="9" t="str">
        <f>Inverters!B20</f>
        <v>A-18</v>
      </c>
      <c r="B24" s="24">
        <f t="shared" si="0"/>
        <v>2853.9764978007456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46.809007848470429</v>
      </c>
      <c r="H24" s="37">
        <f t="shared" si="3"/>
        <v>22.201292108169383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166.00807393687921</v>
      </c>
    </row>
    <row r="25" spans="1:21" x14ac:dyDescent="0.25">
      <c r="A25" s="9" t="str">
        <f>Inverters!B21</f>
        <v>A-19</v>
      </c>
      <c r="B25" s="24">
        <f t="shared" si="0"/>
        <v>2486.5370107840372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45.61189855718554</v>
      </c>
      <c r="H25" s="37">
        <f t="shared" si="3"/>
        <v>23.398401399454272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218.69564759504019</v>
      </c>
    </row>
    <row r="26" spans="1:21" x14ac:dyDescent="0.25">
      <c r="A26" s="9" t="str">
        <f>Inverters!B22</f>
        <v>A-20</v>
      </c>
      <c r="B26" s="24">
        <f t="shared" si="0"/>
        <v>2199.6808888790006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44.547193632343394</v>
      </c>
      <c r="H26" s="37">
        <f t="shared" si="3"/>
        <v>24.463106324296419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279.45419439422966</v>
      </c>
    </row>
    <row r="27" spans="1:21" x14ac:dyDescent="0.25">
      <c r="A27" s="9" t="str">
        <f>Inverters!B23</f>
        <v>A-21</v>
      </c>
      <c r="B27" s="24">
        <f t="shared" si="0"/>
        <v>1928.4279379845216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43.404068293438037</v>
      </c>
      <c r="H27" s="37">
        <f t="shared" si="3"/>
        <v>25.606231663201775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363.59940705641327</v>
      </c>
    </row>
    <row r="28" spans="1:21" x14ac:dyDescent="0.25">
      <c r="A28" s="9" t="str">
        <f>Inverters!B24</f>
        <v>A-22</v>
      </c>
      <c r="B28" s="24">
        <f t="shared" si="0"/>
        <v>1687.1092107507664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42.242863929094554</v>
      </c>
      <c r="H28" s="37">
        <f t="shared" si="3"/>
        <v>26.767436027545259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475.05468202893343</v>
      </c>
    </row>
    <row r="29" spans="1:21" x14ac:dyDescent="0.25">
      <c r="A29" s="9" t="str">
        <f>Inverters!B25</f>
        <v>A-23</v>
      </c>
      <c r="B29" s="24">
        <f t="shared" si="0"/>
        <v>1476.5950130285232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41.085227946528455</v>
      </c>
      <c r="H29" s="37">
        <f t="shared" si="3"/>
        <v>27.925072010111357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620.16492648652797</v>
      </c>
    </row>
    <row r="30" spans="1:21" x14ac:dyDescent="0.25">
      <c r="A30" s="9" t="str">
        <f>Inverters!B26</f>
        <v>A-24</v>
      </c>
      <c r="B30" s="24">
        <f t="shared" si="0"/>
        <v>1300.2009760031215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39.980209754183235</v>
      </c>
      <c r="H30" s="37">
        <f t="shared" si="3"/>
        <v>29.030090202456577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799.85086764359437</v>
      </c>
    </row>
    <row r="31" spans="1:21" x14ac:dyDescent="0.25">
      <c r="A31" s="9" t="str">
        <f>Inverters!B27</f>
        <v>A-25</v>
      </c>
      <c r="B31" s="24">
        <f t="shared" si="0"/>
        <v>2921.54404212903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47.012248753260742</v>
      </c>
      <c r="H31" s="37">
        <f t="shared" si="3"/>
        <v>21.99805120337907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158.41821676257877</v>
      </c>
    </row>
    <row r="32" spans="1:21" x14ac:dyDescent="0.25">
      <c r="A32" s="9" t="str">
        <f>Inverters!B28</f>
        <v>A-26</v>
      </c>
      <c r="B32" s="24">
        <f t="shared" si="0"/>
        <v>2517.6793515059594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45.720008361831297</v>
      </c>
      <c r="H32" s="37">
        <f t="shared" si="3"/>
        <v>23.290291594808515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213.31881352527978</v>
      </c>
    </row>
    <row r="33" spans="1:21" x14ac:dyDescent="0.25">
      <c r="A33" s="9" t="str">
        <f>Inverters!B29</f>
        <v>A-27</v>
      </c>
      <c r="B33" s="24">
        <f t="shared" si="0"/>
        <v>2051.2376621444078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43.940319637189198</v>
      </c>
      <c r="H33" s="37">
        <f t="shared" si="3"/>
        <v>25.069980319450615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321.36459756043462</v>
      </c>
    </row>
    <row r="34" spans="1:21" x14ac:dyDescent="0.25">
      <c r="A34" s="9" t="str">
        <f>Inverters!B30</f>
        <v>A-28</v>
      </c>
      <c r="B34" s="24">
        <f t="shared" si="0"/>
        <v>1231.6203011075768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39.509536777509425</v>
      </c>
      <c r="H34" s="37">
        <f t="shared" si="3"/>
        <v>29.500763179130388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891.40757007627167</v>
      </c>
    </row>
    <row r="35" spans="1:21" x14ac:dyDescent="0.25">
      <c r="A35" s="9" t="str">
        <f>Inverters!B31</f>
        <v>A-29</v>
      </c>
      <c r="B35" s="24">
        <f t="shared" si="0"/>
        <v>1058.4521185675449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38.193424330486231</v>
      </c>
      <c r="H35" s="37">
        <f t="shared" si="3"/>
        <v>30.816875626153582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1206.9452298105125</v>
      </c>
    </row>
    <row r="36" spans="1:21" x14ac:dyDescent="0.25">
      <c r="A36" s="9" t="str">
        <f>Inverters!B32</f>
        <v>A-30</v>
      </c>
      <c r="B36" s="24">
        <f t="shared" si="0"/>
        <v>906.58347905743699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36.848156010324416</v>
      </c>
      <c r="H36" s="37">
        <f t="shared" si="3"/>
        <v>32.162143946315396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1645.1836872568701</v>
      </c>
    </row>
    <row r="37" spans="1:21" x14ac:dyDescent="0.25">
      <c r="A37" s="9" t="str">
        <f>Inverters!B33</f>
        <v>A-31</v>
      </c>
      <c r="B37" s="24">
        <f t="shared" si="0"/>
        <v>2076.9888109954236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44.048683138828764</v>
      </c>
      <c r="H37" s="37">
        <f t="shared" si="3"/>
        <v>24.961616817811048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313.44524200683605</v>
      </c>
    </row>
    <row r="38" spans="1:21" x14ac:dyDescent="0.25">
      <c r="A38" s="9" t="str">
        <f>Inverters!B34</f>
        <v>A-32</v>
      </c>
      <c r="B38" s="24">
        <f t="shared" si="0"/>
        <v>818.29756995870264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35.958225229678774</v>
      </c>
      <c r="H38" s="37">
        <f t="shared" si="3"/>
        <v>33.052074726961038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2019.330815152533</v>
      </c>
    </row>
    <row r="39" spans="1:21" x14ac:dyDescent="0.25">
      <c r="A39" s="9" t="str">
        <f>Inverters!B35</f>
        <v>A-33</v>
      </c>
      <c r="B39" s="24">
        <f t="shared" si="0"/>
        <v>896.19415362921552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36.748042128856881</v>
      </c>
      <c r="H39" s="37">
        <f t="shared" si="3"/>
        <v>32.262257827782932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1683.5490839277511</v>
      </c>
    </row>
    <row r="40" spans="1:21" x14ac:dyDescent="0.25">
      <c r="A40" s="9" t="str">
        <f>Inverters!B36</f>
        <v>B-1</v>
      </c>
      <c r="B40" s="24">
        <f t="shared" si="0"/>
        <v>5960.4143175621284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53.205528985331696</v>
      </c>
      <c r="H40" s="37">
        <f t="shared" si="3"/>
        <v>12.794471014668304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19.030364272014722</v>
      </c>
    </row>
    <row r="41" spans="1:21" x14ac:dyDescent="0.25">
      <c r="A41" s="9" t="str">
        <f>Inverters!B37</f>
        <v>B-2</v>
      </c>
      <c r="B41" s="24">
        <f t="shared" si="0"/>
        <v>3861.3551299122819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49.434794912919799</v>
      </c>
      <c r="H41" s="37">
        <f t="shared" si="3"/>
        <v>16.565205087080201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45.344071012465612</v>
      </c>
    </row>
    <row r="42" spans="1:21" x14ac:dyDescent="0.25">
      <c r="A42" s="9" t="str">
        <f>Inverters!B38</f>
        <v>B-3</v>
      </c>
      <c r="B42" s="24">
        <f t="shared" si="0"/>
        <v>2928.4482431827787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47.03275105593417</v>
      </c>
      <c r="H42" s="37">
        <f t="shared" si="3"/>
        <v>18.96724894406583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78.836056922849224</v>
      </c>
    </row>
    <row r="43" spans="1:21" x14ac:dyDescent="0.25">
      <c r="A43" s="9" t="str">
        <f>Inverters!B39</f>
        <v>C-1</v>
      </c>
      <c r="B43" s="24">
        <f t="shared" si="0"/>
        <v>3277.714383224928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48.011422137870603</v>
      </c>
      <c r="H43" s="37">
        <f t="shared" si="3"/>
        <v>17.988577862129397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62.93000789213631</v>
      </c>
    </row>
    <row r="44" spans="1:21" ht="15.75" thickBot="1" x14ac:dyDescent="0.3">
      <c r="A44" s="9" t="str">
        <f>Inverters!B40</f>
        <v>Trans</v>
      </c>
      <c r="B44" s="24">
        <f>SQRT(($C$2-Q44)^2+($D$2-R44)^2)</f>
        <v>912.6380139463098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36.905971088059701</v>
      </c>
      <c r="H44" s="37">
        <f t="shared" si="3"/>
        <v>17.094028911940299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51.215673855337364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19.843624700121957</v>
      </c>
      <c r="O45" s="108"/>
      <c r="P45" s="108"/>
      <c r="Q45" s="109"/>
      <c r="R45" s="109"/>
      <c r="U45">
        <f t="shared" ref="U45" si="5">10^(H45/10)</f>
        <v>96.463378850999192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41.751547945830517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41.751547945830517</v>
      </c>
      <c r="D51" s="77">
        <f>10*LOG10(SUM(U7:U44))</f>
        <v>41.723468067338004</v>
      </c>
      <c r="E51" s="77">
        <f>P85</f>
        <v>41.741039255777096</v>
      </c>
      <c r="F51" s="78">
        <f>S85</f>
        <v>48.137271184815589</v>
      </c>
    </row>
    <row r="52" spans="1:19" ht="14.45" customHeight="1" thickBot="1" x14ac:dyDescent="0.3">
      <c r="B52" s="72" t="s">
        <v>141</v>
      </c>
      <c r="C52" s="79">
        <f>10*LOG10(10^(C50/10)+10^(C51/10))</f>
        <v>43.973783723378325</v>
      </c>
      <c r="D52" s="79">
        <f>10*LOG10(10^(D50/10)+10^(D51/10))</f>
        <v>42.401275673881045</v>
      </c>
      <c r="E52" s="79">
        <f>J85</f>
        <v>43.448533273195757</v>
      </c>
      <c r="F52" s="80">
        <f>M85</f>
        <v>49.073655769927001</v>
      </c>
    </row>
    <row r="53" spans="1:19" ht="16.149999999999999" customHeight="1" thickBot="1" x14ac:dyDescent="0.3">
      <c r="B53" s="74" t="s">
        <v>145</v>
      </c>
      <c r="C53" s="81">
        <f>C52-C50</f>
        <v>3.9737837233783253</v>
      </c>
      <c r="D53" s="81">
        <f>D52-D50</f>
        <v>8.4012756738810452</v>
      </c>
      <c r="E53" s="81">
        <f>E52-E50</f>
        <v>4.8800622032243837</v>
      </c>
      <c r="F53" s="82">
        <f>F52-F50</f>
        <v>7.1230838401141767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9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42.401275673881045</v>
      </c>
      <c r="J61" s="62">
        <f>10^(I61/10)</f>
        <v>17383.113562456823</v>
      </c>
      <c r="K61" s="63"/>
      <c r="L61" s="153">
        <f>I61+10</f>
        <v>52.401275673881045</v>
      </c>
      <c r="M61" s="62">
        <f>10^(L61/10)</f>
        <v>173831.13562456809</v>
      </c>
      <c r="N61" s="62"/>
      <c r="O61" s="62">
        <f>D51</f>
        <v>41.723468067338004</v>
      </c>
      <c r="P61" s="62">
        <f>10^(O61/10)</f>
        <v>14871.227130947225</v>
      </c>
      <c r="Q61" s="62"/>
      <c r="R61" s="62">
        <f>O61+10</f>
        <v>51.723468067338004</v>
      </c>
      <c r="S61" s="63">
        <f>10^(R61/10)</f>
        <v>148712.27130947215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42.401275673881045</v>
      </c>
      <c r="J62" s="26">
        <f t="shared" ref="J62:J84" si="10">10^(I62/10)</f>
        <v>17383.113562456823</v>
      </c>
      <c r="K62" s="64"/>
      <c r="L62" s="154">
        <f t="shared" ref="L62:L67" si="11">I62+10</f>
        <v>52.401275673881045</v>
      </c>
      <c r="M62" s="26">
        <f t="shared" ref="M62:M84" si="12">10^(L62/10)</f>
        <v>173831.13562456809</v>
      </c>
      <c r="N62" s="26"/>
      <c r="O62" s="26">
        <f>O61</f>
        <v>41.723468067338004</v>
      </c>
      <c r="P62" s="26">
        <f t="shared" ref="P62:P84" si="13">10^(O62/10)</f>
        <v>14871.227130947225</v>
      </c>
      <c r="Q62" s="26"/>
      <c r="R62" s="26">
        <f t="shared" ref="R62:R67" si="14">O62+10</f>
        <v>51.723468067338004</v>
      </c>
      <c r="S62" s="64">
        <f t="shared" ref="S62:S84" si="15">10^(R62/10)</f>
        <v>148712.27130947215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42.401275673881045</v>
      </c>
      <c r="J63" s="26">
        <f t="shared" si="10"/>
        <v>17383.113562456823</v>
      </c>
      <c r="K63" s="64"/>
      <c r="L63" s="154">
        <f t="shared" si="11"/>
        <v>52.401275673881045</v>
      </c>
      <c r="M63" s="26">
        <f t="shared" si="12"/>
        <v>173831.13562456809</v>
      </c>
      <c r="N63" s="26"/>
      <c r="O63" s="26">
        <f t="shared" ref="O63:O84" si="17">O62</f>
        <v>41.723468067338004</v>
      </c>
      <c r="P63" s="26">
        <f t="shared" si="13"/>
        <v>14871.227130947225</v>
      </c>
      <c r="Q63" s="26"/>
      <c r="R63" s="26">
        <f t="shared" si="14"/>
        <v>51.723468067338004</v>
      </c>
      <c r="S63" s="64">
        <f t="shared" si="15"/>
        <v>148712.27130947215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42.401275673881045</v>
      </c>
      <c r="J64" s="26">
        <f t="shared" si="10"/>
        <v>17383.113562456823</v>
      </c>
      <c r="K64" s="64"/>
      <c r="L64" s="154">
        <f t="shared" si="11"/>
        <v>52.401275673881045</v>
      </c>
      <c r="M64" s="26">
        <f t="shared" si="12"/>
        <v>173831.13562456809</v>
      </c>
      <c r="N64" s="26"/>
      <c r="O64" s="26">
        <f t="shared" si="17"/>
        <v>41.723468067338004</v>
      </c>
      <c r="P64" s="26">
        <f t="shared" si="13"/>
        <v>14871.227130947225</v>
      </c>
      <c r="Q64" s="26"/>
      <c r="R64" s="26">
        <f t="shared" si="14"/>
        <v>51.723468067338004</v>
      </c>
      <c r="S64" s="64">
        <f t="shared" si="15"/>
        <v>148712.27130947215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42.401275673881045</v>
      </c>
      <c r="J65" s="26">
        <f t="shared" si="10"/>
        <v>17383.113562456823</v>
      </c>
      <c r="K65" s="64"/>
      <c r="L65" s="154">
        <f t="shared" si="11"/>
        <v>52.401275673881045</v>
      </c>
      <c r="M65" s="26">
        <f t="shared" si="12"/>
        <v>173831.13562456809</v>
      </c>
      <c r="N65" s="26"/>
      <c r="O65" s="26">
        <f t="shared" si="17"/>
        <v>41.723468067338004</v>
      </c>
      <c r="P65" s="26">
        <f t="shared" si="13"/>
        <v>14871.227130947225</v>
      </c>
      <c r="Q65" s="26"/>
      <c r="R65" s="26">
        <f t="shared" si="14"/>
        <v>51.723468067338004</v>
      </c>
      <c r="S65" s="64">
        <f t="shared" si="15"/>
        <v>148712.27130947215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42.401275673881045</v>
      </c>
      <c r="J66" s="26">
        <f t="shared" si="10"/>
        <v>17383.113562456823</v>
      </c>
      <c r="K66" s="64"/>
      <c r="L66" s="154">
        <f t="shared" si="11"/>
        <v>52.401275673881045</v>
      </c>
      <c r="M66" s="26">
        <f t="shared" si="12"/>
        <v>173831.13562456809</v>
      </c>
      <c r="N66" s="26"/>
      <c r="O66" s="26">
        <f t="shared" si="17"/>
        <v>41.723468067338004</v>
      </c>
      <c r="P66" s="26">
        <f t="shared" si="13"/>
        <v>14871.227130947225</v>
      </c>
      <c r="Q66" s="26"/>
      <c r="R66" s="26">
        <f t="shared" si="14"/>
        <v>51.723468067338004</v>
      </c>
      <c r="S66" s="64">
        <f t="shared" si="15"/>
        <v>148712.27130947215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42.401275673881045</v>
      </c>
      <c r="J67" s="26">
        <f t="shared" si="10"/>
        <v>17383.113562456823</v>
      </c>
      <c r="K67" s="64"/>
      <c r="L67" s="154">
        <f t="shared" si="11"/>
        <v>52.401275673881045</v>
      </c>
      <c r="M67" s="26">
        <f t="shared" si="12"/>
        <v>173831.13562456809</v>
      </c>
      <c r="N67" s="26"/>
      <c r="O67" s="26">
        <f t="shared" si="17"/>
        <v>41.723468067338004</v>
      </c>
      <c r="P67" s="26">
        <f t="shared" si="13"/>
        <v>14871.227130947225</v>
      </c>
      <c r="Q67" s="26"/>
      <c r="R67" s="26">
        <f t="shared" si="14"/>
        <v>51.723468067338004</v>
      </c>
      <c r="S67" s="64">
        <f t="shared" si="15"/>
        <v>148712.27130947215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43.973783723378325</v>
      </c>
      <c r="J68" s="26">
        <f t="shared" si="10"/>
        <v>24967.690509798256</v>
      </c>
      <c r="K68" s="64"/>
      <c r="L68" s="154">
        <f>I68</f>
        <v>43.973783723378325</v>
      </c>
      <c r="M68" s="26">
        <f t="shared" si="12"/>
        <v>24967.690509798256</v>
      </c>
      <c r="N68" s="26"/>
      <c r="O68" s="26">
        <f>H46</f>
        <v>41.751547945830517</v>
      </c>
      <c r="P68" s="26">
        <f t="shared" si="13"/>
        <v>14967.690509798236</v>
      </c>
      <c r="Q68" s="26"/>
      <c r="R68" s="26">
        <f>O68</f>
        <v>41.751547945830517</v>
      </c>
      <c r="S68" s="64">
        <f t="shared" si="15"/>
        <v>14967.690509798236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43.973783723378325</v>
      </c>
      <c r="J69" s="26">
        <f t="shared" si="10"/>
        <v>24967.690509798256</v>
      </c>
      <c r="K69" s="64"/>
      <c r="L69" s="154">
        <f t="shared" ref="L69:L82" si="20">I69</f>
        <v>43.973783723378325</v>
      </c>
      <c r="M69" s="26">
        <f t="shared" si="12"/>
        <v>24967.690509798256</v>
      </c>
      <c r="N69" s="26"/>
      <c r="O69" s="26">
        <f t="shared" si="17"/>
        <v>41.751547945830517</v>
      </c>
      <c r="P69" s="26">
        <f t="shared" si="13"/>
        <v>14967.690509798236</v>
      </c>
      <c r="Q69" s="26"/>
      <c r="R69" s="26">
        <f t="shared" ref="R69:R82" si="21">O69</f>
        <v>41.751547945830517</v>
      </c>
      <c r="S69" s="64">
        <f t="shared" si="15"/>
        <v>14967.690509798236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43.973783723378325</v>
      </c>
      <c r="J70" s="26">
        <f t="shared" si="10"/>
        <v>24967.690509798256</v>
      </c>
      <c r="K70" s="64"/>
      <c r="L70" s="154">
        <f t="shared" si="20"/>
        <v>43.973783723378325</v>
      </c>
      <c r="M70" s="26">
        <f t="shared" si="12"/>
        <v>24967.690509798256</v>
      </c>
      <c r="N70" s="26"/>
      <c r="O70" s="26">
        <f t="shared" si="17"/>
        <v>41.751547945830517</v>
      </c>
      <c r="P70" s="26">
        <f t="shared" si="13"/>
        <v>14967.690509798236</v>
      </c>
      <c r="Q70" s="26"/>
      <c r="R70" s="26">
        <f t="shared" si="21"/>
        <v>41.751547945830517</v>
      </c>
      <c r="S70" s="64">
        <f t="shared" si="15"/>
        <v>14967.690509798236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43.973783723378325</v>
      </c>
      <c r="J71" s="26">
        <f t="shared" si="10"/>
        <v>24967.690509798256</v>
      </c>
      <c r="K71" s="64"/>
      <c r="L71" s="154">
        <f t="shared" si="20"/>
        <v>43.973783723378325</v>
      </c>
      <c r="M71" s="26">
        <f t="shared" si="12"/>
        <v>24967.690509798256</v>
      </c>
      <c r="N71" s="26"/>
      <c r="O71" s="26">
        <f t="shared" si="17"/>
        <v>41.751547945830517</v>
      </c>
      <c r="P71" s="26">
        <f t="shared" si="13"/>
        <v>14967.690509798236</v>
      </c>
      <c r="Q71" s="26"/>
      <c r="R71" s="26">
        <f t="shared" si="21"/>
        <v>41.751547945830517</v>
      </c>
      <c r="S71" s="64">
        <f t="shared" si="15"/>
        <v>14967.690509798236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43.973783723378325</v>
      </c>
      <c r="J72" s="26">
        <f t="shared" si="10"/>
        <v>24967.690509798256</v>
      </c>
      <c r="K72" s="64"/>
      <c r="L72" s="154">
        <f t="shared" si="20"/>
        <v>43.973783723378325</v>
      </c>
      <c r="M72" s="26">
        <f t="shared" si="12"/>
        <v>24967.690509798256</v>
      </c>
      <c r="N72" s="26"/>
      <c r="O72" s="26">
        <f t="shared" si="17"/>
        <v>41.751547945830517</v>
      </c>
      <c r="P72" s="26">
        <f t="shared" si="13"/>
        <v>14967.690509798236</v>
      </c>
      <c r="Q72" s="26"/>
      <c r="R72" s="26">
        <f t="shared" si="21"/>
        <v>41.751547945830517</v>
      </c>
      <c r="S72" s="64">
        <f t="shared" si="15"/>
        <v>14967.690509798236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43.973783723378325</v>
      </c>
      <c r="J73" s="26">
        <f t="shared" si="10"/>
        <v>24967.690509798256</v>
      </c>
      <c r="K73" s="64"/>
      <c r="L73" s="154">
        <f t="shared" si="20"/>
        <v>43.973783723378325</v>
      </c>
      <c r="M73" s="26">
        <f t="shared" si="12"/>
        <v>24967.690509798256</v>
      </c>
      <c r="N73" s="26"/>
      <c r="O73" s="26">
        <f t="shared" si="17"/>
        <v>41.751547945830517</v>
      </c>
      <c r="P73" s="26">
        <f t="shared" si="13"/>
        <v>14967.690509798236</v>
      </c>
      <c r="Q73" s="26"/>
      <c r="R73" s="26">
        <f t="shared" si="21"/>
        <v>41.751547945830517</v>
      </c>
      <c r="S73" s="64">
        <f t="shared" si="15"/>
        <v>14967.690509798236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43.973783723378325</v>
      </c>
      <c r="J74" s="26">
        <f t="shared" si="10"/>
        <v>24967.690509798256</v>
      </c>
      <c r="K74" s="64"/>
      <c r="L74" s="154">
        <f t="shared" si="20"/>
        <v>43.973783723378325</v>
      </c>
      <c r="M74" s="26">
        <f t="shared" si="12"/>
        <v>24967.690509798256</v>
      </c>
      <c r="N74" s="26"/>
      <c r="O74" s="26">
        <f t="shared" si="17"/>
        <v>41.751547945830517</v>
      </c>
      <c r="P74" s="26">
        <f t="shared" si="13"/>
        <v>14967.690509798236</v>
      </c>
      <c r="Q74" s="26"/>
      <c r="R74" s="26">
        <f t="shared" si="21"/>
        <v>41.751547945830517</v>
      </c>
      <c r="S74" s="64">
        <f t="shared" si="15"/>
        <v>14967.690509798236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43.973783723378325</v>
      </c>
      <c r="J75" s="26">
        <f t="shared" si="10"/>
        <v>24967.690509798256</v>
      </c>
      <c r="K75" s="64"/>
      <c r="L75" s="154">
        <f t="shared" si="20"/>
        <v>43.973783723378325</v>
      </c>
      <c r="M75" s="26">
        <f t="shared" si="12"/>
        <v>24967.690509798256</v>
      </c>
      <c r="N75" s="26"/>
      <c r="O75" s="26">
        <f t="shared" si="17"/>
        <v>41.751547945830517</v>
      </c>
      <c r="P75" s="26">
        <f t="shared" si="13"/>
        <v>14967.690509798236</v>
      </c>
      <c r="Q75" s="26"/>
      <c r="R75" s="26">
        <f t="shared" si="21"/>
        <v>41.751547945830517</v>
      </c>
      <c r="S75" s="64">
        <f t="shared" si="15"/>
        <v>14967.690509798236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43.973783723378325</v>
      </c>
      <c r="J76" s="26">
        <f t="shared" si="10"/>
        <v>24967.690509798256</v>
      </c>
      <c r="K76" s="64"/>
      <c r="L76" s="154">
        <f t="shared" si="20"/>
        <v>43.973783723378325</v>
      </c>
      <c r="M76" s="26">
        <f t="shared" si="12"/>
        <v>24967.690509798256</v>
      </c>
      <c r="N76" s="26"/>
      <c r="O76" s="26">
        <f t="shared" si="17"/>
        <v>41.751547945830517</v>
      </c>
      <c r="P76" s="26">
        <f t="shared" si="13"/>
        <v>14967.690509798236</v>
      </c>
      <c r="Q76" s="26"/>
      <c r="R76" s="26">
        <f t="shared" si="21"/>
        <v>41.751547945830517</v>
      </c>
      <c r="S76" s="64">
        <f t="shared" si="15"/>
        <v>14967.690509798236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43.973783723378325</v>
      </c>
      <c r="J77" s="26">
        <f t="shared" si="10"/>
        <v>24967.690509798256</v>
      </c>
      <c r="K77" s="64"/>
      <c r="L77" s="154">
        <f t="shared" si="20"/>
        <v>43.973783723378325</v>
      </c>
      <c r="M77" s="26">
        <f t="shared" si="12"/>
        <v>24967.690509798256</v>
      </c>
      <c r="N77" s="26"/>
      <c r="O77" s="26">
        <f t="shared" si="17"/>
        <v>41.751547945830517</v>
      </c>
      <c r="P77" s="26">
        <f t="shared" si="13"/>
        <v>14967.690509798236</v>
      </c>
      <c r="Q77" s="26"/>
      <c r="R77" s="26">
        <f t="shared" si="21"/>
        <v>41.751547945830517</v>
      </c>
      <c r="S77" s="64">
        <f t="shared" si="15"/>
        <v>14967.690509798236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43.973783723378325</v>
      </c>
      <c r="J78" s="26">
        <f t="shared" si="10"/>
        <v>24967.690509798256</v>
      </c>
      <c r="K78" s="64"/>
      <c r="L78" s="154">
        <f t="shared" si="20"/>
        <v>43.973783723378325</v>
      </c>
      <c r="M78" s="26">
        <f t="shared" si="12"/>
        <v>24967.690509798256</v>
      </c>
      <c r="N78" s="26"/>
      <c r="O78" s="26">
        <f t="shared" si="17"/>
        <v>41.751547945830517</v>
      </c>
      <c r="P78" s="26">
        <f t="shared" si="13"/>
        <v>14967.690509798236</v>
      </c>
      <c r="Q78" s="26"/>
      <c r="R78" s="26">
        <f t="shared" si="21"/>
        <v>41.751547945830517</v>
      </c>
      <c r="S78" s="64">
        <f t="shared" si="15"/>
        <v>14967.690509798236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43.973783723378325</v>
      </c>
      <c r="J79" s="26">
        <f t="shared" si="10"/>
        <v>24967.690509798256</v>
      </c>
      <c r="K79" s="64"/>
      <c r="L79" s="154">
        <f t="shared" si="20"/>
        <v>43.973783723378325</v>
      </c>
      <c r="M79" s="26">
        <f t="shared" si="12"/>
        <v>24967.690509798256</v>
      </c>
      <c r="N79" s="26"/>
      <c r="O79" s="26">
        <f t="shared" si="17"/>
        <v>41.751547945830517</v>
      </c>
      <c r="P79" s="26">
        <f t="shared" si="13"/>
        <v>14967.690509798236</v>
      </c>
      <c r="Q79" s="26"/>
      <c r="R79" s="26">
        <f t="shared" si="21"/>
        <v>41.751547945830517</v>
      </c>
      <c r="S79" s="64">
        <f t="shared" si="15"/>
        <v>14967.690509798236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43.973783723378325</v>
      </c>
      <c r="J80" s="26">
        <f t="shared" si="10"/>
        <v>24967.690509798256</v>
      </c>
      <c r="K80" s="64"/>
      <c r="L80" s="154">
        <f t="shared" si="20"/>
        <v>43.973783723378325</v>
      </c>
      <c r="M80" s="26">
        <f t="shared" si="12"/>
        <v>24967.690509798256</v>
      </c>
      <c r="N80" s="26"/>
      <c r="O80" s="26">
        <f t="shared" si="17"/>
        <v>41.751547945830517</v>
      </c>
      <c r="P80" s="26">
        <f t="shared" si="13"/>
        <v>14967.690509798236</v>
      </c>
      <c r="Q80" s="26"/>
      <c r="R80" s="26">
        <f t="shared" si="21"/>
        <v>41.751547945830517</v>
      </c>
      <c r="S80" s="64">
        <f t="shared" si="15"/>
        <v>14967.690509798236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43.973783723378325</v>
      </c>
      <c r="J81" s="26">
        <f t="shared" si="10"/>
        <v>24967.690509798256</v>
      </c>
      <c r="K81" s="64"/>
      <c r="L81" s="154">
        <f t="shared" si="20"/>
        <v>43.973783723378325</v>
      </c>
      <c r="M81" s="26">
        <f t="shared" si="12"/>
        <v>24967.690509798256</v>
      </c>
      <c r="N81" s="26"/>
      <c r="O81" s="26">
        <f t="shared" si="17"/>
        <v>41.751547945830517</v>
      </c>
      <c r="P81" s="26">
        <f t="shared" si="13"/>
        <v>14967.690509798236</v>
      </c>
      <c r="Q81" s="26"/>
      <c r="R81" s="26">
        <f t="shared" si="21"/>
        <v>41.751547945830517</v>
      </c>
      <c r="S81" s="64">
        <f t="shared" si="15"/>
        <v>14967.690509798236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43.973783723378325</v>
      </c>
      <c r="J82" s="26">
        <f t="shared" si="10"/>
        <v>24967.690509798256</v>
      </c>
      <c r="K82" s="64"/>
      <c r="L82" s="154">
        <f t="shared" si="20"/>
        <v>43.973783723378325</v>
      </c>
      <c r="M82" s="26">
        <f t="shared" si="12"/>
        <v>24967.690509798256</v>
      </c>
      <c r="N82" s="26"/>
      <c r="O82" s="26">
        <f t="shared" si="17"/>
        <v>41.751547945830517</v>
      </c>
      <c r="P82" s="26">
        <f t="shared" si="13"/>
        <v>14967.690509798236</v>
      </c>
      <c r="Q82" s="26"/>
      <c r="R82" s="26">
        <f t="shared" si="21"/>
        <v>41.751547945830517</v>
      </c>
      <c r="S82" s="64">
        <f t="shared" si="15"/>
        <v>14967.690509798236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42.401275673881045</v>
      </c>
      <c r="J83" s="26">
        <f t="shared" si="10"/>
        <v>17383.113562456823</v>
      </c>
      <c r="K83" s="64"/>
      <c r="L83" s="154">
        <f>I83+10</f>
        <v>52.401275673881045</v>
      </c>
      <c r="M83" s="26">
        <f t="shared" si="12"/>
        <v>173831.13562456809</v>
      </c>
      <c r="N83" s="26"/>
      <c r="O83" s="26">
        <f>D51</f>
        <v>41.723468067338004</v>
      </c>
      <c r="P83" s="26">
        <f t="shared" si="13"/>
        <v>14871.227130947225</v>
      </c>
      <c r="Q83" s="26"/>
      <c r="R83" s="26">
        <f>O83+10</f>
        <v>51.723468067338004</v>
      </c>
      <c r="S83" s="64">
        <f t="shared" si="15"/>
        <v>148712.27130947215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42.401275673881045</v>
      </c>
      <c r="J84" s="65">
        <f t="shared" si="10"/>
        <v>17383.113562456823</v>
      </c>
      <c r="K84" s="66"/>
      <c r="L84" s="155">
        <f>I84+10</f>
        <v>52.401275673881045</v>
      </c>
      <c r="M84" s="65">
        <f t="shared" si="12"/>
        <v>173831.13562456809</v>
      </c>
      <c r="N84" s="65"/>
      <c r="O84" s="65">
        <f t="shared" si="17"/>
        <v>41.723468067338004</v>
      </c>
      <c r="P84" s="65">
        <f t="shared" si="13"/>
        <v>14871.227130947225</v>
      </c>
      <c r="Q84" s="65"/>
      <c r="R84" s="65">
        <f>O84+10</f>
        <v>51.723468067338004</v>
      </c>
      <c r="S84" s="66">
        <f t="shared" si="15"/>
        <v>148712.27130947215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43.448533273195757</v>
      </c>
      <c r="K85" s="67"/>
      <c r="L85" s="67" t="s">
        <v>134</v>
      </c>
      <c r="M85" s="67">
        <f>10*LOG10(SUM(M61:M84)/24)</f>
        <v>49.073655769927001</v>
      </c>
      <c r="N85" s="67"/>
      <c r="O85" s="67" t="s">
        <v>135</v>
      </c>
      <c r="P85" s="67">
        <f>10*LOG10(SUM(P61:P84)/24)</f>
        <v>41.741039255777096</v>
      </c>
      <c r="Q85" s="67"/>
      <c r="R85" s="67" t="s">
        <v>134</v>
      </c>
      <c r="S85" s="68">
        <f>10*LOG10(SUM(S61:S84)/24)</f>
        <v>48.137271184815589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9</v>
      </c>
      <c r="C89" s="22">
        <f>C2</f>
        <v>258073.34</v>
      </c>
      <c r="D89" s="23">
        <f>D2</f>
        <v>4256253.83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41.751547945830517</v>
      </c>
      <c r="J89" s="86">
        <f>D51</f>
        <v>41.723468067338004</v>
      </c>
      <c r="K89" s="86">
        <f>E51</f>
        <v>41.741039255777096</v>
      </c>
      <c r="L89" s="87">
        <f>F51</f>
        <v>48.137271184815589</v>
      </c>
      <c r="M89" s="89">
        <f>C52</f>
        <v>43.973783723378325</v>
      </c>
      <c r="N89" s="86">
        <f>D52</f>
        <v>42.401275673881045</v>
      </c>
      <c r="O89" s="86">
        <f>E52</f>
        <v>43.448533273195757</v>
      </c>
      <c r="P89" s="87">
        <f>F52</f>
        <v>49.073655769927001</v>
      </c>
      <c r="Q89" s="89">
        <f>C53</f>
        <v>3.9737837233783253</v>
      </c>
      <c r="R89" s="86">
        <f>D53</f>
        <v>8.4012756738810452</v>
      </c>
      <c r="S89" s="86">
        <f>E53</f>
        <v>4.8800622032243837</v>
      </c>
      <c r="T89" s="87">
        <f>F53</f>
        <v>7.1230838401141767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9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818.29756995870264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32.298525889607141</v>
      </c>
      <c r="K95" s="35">
        <f>4/60*100</f>
        <v>6.666666666666667</v>
      </c>
      <c r="L95" s="36">
        <f t="shared" ref="L95:L126" si="23">F95-J95+M95</f>
        <v>2.9405617369832804</v>
      </c>
      <c r="M95" s="110">
        <f>10*LOG(6.666667/100)</f>
        <v>-11.760912373409578</v>
      </c>
      <c r="N95" s="110">
        <f t="shared" ref="N95:N126" si="24">10^(L95/10)</f>
        <v>1.9681408418708777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824.29756995870264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36.021680390782059</v>
      </c>
      <c r="K96" s="27">
        <f t="shared" ref="K96:K159" si="27">4/60*100</f>
        <v>6.666666666666667</v>
      </c>
      <c r="L96" s="37">
        <f t="shared" si="23"/>
        <v>-0.78259276419163726</v>
      </c>
      <c r="M96" s="110">
        <f t="shared" ref="M96:M159" si="28">10*LOG(6.666667/100)</f>
        <v>-11.760912373409578</v>
      </c>
      <c r="N96" s="110">
        <f t="shared" si="24"/>
        <v>0.83510430708252037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830.29756995870264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36.084675337410687</v>
      </c>
      <c r="K97" s="27">
        <f t="shared" si="27"/>
        <v>6.666666666666667</v>
      </c>
      <c r="L97" s="37">
        <f t="shared" si="23"/>
        <v>-0.84558771082026496</v>
      </c>
      <c r="M97" s="110">
        <f t="shared" si="28"/>
        <v>-11.760912373409578</v>
      </c>
      <c r="N97" s="110">
        <f t="shared" si="24"/>
        <v>0.8230784459503222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836.29756995870264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36.147216697024049</v>
      </c>
      <c r="K98" s="27">
        <f t="shared" si="27"/>
        <v>6.666666666666667</v>
      </c>
      <c r="L98" s="37">
        <f t="shared" si="23"/>
        <v>-0.90812907043362756</v>
      </c>
      <c r="M98" s="110">
        <f t="shared" si="28"/>
        <v>-11.760912373409578</v>
      </c>
      <c r="N98" s="110">
        <f t="shared" si="24"/>
        <v>0.81131049307450886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842.29756995870264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36.20931095494322</v>
      </c>
      <c r="K99" s="27">
        <f t="shared" si="27"/>
        <v>6.666666666666667</v>
      </c>
      <c r="L99" s="37">
        <f t="shared" si="23"/>
        <v>-0.97022332835279812</v>
      </c>
      <c r="M99" s="110">
        <f t="shared" si="28"/>
        <v>-11.760912373409578</v>
      </c>
      <c r="N99" s="110">
        <f t="shared" si="24"/>
        <v>0.79979312598479857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848.29756995870264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36.270964458386743</v>
      </c>
      <c r="K100" s="27">
        <f t="shared" si="27"/>
        <v>6.666666666666667</v>
      </c>
      <c r="L100" s="37">
        <f t="shared" si="23"/>
        <v>-1.0318768317963212</v>
      </c>
      <c r="M100" s="110">
        <f t="shared" si="28"/>
        <v>-11.760912373409578</v>
      </c>
      <c r="N100" s="110">
        <f t="shared" si="24"/>
        <v>0.78851928025058537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854.29756995870264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36.332183420364075</v>
      </c>
      <c r="K101" s="27">
        <f t="shared" si="27"/>
        <v>6.666666666666667</v>
      </c>
      <c r="L101" s="37">
        <f t="shared" si="23"/>
        <v>-1.093095793773653</v>
      </c>
      <c r="M101" s="110">
        <f t="shared" si="28"/>
        <v>-11.760912373409578</v>
      </c>
      <c r="N101" s="110">
        <f t="shared" si="24"/>
        <v>0.7774821386455556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860.29756995870264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36.392973923432869</v>
      </c>
      <c r="K102" s="27">
        <f t="shared" si="27"/>
        <v>6.666666666666667</v>
      </c>
      <c r="L102" s="37">
        <f t="shared" si="23"/>
        <v>-1.1538862968424475</v>
      </c>
      <c r="M102" s="110">
        <f t="shared" si="28"/>
        <v>-11.760912373409578</v>
      </c>
      <c r="N102" s="110">
        <f t="shared" si="24"/>
        <v>0.76667512083942024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866.29756995870264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36.453341923325681</v>
      </c>
      <c r="K103" s="27">
        <f t="shared" si="27"/>
        <v>6.666666666666667</v>
      </c>
      <c r="L103" s="37">
        <f t="shared" si="23"/>
        <v>-1.214254296735259</v>
      </c>
      <c r="M103" s="110">
        <f t="shared" si="28"/>
        <v>-11.760912373409578</v>
      </c>
      <c r="N103" s="110">
        <f t="shared" si="24"/>
        <v>0.75609187358767393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872.29756995870264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36.513293252451433</v>
      </c>
      <c r="K104" s="27">
        <f t="shared" si="27"/>
        <v>6.666666666666667</v>
      </c>
      <c r="L104" s="37">
        <f t="shared" si="23"/>
        <v>-1.2742056258610113</v>
      </c>
      <c r="M104" s="110">
        <f t="shared" si="28"/>
        <v>-11.760912373409578</v>
      </c>
      <c r="N104" s="110">
        <f t="shared" si="24"/>
        <v>0.74572626139208453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878.29756995870264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36.572833623276992</v>
      </c>
      <c r="K105" s="27">
        <f t="shared" si="27"/>
        <v>6.666666666666667</v>
      </c>
      <c r="L105" s="37">
        <f t="shared" si="23"/>
        <v>-1.3337459966865701</v>
      </c>
      <c r="M105" s="110">
        <f t="shared" si="28"/>
        <v>-11.760912373409578</v>
      </c>
      <c r="N105" s="110">
        <f t="shared" si="24"/>
        <v>0.73557235760624029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884.29756995870264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36.63196863159348</v>
      </c>
      <c r="K106" s="27">
        <f t="shared" si="27"/>
        <v>6.666666666666667</v>
      </c>
      <c r="L106" s="37">
        <f t="shared" si="23"/>
        <v>-1.3928810050030584</v>
      </c>
      <c r="M106" s="110">
        <f t="shared" si="28"/>
        <v>-11.760912373409578</v>
      </c>
      <c r="N106" s="110">
        <f t="shared" si="24"/>
        <v>0.72562443596212556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890.29756995870264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36.690703759672317</v>
      </c>
      <c r="K107" s="27">
        <f t="shared" si="27"/>
        <v>6.666666666666667</v>
      </c>
      <c r="L107" s="37">
        <f t="shared" si="23"/>
        <v>-1.4516161330818953</v>
      </c>
      <c r="M107" s="110">
        <f t="shared" si="28"/>
        <v>-11.760912373409578</v>
      </c>
      <c r="N107" s="110">
        <f t="shared" si="24"/>
        <v>0.7158769624950504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896.29756995870264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36.749044379315137</v>
      </c>
      <c r="K108" s="27">
        <f t="shared" si="27"/>
        <v>6.666666666666667</v>
      </c>
      <c r="L108" s="37">
        <f t="shared" si="23"/>
        <v>-1.5099567527247153</v>
      </c>
      <c r="M108" s="110">
        <f t="shared" si="28"/>
        <v>-11.760912373409578</v>
      </c>
      <c r="N108" s="110">
        <f t="shared" si="24"/>
        <v>0.70632458784572016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902.29756995870264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36.806995754802003</v>
      </c>
      <c r="K109" s="27">
        <f t="shared" si="27"/>
        <v>6.666666666666667</v>
      </c>
      <c r="L109" s="37">
        <f t="shared" si="23"/>
        <v>-1.567908128211581</v>
      </c>
      <c r="M109" s="110">
        <f t="shared" si="28"/>
        <v>-11.760912373409578</v>
      </c>
      <c r="N109" s="110">
        <f t="shared" si="24"/>
        <v>0.69696213991942368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908.29756995870264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36.864563045741932</v>
      </c>
      <c r="K110" s="27">
        <f t="shared" si="27"/>
        <v>6.666666666666667</v>
      </c>
      <c r="L110" s="37">
        <f t="shared" si="23"/>
        <v>-1.6254754191515097</v>
      </c>
      <c r="M110" s="110">
        <f t="shared" si="28"/>
        <v>-11.760912373409578</v>
      </c>
      <c r="N110" s="110">
        <f t="shared" si="24"/>
        <v>0.68778461688353199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914.29756995870264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36.921751309829574</v>
      </c>
      <c r="K111" s="27">
        <f t="shared" si="27"/>
        <v>6.666666666666667</v>
      </c>
      <c r="L111" s="37">
        <f t="shared" si="23"/>
        <v>-1.6826636832391522</v>
      </c>
      <c r="M111" s="110">
        <f t="shared" si="28"/>
        <v>-11.760912373409578</v>
      </c>
      <c r="N111" s="110">
        <f t="shared" si="24"/>
        <v>0.67878718048561049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920.29756995870264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36.978565505511732</v>
      </c>
      <c r="K112" s="27">
        <f t="shared" si="27"/>
        <v>6.666666666666667</v>
      </c>
      <c r="L112" s="37">
        <f t="shared" si="23"/>
        <v>-1.7394778789213099</v>
      </c>
      <c r="M112" s="110">
        <f t="shared" si="28"/>
        <v>-11.760912373409578</v>
      </c>
      <c r="N112" s="110">
        <f t="shared" si="24"/>
        <v>0.66996514967547593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926.29756995870264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37.035010494567224</v>
      </c>
      <c r="K113" s="27">
        <f t="shared" si="27"/>
        <v>6.666666666666667</v>
      </c>
      <c r="L113" s="37">
        <f t="shared" si="23"/>
        <v>-1.7959228679768025</v>
      </c>
      <c r="M113" s="110">
        <f t="shared" si="28"/>
        <v>-11.760912373409578</v>
      </c>
      <c r="N113" s="110">
        <f t="shared" si="24"/>
        <v>0.66131399451550099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932.29756995870264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37.091091044603473</v>
      </c>
      <c r="K114" s="27">
        <f t="shared" si="27"/>
        <v>6.666666666666667</v>
      </c>
      <c r="L114" s="37">
        <f t="shared" si="23"/>
        <v>-1.8520034180130516</v>
      </c>
      <c r="M114" s="110">
        <f t="shared" si="28"/>
        <v>-11.760912373409578</v>
      </c>
      <c r="N114" s="110">
        <f t="shared" si="24"/>
        <v>0.65282933036437019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938.29756995870264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37.146811831473023</v>
      </c>
      <c r="K115" s="27">
        <f t="shared" si="27"/>
        <v>6.666666666666667</v>
      </c>
      <c r="L115" s="37">
        <f t="shared" si="23"/>
        <v>-1.9077242048826015</v>
      </c>
      <c r="M115" s="110">
        <f t="shared" si="28"/>
        <v>-11.760912373409578</v>
      </c>
      <c r="N115" s="110">
        <f t="shared" si="24"/>
        <v>0.64450691232034296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944.29756995870264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37.202177441613003</v>
      </c>
      <c r="K116" s="27">
        <f t="shared" si="27"/>
        <v>6.666666666666667</v>
      </c>
      <c r="L116" s="37">
        <f t="shared" si="23"/>
        <v>-1.9630898150225811</v>
      </c>
      <c r="M116" s="110">
        <f t="shared" si="28"/>
        <v>-11.760912373409578</v>
      </c>
      <c r="N116" s="110">
        <f t="shared" si="24"/>
        <v>0.63634262991088397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950.29756995870264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37.257192374310563</v>
      </c>
      <c r="K117" s="27">
        <f t="shared" si="27"/>
        <v>6.666666666666667</v>
      </c>
      <c r="L117" s="37">
        <f t="shared" si="23"/>
        <v>-2.018104747720141</v>
      </c>
      <c r="M117" s="110">
        <f t="shared" si="28"/>
        <v>-11.760912373409578</v>
      </c>
      <c r="N117" s="110">
        <f t="shared" si="24"/>
        <v>0.62833250201623825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956.29756995870264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37.311861043896947</v>
      </c>
      <c r="K118" s="27">
        <f t="shared" si="27"/>
        <v>6.666666666666667</v>
      </c>
      <c r="L118" s="37">
        <f t="shared" si="23"/>
        <v>-2.0727734173065251</v>
      </c>
      <c r="M118" s="110">
        <f t="shared" si="28"/>
        <v>-11.760912373409578</v>
      </c>
      <c r="N118" s="110">
        <f t="shared" si="24"/>
        <v>0.62047267201526812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962.29756995870264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37.366187781872988</v>
      </c>
      <c r="K119" s="27">
        <f t="shared" si="27"/>
        <v>6.666666666666667</v>
      </c>
      <c r="L119" s="37">
        <f t="shared" si="23"/>
        <v>-2.1271001552825659</v>
      </c>
      <c r="M119" s="110">
        <f t="shared" si="28"/>
        <v>-11.760912373409578</v>
      </c>
      <c r="N119" s="110">
        <f t="shared" si="24"/>
        <v>0.61275940314248256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968.29756995870264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37.420176838968551</v>
      </c>
      <c r="K120" s="27">
        <f t="shared" si="27"/>
        <v>6.666666666666667</v>
      </c>
      <c r="L120" s="37">
        <f t="shared" si="23"/>
        <v>-2.1810892123781294</v>
      </c>
      <c r="M120" s="110">
        <f t="shared" si="28"/>
        <v>-11.760912373409578</v>
      </c>
      <c r="N120" s="110">
        <f t="shared" si="24"/>
        <v>0.60518907404582722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974.29756995870264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37.473832387138337</v>
      </c>
      <c r="K121" s="27">
        <f t="shared" si="27"/>
        <v>6.666666666666667</v>
      </c>
      <c r="L121" s="37">
        <f t="shared" si="23"/>
        <v>-2.2347447605479154</v>
      </c>
      <c r="M121" s="110">
        <f t="shared" si="28"/>
        <v>-11.760912373409578</v>
      </c>
      <c r="N121" s="110">
        <f t="shared" si="24"/>
        <v>0.5977581745353816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980.29756995870264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37.527158521496453</v>
      </c>
      <c r="K122" s="27">
        <f t="shared" si="27"/>
        <v>6.666666666666667</v>
      </c>
      <c r="L122" s="37">
        <f t="shared" si="23"/>
        <v>-2.2880708949060313</v>
      </c>
      <c r="M122" s="110">
        <f t="shared" si="28"/>
        <v>-11.760912373409578</v>
      </c>
      <c r="N122" s="110">
        <f t="shared" si="24"/>
        <v>0.59046330151363369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986.29756995870264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37.580159262191899</v>
      </c>
      <c r="K123" s="27">
        <f t="shared" si="27"/>
        <v>6.666666666666667</v>
      </c>
      <c r="L123" s="37">
        <f t="shared" si="23"/>
        <v>-2.3410716356014767</v>
      </c>
      <c r="M123" s="110">
        <f t="shared" si="28"/>
        <v>-11.760912373409578</v>
      </c>
      <c r="N123" s="110">
        <f t="shared" si="24"/>
        <v>0.58330115507853642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992.29756995870264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37.632838556227291</v>
      </c>
      <c r="K124" s="27">
        <f t="shared" si="27"/>
        <v>6.666666666666667</v>
      </c>
      <c r="L124" s="37">
        <f t="shared" si="23"/>
        <v>-2.3937509296368695</v>
      </c>
      <c r="M124" s="110">
        <f t="shared" si="28"/>
        <v>-11.760912373409578</v>
      </c>
      <c r="N124" s="110">
        <f t="shared" si="24"/>
        <v>0.57626853479099038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998.29756995870264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37.685200279222627</v>
      </c>
      <c r="K125" s="27">
        <f t="shared" si="27"/>
        <v>6.666666666666667</v>
      </c>
      <c r="L125" s="37">
        <f t="shared" si="23"/>
        <v>-2.4461126526322055</v>
      </c>
      <c r="M125" s="110">
        <f t="shared" si="28"/>
        <v>-11.760912373409578</v>
      </c>
      <c r="N125" s="110">
        <f t="shared" si="24"/>
        <v>0.56936233609890319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1004.2975699587026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37.737248237126337</v>
      </c>
      <c r="K126" s="27">
        <f t="shared" si="27"/>
        <v>6.666666666666667</v>
      </c>
      <c r="L126" s="37">
        <f t="shared" si="23"/>
        <v>-2.4981606105359155</v>
      </c>
      <c r="M126" s="110">
        <f t="shared" si="28"/>
        <v>-11.760912373409578</v>
      </c>
      <c r="N126" s="110">
        <f t="shared" si="24"/>
        <v>0.56257954691032952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1010.2975699587026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37.788986167875251</v>
      </c>
      <c r="K127" s="27">
        <f t="shared" si="27"/>
        <v>6.666666666666667</v>
      </c>
      <c r="L127" s="37">
        <f t="shared" ref="L127:L158" si="29">F127-J127+M127</f>
        <v>-2.5498985412848292</v>
      </c>
      <c r="M127" s="110">
        <f t="shared" si="28"/>
        <v>-11.760912373409578</v>
      </c>
      <c r="N127" s="110">
        <f t="shared" ref="N127:N158" si="30">10^(L127/10)</f>
        <v>0.55591724430866274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1016.2975699587026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37.840417743005517</v>
      </c>
      <c r="K128" s="27">
        <f t="shared" si="27"/>
        <v>6.666666666666667</v>
      </c>
      <c r="L128" s="37">
        <f t="shared" si="29"/>
        <v>-2.6013301164150953</v>
      </c>
      <c r="M128" s="110">
        <f t="shared" si="28"/>
        <v>-11.760912373409578</v>
      </c>
      <c r="N128" s="110">
        <f t="shared" si="30"/>
        <v>0.54937259140316164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1022.2975699587026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37.891546569216082</v>
      </c>
      <c r="K129" s="27">
        <f t="shared" si="27"/>
        <v>6.666666666666667</v>
      </c>
      <c r="L129" s="37">
        <f t="shared" si="29"/>
        <v>-2.6524589426256604</v>
      </c>
      <c r="M129" s="110">
        <f t="shared" si="28"/>
        <v>-11.760912373409578</v>
      </c>
      <c r="N129" s="110">
        <f t="shared" si="30"/>
        <v>0.542942834308491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1028.2975699587028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37.942376189886375</v>
      </c>
      <c r="K130" s="27">
        <f t="shared" si="27"/>
        <v>6.666666666666667</v>
      </c>
      <c r="L130" s="37">
        <f t="shared" si="29"/>
        <v>-2.7032885632959527</v>
      </c>
      <c r="M130" s="110">
        <f t="shared" si="28"/>
        <v>-11.760912373409578</v>
      </c>
      <c r="N130" s="110">
        <f t="shared" si="30"/>
        <v>0.53662529924727453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1034.2975699587028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37.992910086549905</v>
      </c>
      <c r="K131" s="27">
        <f t="shared" si="27"/>
        <v>6.666666666666667</v>
      </c>
      <c r="L131" s="37">
        <f t="shared" si="29"/>
        <v>-2.7538224599594834</v>
      </c>
      <c r="M131" s="110">
        <f t="shared" si="28"/>
        <v>-11.760912373409578</v>
      </c>
      <c r="N131" s="110">
        <f t="shared" si="30"/>
        <v>0.53041738976995445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1040.2975699587028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38.043151680325195</v>
      </c>
      <c r="K132" s="27">
        <f t="shared" si="27"/>
        <v>6.666666666666667</v>
      </c>
      <c r="L132" s="37">
        <f t="shared" si="29"/>
        <v>-2.8040640537347734</v>
      </c>
      <c r="M132" s="110">
        <f t="shared" si="28"/>
        <v>-11.760912373409578</v>
      </c>
      <c r="N132" s="110">
        <f t="shared" si="30"/>
        <v>0.52431658408657555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1046.2975699587028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38.093104333305618</v>
      </c>
      <c r="K133" s="27">
        <f t="shared" si="27"/>
        <v>6.666666666666667</v>
      </c>
      <c r="L133" s="37">
        <f t="shared" si="29"/>
        <v>-2.8540167067151962</v>
      </c>
      <c r="M133" s="110">
        <f t="shared" si="28"/>
        <v>-11.760912373409578</v>
      </c>
      <c r="N133" s="110">
        <f t="shared" si="30"/>
        <v>0.51832043250535798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1052.2975699587028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38.14277134990941</v>
      </c>
      <c r="K134" s="27">
        <f t="shared" si="27"/>
        <v>6.666666666666667</v>
      </c>
      <c r="L134" s="37">
        <f t="shared" si="29"/>
        <v>-2.9036837233189878</v>
      </c>
      <c r="M134" s="110">
        <f t="shared" si="28"/>
        <v>-11.760912373409578</v>
      </c>
      <c r="N134" s="110">
        <f t="shared" si="30"/>
        <v>0.51242655497322409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1058.2975699587028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38.192155978191415</v>
      </c>
      <c r="K135" s="27">
        <f t="shared" si="27"/>
        <v>6.666666666666667</v>
      </c>
      <c r="L135" s="37">
        <f t="shared" si="29"/>
        <v>-2.9530683516009937</v>
      </c>
      <c r="M135" s="110">
        <f t="shared" si="28"/>
        <v>-11.760912373409578</v>
      </c>
      <c r="N135" s="110">
        <f t="shared" si="30"/>
        <v>0.50663263871363906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1064.2975699587028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38.241261411117669</v>
      </c>
      <c r="K136" s="27">
        <f t="shared" si="27"/>
        <v>6.666666666666667</v>
      </c>
      <c r="L136" s="37">
        <f t="shared" si="29"/>
        <v>-3.0021737845272476</v>
      </c>
      <c r="M136" s="110">
        <f t="shared" si="28"/>
        <v>-11.760912373409578</v>
      </c>
      <c r="N136" s="110">
        <f t="shared" si="30"/>
        <v>0.50093643595741644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1070.2975699587028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38.290090787804189</v>
      </c>
      <c r="K137" s="27">
        <f t="shared" si="27"/>
        <v>6.666666666666667</v>
      </c>
      <c r="L137" s="37">
        <f t="shared" si="29"/>
        <v>-3.0510031612137674</v>
      </c>
      <c r="M137" s="110">
        <f t="shared" si="28"/>
        <v>-11.760912373409578</v>
      </c>
      <c r="N137" s="110">
        <f t="shared" si="30"/>
        <v>0.49533576176231353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1076.2975699587028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38.338647194721112</v>
      </c>
      <c r="K138" s="27">
        <f t="shared" si="27"/>
        <v>6.666666666666667</v>
      </c>
      <c r="L138" s="37">
        <f t="shared" si="29"/>
        <v>-3.0995595681306902</v>
      </c>
      <c r="M138" s="110">
        <f t="shared" si="28"/>
        <v>-11.760912373409578</v>
      </c>
      <c r="N138" s="110">
        <f t="shared" si="30"/>
        <v>0.48982849191747774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1082.2975699587028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38.386933666863399</v>
      </c>
      <c r="K139" s="27">
        <f t="shared" si="27"/>
        <v>6.666666666666667</v>
      </c>
      <c r="L139" s="37">
        <f t="shared" si="29"/>
        <v>-3.1478460402729773</v>
      </c>
      <c r="M139" s="110">
        <f t="shared" si="28"/>
        <v>-11.760912373409578</v>
      </c>
      <c r="N139" s="110">
        <f t="shared" si="30"/>
        <v>0.48441256092898244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1088.2975699587028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38.43495318888916</v>
      </c>
      <c r="K140" s="27">
        <f t="shared" si="27"/>
        <v>6.666666666666667</v>
      </c>
      <c r="L140" s="37">
        <f t="shared" si="29"/>
        <v>-3.1958655622987386</v>
      </c>
      <c r="M140" s="110">
        <f t="shared" si="28"/>
        <v>-11.760912373409578</v>
      </c>
      <c r="N140" s="110">
        <f t="shared" si="30"/>
        <v>0.47908596008289295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1094.2975699587028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38.482708696226645</v>
      </c>
      <c r="K141" s="27">
        <f t="shared" si="27"/>
        <v>6.666666666666667</v>
      </c>
      <c r="L141" s="37">
        <f t="shared" si="29"/>
        <v>-3.2436210696362231</v>
      </c>
      <c r="M141" s="110">
        <f t="shared" si="28"/>
        <v>-11.760912373409578</v>
      </c>
      <c r="N141" s="110">
        <f t="shared" si="30"/>
        <v>0.47384673558247342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1100.2975699587028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38.530203076151089</v>
      </c>
      <c r="K142" s="27">
        <f t="shared" si="27"/>
        <v>6.666666666666667</v>
      </c>
      <c r="L142" s="37">
        <f t="shared" si="29"/>
        <v>-3.2911154495606674</v>
      </c>
      <c r="M142" s="110">
        <f t="shared" si="28"/>
        <v>-11.760912373409578</v>
      </c>
      <c r="N142" s="110">
        <f t="shared" si="30"/>
        <v>0.46869298675629051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1106.2975699587028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38.577439168832115</v>
      </c>
      <c r="K143" s="27">
        <f t="shared" si="27"/>
        <v>6.666666666666667</v>
      </c>
      <c r="L143" s="37">
        <f t="shared" si="29"/>
        <v>-3.3383515422416927</v>
      </c>
      <c r="M143" s="110">
        <f t="shared" si="28"/>
        <v>-11.760912373409578</v>
      </c>
      <c r="N143" s="110">
        <f t="shared" si="30"/>
        <v>0.46362286433417893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1112.2975699587028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38.624419768352908</v>
      </c>
      <c r="K144" s="27">
        <f t="shared" si="27"/>
        <v>6.666666666666667</v>
      </c>
      <c r="L144" s="37">
        <f t="shared" si="29"/>
        <v>-3.3853321417624862</v>
      </c>
      <c r="M144" s="110">
        <f t="shared" si="28"/>
        <v>-11.760912373409578</v>
      </c>
      <c r="N144" s="110">
        <f t="shared" si="30"/>
        <v>0.4586345687881177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1118.2975699587028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38.671147623702041</v>
      </c>
      <c r="K145" s="27">
        <f t="shared" si="27"/>
        <v>6.666666666666667</v>
      </c>
      <c r="L145" s="37">
        <f t="shared" si="29"/>
        <v>-3.4320599971116188</v>
      </c>
      <c r="M145" s="110">
        <f t="shared" si="28"/>
        <v>-11.760912373409578</v>
      </c>
      <c r="N145" s="110">
        <f t="shared" si="30"/>
        <v>0.4537263487352447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1124.2975699587028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38.717625439738541</v>
      </c>
      <c r="K146" s="27">
        <f t="shared" si="27"/>
        <v>6.666666666666667</v>
      </c>
      <c r="L146" s="37">
        <f t="shared" si="29"/>
        <v>-3.4785378131481188</v>
      </c>
      <c r="M146" s="110">
        <f t="shared" si="28"/>
        <v>-11.760912373409578</v>
      </c>
      <c r="N146" s="110">
        <f t="shared" si="30"/>
        <v>0.44889649940039167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1130.2975699587028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38.763855878131515</v>
      </c>
      <c r="K147" s="27">
        <f t="shared" si="27"/>
        <v>6.666666666666667</v>
      </c>
      <c r="L147" s="37">
        <f t="shared" si="29"/>
        <v>-3.5247682515410936</v>
      </c>
      <c r="M147" s="110">
        <f t="shared" si="28"/>
        <v>-11.760912373409578</v>
      </c>
      <c r="N147" s="110">
        <f t="shared" si="30"/>
        <v>0.44414336113557179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1136.2975699587028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38.809841558274776</v>
      </c>
      <c r="K148" s="27">
        <f t="shared" si="27"/>
        <v>6.666666666666667</v>
      </c>
      <c r="L148" s="37">
        <f t="shared" si="29"/>
        <v>-3.5707539316843544</v>
      </c>
      <c r="M148" s="110">
        <f t="shared" si="28"/>
        <v>-11.760912373409578</v>
      </c>
      <c r="N148" s="110">
        <f t="shared" si="30"/>
        <v>0.43946531799405852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1142.2975699587028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38.855585058177397</v>
      </c>
      <c r="K149" s="27">
        <f t="shared" si="27"/>
        <v>6.666666666666667</v>
      </c>
      <c r="L149" s="37">
        <f t="shared" si="29"/>
        <v>-3.6164974315869749</v>
      </c>
      <c r="M149" s="110">
        <f t="shared" si="28"/>
        <v>-11.760912373409578</v>
      </c>
      <c r="N149" s="110">
        <f t="shared" si="30"/>
        <v>0.43486079635675196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1148.2975699587028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38.901088915330945</v>
      </c>
      <c r="K150" s="27">
        <f t="shared" si="27"/>
        <v>6.666666666666667</v>
      </c>
      <c r="L150" s="37">
        <f t="shared" si="29"/>
        <v>-3.6620012887405231</v>
      </c>
      <c r="M150" s="110">
        <f t="shared" si="28"/>
        <v>-11.760912373409578</v>
      </c>
      <c r="N150" s="110">
        <f t="shared" si="30"/>
        <v>0.43032826360865506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1154.2975699587028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38.946355627554155</v>
      </c>
      <c r="K151" s="27">
        <f t="shared" si="27"/>
        <v>6.666666666666667</v>
      </c>
      <c r="L151" s="37">
        <f t="shared" si="29"/>
        <v>-3.7072680009637331</v>
      </c>
      <c r="M151" s="110">
        <f t="shared" si="28"/>
        <v>-11.760912373409578</v>
      </c>
      <c r="N151" s="110">
        <f t="shared" si="30"/>
        <v>0.42586622686337899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1160.2975699587028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38.991387653815593</v>
      </c>
      <c r="K152" s="27">
        <f t="shared" si="27"/>
        <v>6.666666666666667</v>
      </c>
      <c r="L152" s="37">
        <f t="shared" si="29"/>
        <v>-3.7523000272251714</v>
      </c>
      <c r="M152" s="110">
        <f t="shared" si="28"/>
        <v>-11.760912373409578</v>
      </c>
      <c r="N152" s="110">
        <f t="shared" si="30"/>
        <v>0.42147323173370743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910.29756995870264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36.883667667653938</v>
      </c>
      <c r="K153" s="27">
        <f t="shared" si="27"/>
        <v>6.666666666666667</v>
      </c>
      <c r="L153" s="37">
        <f t="shared" si="29"/>
        <v>-1.6445800410635165</v>
      </c>
      <c r="M153" s="110">
        <f t="shared" si="28"/>
        <v>-11.760912373409578</v>
      </c>
      <c r="N153" s="110">
        <f t="shared" si="30"/>
        <v>0.68476569612902971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910.4930145316315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36.885532363145884</v>
      </c>
      <c r="K154" s="27">
        <f t="shared" si="27"/>
        <v>6.666666666666667</v>
      </c>
      <c r="L154" s="37">
        <f t="shared" si="29"/>
        <v>-1.6464447365554626</v>
      </c>
      <c r="M154" s="110">
        <f t="shared" si="28"/>
        <v>-11.760912373409578</v>
      </c>
      <c r="N154" s="110">
        <f t="shared" si="30"/>
        <v>0.68447174686712042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911.07687799664825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36.89110049842887</v>
      </c>
      <c r="K155" s="27">
        <f t="shared" si="27"/>
        <v>6.666666666666667</v>
      </c>
      <c r="L155" s="37">
        <f t="shared" si="29"/>
        <v>-1.6520128718384477</v>
      </c>
      <c r="M155" s="110">
        <f t="shared" si="28"/>
        <v>-11.760912373409578</v>
      </c>
      <c r="N155" s="110">
        <f t="shared" si="30"/>
        <v>0.68359474076260218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912.04190312076639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36.900295842797782</v>
      </c>
      <c r="K156" s="27">
        <f t="shared" si="27"/>
        <v>6.666666666666667</v>
      </c>
      <c r="L156" s="37">
        <f t="shared" si="29"/>
        <v>-1.6612082162073598</v>
      </c>
      <c r="M156" s="110">
        <f t="shared" si="28"/>
        <v>-11.760912373409578</v>
      </c>
      <c r="N156" s="110">
        <f t="shared" si="30"/>
        <v>0.68214889251224542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913.37648455074032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36.912996524633193</v>
      </c>
      <c r="K157" s="27">
        <f t="shared" si="27"/>
        <v>6.666666666666667</v>
      </c>
      <c r="L157" s="37">
        <f t="shared" si="29"/>
        <v>-1.6739088980427717</v>
      </c>
      <c r="M157" s="110">
        <f t="shared" si="28"/>
        <v>-11.760912373409578</v>
      </c>
      <c r="N157" s="110">
        <f t="shared" si="30"/>
        <v>0.6801569031061564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915.06533318592619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36.929042052459046</v>
      </c>
      <c r="K158" s="27">
        <f t="shared" si="27"/>
        <v>6.666666666666667</v>
      </c>
      <c r="L158" s="37">
        <f t="shared" si="29"/>
        <v>-1.6899544258686241</v>
      </c>
      <c r="M158" s="110">
        <f t="shared" si="28"/>
        <v>-11.760912373409578</v>
      </c>
      <c r="N158" s="110">
        <f t="shared" si="30"/>
        <v>0.67764861870382065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917.09028224053043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36.948241831150895</v>
      </c>
      <c r="K159" s="27">
        <f t="shared" si="27"/>
        <v>6.666666666666667</v>
      </c>
      <c r="L159" s="37">
        <f t="shared" ref="L159:L190" si="32">F159-J159+M159</f>
        <v>-1.7091542045604733</v>
      </c>
      <c r="M159" s="110">
        <f t="shared" si="28"/>
        <v>-11.760912373409578</v>
      </c>
      <c r="N159" s="110">
        <f t="shared" ref="N159:N190" si="33">10^(L159/10)</f>
        <v>0.67465940590123197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919.43114499686692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36.970384220854513</v>
      </c>
      <c r="K160" s="27">
        <f t="shared" ref="K160:K223" si="36">4/60*100</f>
        <v>6.666666666666667</v>
      </c>
      <c r="L160" s="37">
        <f t="shared" si="32"/>
        <v>-1.7312965942640908</v>
      </c>
      <c r="M160" s="110">
        <f t="shared" ref="M160:M223" si="37">10*LOG(6.666667/100)</f>
        <v>-11.760912373409578</v>
      </c>
      <c r="N160" s="110">
        <f t="shared" si="33"/>
        <v>0.67122842651175996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922.0665441272854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36.9952452910169</v>
      </c>
      <c r="K161" s="27">
        <f t="shared" si="36"/>
        <v>6.666666666666667</v>
      </c>
      <c r="L161" s="37">
        <f t="shared" si="32"/>
        <v>-1.7561576644264782</v>
      </c>
      <c r="M161" s="110">
        <f t="shared" si="37"/>
        <v>-11.760912373409578</v>
      </c>
      <c r="N161" s="110">
        <f t="shared" si="33"/>
        <v>0.66739697452201341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924.97465278345931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37.022596637329777</v>
      </c>
      <c r="K162" s="27">
        <f t="shared" si="36"/>
        <v>6.666666666666667</v>
      </c>
      <c r="L162" s="37">
        <f t="shared" si="32"/>
        <v>-1.7835090107393547</v>
      </c>
      <c r="M162" s="110">
        <f t="shared" si="37"/>
        <v>-11.760912373409578</v>
      </c>
      <c r="N162" s="110">
        <f t="shared" si="33"/>
        <v>0.66320699615104539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928.13381170067055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37.052211884157551</v>
      </c>
      <c r="K163" s="27">
        <f t="shared" si="36"/>
        <v>6.666666666666667</v>
      </c>
      <c r="L163" s="37">
        <f t="shared" si="32"/>
        <v>-1.8131242575671287</v>
      </c>
      <c r="M163" s="110">
        <f t="shared" si="37"/>
        <v>-11.760912373409578</v>
      </c>
      <c r="N163" s="110">
        <f t="shared" si="33"/>
        <v>0.65869986471192188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931.52300879644793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37.083871730429919</v>
      </c>
      <c r="K164" s="27">
        <f t="shared" si="36"/>
        <v>6.666666666666667</v>
      </c>
      <c r="L164" s="37">
        <f t="shared" si="32"/>
        <v>-1.8447841038394976</v>
      </c>
      <c r="M164" s="110">
        <f t="shared" si="37"/>
        <v>-11.760912373409578</v>
      </c>
      <c r="N164" s="110">
        <f t="shared" si="33"/>
        <v>0.65391543659390738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935.12222489078454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37.11736757844416</v>
      </c>
      <c r="K165" s="27">
        <f t="shared" si="36"/>
        <v>6.666666666666667</v>
      </c>
      <c r="L165" s="37">
        <f t="shared" si="32"/>
        <v>-1.8782799518537381</v>
      </c>
      <c r="M165" s="110">
        <f t="shared" si="37"/>
        <v>-11.760912373409578</v>
      </c>
      <c r="N165" s="110">
        <f t="shared" si="33"/>
        <v>0.64889137980634348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938.9126602252195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37.152503901841811</v>
      </c>
      <c r="K166" s="27">
        <f t="shared" si="36"/>
        <v>6.666666666666667</v>
      </c>
      <c r="L166" s="37">
        <f t="shared" si="32"/>
        <v>-1.9134162752513895</v>
      </c>
      <c r="M166" s="110">
        <f t="shared" si="37"/>
        <v>-11.760912373409578</v>
      </c>
      <c r="N166" s="110">
        <f t="shared" si="33"/>
        <v>0.64366274418240188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942.87686197788207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37.189099567250445</v>
      </c>
      <c r="K167" s="27">
        <f t="shared" si="36"/>
        <v>6.666666666666667</v>
      </c>
      <c r="L167" s="37">
        <f t="shared" si="32"/>
        <v>-1.9500119406600227</v>
      </c>
      <c r="M167" s="110">
        <f t="shared" si="37"/>
        <v>-11.760912373409578</v>
      </c>
      <c r="N167" s="110">
        <f t="shared" si="33"/>
        <v>0.63826173132670994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946.99877430427205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37.226988337969679</v>
      </c>
      <c r="K168" s="27">
        <f t="shared" si="36"/>
        <v>6.666666666666667</v>
      </c>
      <c r="L168" s="37">
        <f t="shared" si="32"/>
        <v>-1.9879007113792575</v>
      </c>
      <c r="M168" s="110">
        <f t="shared" si="37"/>
        <v>-11.760912373409578</v>
      </c>
      <c r="N168" s="110">
        <f t="shared" si="33"/>
        <v>0.63271761992288755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951.26373106745996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37.266018773418352</v>
      </c>
      <c r="K169" s="27">
        <f t="shared" si="36"/>
        <v>6.666666666666667</v>
      </c>
      <c r="L169" s="37">
        <f t="shared" si="32"/>
        <v>-2.0269311468279305</v>
      </c>
      <c r="M169" s="110">
        <f t="shared" si="37"/>
        <v>-11.760912373409578</v>
      </c>
      <c r="N169" s="110">
        <f t="shared" si="33"/>
        <v>0.62705680502866834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955.65840862824484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37.3060537083241</v>
      </c>
      <c r="K170" s="27">
        <f t="shared" si="36"/>
        <v>6.666666666666667</v>
      </c>
      <c r="L170" s="37">
        <f t="shared" si="32"/>
        <v>-2.0669660817336784</v>
      </c>
      <c r="M170" s="110">
        <f t="shared" si="37"/>
        <v>-11.760912373409578</v>
      </c>
      <c r="N170" s="110">
        <f t="shared" si="33"/>
        <v>0.62130291586718811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960.17075276644823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37.346969460582258</v>
      </c>
      <c r="K171" s="27">
        <f t="shared" si="36"/>
        <v>6.666666666666667</v>
      </c>
      <c r="L171" s="37">
        <f t="shared" si="32"/>
        <v>-2.1078818339918364</v>
      </c>
      <c r="M171" s="110">
        <f t="shared" si="37"/>
        <v>-11.760912373409578</v>
      </c>
      <c r="N171" s="110">
        <f t="shared" si="33"/>
        <v>0.61547698348987623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964.78989057654258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37.388654882450851</v>
      </c>
      <c r="K172" s="27">
        <f t="shared" si="36"/>
        <v>6.666666666666667</v>
      </c>
      <c r="L172" s="37">
        <f t="shared" si="32"/>
        <v>-2.1495672558604291</v>
      </c>
      <c r="M172" s="110">
        <f t="shared" si="37"/>
        <v>-11.760912373409578</v>
      </c>
      <c r="N172" s="110">
        <f t="shared" si="33"/>
        <v>0.60959763636377229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969.50603533018898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37.43101033951551</v>
      </c>
      <c r="K173" s="27">
        <f t="shared" si="36"/>
        <v>6.666666666666667</v>
      </c>
      <c r="L173" s="37">
        <f t="shared" si="32"/>
        <v>-2.1919227129250878</v>
      </c>
      <c r="M173" s="110">
        <f t="shared" si="37"/>
        <v>-11.760912373409578</v>
      </c>
      <c r="N173" s="110">
        <f t="shared" si="33"/>
        <v>0.60368130780682583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974.31038994475375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37.473946676914728</v>
      </c>
      <c r="K174" s="27">
        <f t="shared" si="36"/>
        <v>6.666666666666667</v>
      </c>
      <c r="L174" s="37">
        <f t="shared" si="32"/>
        <v>-2.2348590503243067</v>
      </c>
      <c r="M174" s="110">
        <f t="shared" si="37"/>
        <v>-11.760912373409578</v>
      </c>
      <c r="N174" s="110">
        <f t="shared" si="33"/>
        <v>0.59774244402255494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979.19505284765273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37.517384212729212</v>
      </c>
      <c r="K175" s="27">
        <f t="shared" si="36"/>
        <v>6.666666666666667</v>
      </c>
      <c r="L175" s="37">
        <f t="shared" si="32"/>
        <v>-2.27829658613879</v>
      </c>
      <c r="M175" s="110">
        <f t="shared" si="37"/>
        <v>-11.760912373409578</v>
      </c>
      <c r="N175" s="110">
        <f t="shared" si="33"/>
        <v>0.59179370526388175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984.15292863004618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37.561251783660445</v>
      </c>
      <c r="K176" s="27">
        <f t="shared" si="36"/>
        <v>6.666666666666667</v>
      </c>
      <c r="L176" s="37">
        <f t="shared" si="32"/>
        <v>-2.3221641570700235</v>
      </c>
      <c r="M176" s="110">
        <f t="shared" si="37"/>
        <v>-11.760912373409578</v>
      </c>
      <c r="N176" s="110">
        <f t="shared" si="33"/>
        <v>0.58584615549649444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989.17764486505325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37.60548585735463</v>
      </c>
      <c r="K177" s="27">
        <f t="shared" si="36"/>
        <v>6.666666666666667</v>
      </c>
      <c r="L177" s="37">
        <f t="shared" si="32"/>
        <v>-2.366398230764208</v>
      </c>
      <c r="M177" s="110">
        <f t="shared" si="37"/>
        <v>-11.760912373409578</v>
      </c>
      <c r="N177" s="110">
        <f t="shared" si="33"/>
        <v>0.57990943799292605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994.26347574729562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37.650029718139578</v>
      </c>
      <c r="K178" s="27">
        <f t="shared" si="36"/>
        <v>6.666666666666667</v>
      </c>
      <c r="L178" s="37">
        <f t="shared" si="32"/>
        <v>-2.4109420915491562</v>
      </c>
      <c r="M178" s="110">
        <f t="shared" si="37"/>
        <v>-11.760912373409578</v>
      </c>
      <c r="N178" s="110">
        <f t="shared" si="33"/>
        <v>0.57399193573277585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999.40527272145096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37.694832727782554</v>
      </c>
      <c r="K179" s="27">
        <f t="shared" si="36"/>
        <v>6.666666666666667</v>
      </c>
      <c r="L179" s="37">
        <f t="shared" si="32"/>
        <v>-2.4557451011921323</v>
      </c>
      <c r="M179" s="110">
        <f t="shared" si="37"/>
        <v>-11.760912373409578</v>
      </c>
      <c r="N179" s="110">
        <f t="shared" si="33"/>
        <v>0.56810091645922745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1004.5984019482565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37.73984965951648</v>
      </c>
      <c r="K180" s="27">
        <f t="shared" si="36"/>
        <v>6.666666666666667</v>
      </c>
      <c r="L180" s="37">
        <f t="shared" si="32"/>
        <v>-2.5007620329260583</v>
      </c>
      <c r="M180" s="110">
        <f t="shared" si="37"/>
        <v>-11.760912373409578</v>
      </c>
      <c r="N180" s="110">
        <f t="shared" si="33"/>
        <v>0.56224266287013425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1009.8386882597088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37.785040101517865</v>
      </c>
      <c r="K181" s="27">
        <f t="shared" si="36"/>
        <v>6.666666666666667</v>
      </c>
      <c r="L181" s="37">
        <f t="shared" si="32"/>
        <v>-2.5459524749274429</v>
      </c>
      <c r="M181" s="110">
        <f t="shared" si="37"/>
        <v>-11.760912373409578</v>
      </c>
      <c r="N181" s="110">
        <f t="shared" si="33"/>
        <v>0.55642258880120576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1015.1223651446751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37.830367924866842</v>
      </c>
      <c r="K182" s="27">
        <f t="shared" si="36"/>
        <v>6.666666666666667</v>
      </c>
      <c r="L182" s="37">
        <f t="shared" si="32"/>
        <v>-2.5912802982764198</v>
      </c>
      <c r="M182" s="110">
        <f t="shared" si="37"/>
        <v>-11.760912373409578</v>
      </c>
      <c r="N182" s="110">
        <f t="shared" si="33"/>
        <v>0.55064534246403751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1020.4460302545951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37.875800810489558</v>
      </c>
      <c r="K183" s="27">
        <f t="shared" si="36"/>
        <v>6.666666666666667</v>
      </c>
      <c r="L183" s="37">
        <f t="shared" si="32"/>
        <v>-2.6367131838991362</v>
      </c>
      <c r="M183" s="110">
        <f t="shared" si="37"/>
        <v>-11.760912373409578</v>
      </c>
      <c r="N183" s="110">
        <f t="shared" si="33"/>
        <v>0.54491489788865144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1025.8066059065379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37.921309829465429</v>
      </c>
      <c r="K184" s="27">
        <f t="shared" si="36"/>
        <v>6.666666666666667</v>
      </c>
      <c r="L184" s="37">
        <f t="shared" si="32"/>
        <v>-2.6822222028750069</v>
      </c>
      <c r="M184" s="110">
        <f t="shared" si="37"/>
        <v>-11.760912373409578</v>
      </c>
      <c r="N184" s="110">
        <f t="shared" si="33"/>
        <v>0.53923463572944896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1031.2013040734428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37.966869071226988</v>
      </c>
      <c r="K185" s="27">
        <f t="shared" si="36"/>
        <v>6.666666666666667</v>
      </c>
      <c r="L185" s="37">
        <f t="shared" si="32"/>
        <v>-2.727781444636566</v>
      </c>
      <c r="M185" s="110">
        <f t="shared" si="37"/>
        <v>-11.760912373409578</v>
      </c>
      <c r="N185" s="110">
        <f t="shared" si="33"/>
        <v>0.53360741455378169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1036.6275953789366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38.012455314482381</v>
      </c>
      <c r="K186" s="27">
        <f t="shared" si="36"/>
        <v>6.666666666666667</v>
      </c>
      <c r="L186" s="37">
        <f t="shared" si="32"/>
        <v>-2.7733676878919589</v>
      </c>
      <c r="M186" s="110">
        <f t="shared" si="37"/>
        <v>-11.760912373409578</v>
      </c>
      <c r="N186" s="110">
        <f t="shared" si="33"/>
        <v>0.52803563366397321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1042.0831816498926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38.058047736078159</v>
      </c>
      <c r="K187" s="27">
        <f t="shared" si="36"/>
        <v>6.666666666666667</v>
      </c>
      <c r="L187" s="37">
        <f t="shared" si="32"/>
        <v>-2.8189601094877368</v>
      </c>
      <c r="M187" s="110">
        <f t="shared" si="37"/>
        <v>-11.760912373409578</v>
      </c>
      <c r="N187" s="110">
        <f t="shared" si="33"/>
        <v>0.52252128842024437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1047.565971619289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38.103627653445102</v>
      </c>
      <c r="K188" s="27">
        <f t="shared" si="36"/>
        <v>6.666666666666667</v>
      </c>
      <c r="L188" s="37">
        <f t="shared" si="32"/>
        <v>-2.8645400268546801</v>
      </c>
      <c r="M188" s="110">
        <f t="shared" si="37"/>
        <v>-11.760912373409578</v>
      </c>
      <c r="N188" s="110">
        <f t="shared" si="33"/>
        <v>0.51706601894271065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1053.0740594119698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38.149178296700093</v>
      </c>
      <c r="K189" s="27">
        <f t="shared" si="36"/>
        <v>6.666666666666667</v>
      </c>
      <c r="L189" s="37">
        <f t="shared" si="32"/>
        <v>-2.9100906701096712</v>
      </c>
      <c r="M189" s="110">
        <f t="shared" si="37"/>
        <v>-11.760912373409578</v>
      </c>
      <c r="N189" s="110">
        <f t="shared" si="33"/>
        <v>0.51167115298140298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1058.6057054847392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38.194684606894171</v>
      </c>
      <c r="K190" s="27">
        <f t="shared" si="36"/>
        <v>6.666666666666667</v>
      </c>
      <c r="L190" s="37">
        <f t="shared" si="32"/>
        <v>-2.9555969803037492</v>
      </c>
      <c r="M190" s="110">
        <f t="shared" si="37"/>
        <v>-11.760912373409578</v>
      </c>
      <c r="N190" s="110">
        <f t="shared" si="33"/>
        <v>0.50633774365760242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1064.1593197287716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38.240133057288077</v>
      </c>
      <c r="K191" s="27">
        <f t="shared" si="36"/>
        <v>6.666666666666667</v>
      </c>
      <c r="L191" s="37">
        <f t="shared" ref="L191:L222" si="38">F191-J191+M191</f>
        <v>-3.0010454306976548</v>
      </c>
      <c r="M191" s="110">
        <f t="shared" si="37"/>
        <v>-11.760912373409578</v>
      </c>
      <c r="N191" s="110">
        <f t="shared" ref="N191:N222" si="39">10^(L191/10)</f>
        <v>0.50106660269987857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1069.733446475957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38.285511494897463</v>
      </c>
      <c r="K192" s="27">
        <f t="shared" si="36"/>
        <v>6.666666666666667</v>
      </c>
      <c r="L192" s="37">
        <f t="shared" si="38"/>
        <v>-3.0464238683070413</v>
      </c>
      <c r="M192" s="110">
        <f t="shared" si="37"/>
        <v>-11.760912373409578</v>
      </c>
      <c r="N192" s="110">
        <f t="shared" si="39"/>
        <v>0.49585832972494431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1075.3267511813801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38.330808999876623</v>
      </c>
      <c r="K193" s="27">
        <f t="shared" si="36"/>
        <v>6.666666666666667</v>
      </c>
      <c r="L193" s="37">
        <f t="shared" si="38"/>
        <v>-3.0917213732862017</v>
      </c>
      <c r="M193" s="110">
        <f t="shared" si="37"/>
        <v>-11.760912373409578</v>
      </c>
      <c r="N193" s="110">
        <f t="shared" si="39"/>
        <v>0.49071333804728734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1080.9380085815469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38.376015760602868</v>
      </c>
      <c r="K194" s="27">
        <f t="shared" si="36"/>
        <v>6.666666666666667</v>
      </c>
      <c r="L194" s="37">
        <f t="shared" si="38"/>
        <v>-3.1369281340124466</v>
      </c>
      <c r="M194" s="110">
        <f t="shared" si="37"/>
        <v>-11.760912373409578</v>
      </c>
      <c r="N194" s="110">
        <f t="shared" si="39"/>
        <v>0.48563187744234421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1086.5660921524182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38.421122962585216</v>
      </c>
      <c r="K195" s="27">
        <f t="shared" si="36"/>
        <v>6.666666666666667</v>
      </c>
      <c r="L195" s="37">
        <f t="shared" si="38"/>
        <v>-3.1820353359947937</v>
      </c>
      <c r="M195" s="110">
        <f t="shared" si="37"/>
        <v>-11.760912373409578</v>
      </c>
      <c r="N195" s="110">
        <f t="shared" si="39"/>
        <v>0.48061405423537307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1092.209964712938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38.466122689551774</v>
      </c>
      <c r="K196" s="27">
        <f t="shared" si="36"/>
        <v>6.666666666666667</v>
      </c>
      <c r="L196" s="37">
        <f t="shared" si="38"/>
        <v>-3.2270350629613525</v>
      </c>
      <c r="M196" s="110">
        <f t="shared" si="37"/>
        <v>-11.760912373409578</v>
      </c>
      <c r="N196" s="110">
        <f t="shared" si="39"/>
        <v>0.47565984904180492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1097.8686700388075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38.511007835274</v>
      </c>
      <c r="K197" s="27">
        <f t="shared" si="36"/>
        <v>6.666666666666667</v>
      </c>
      <c r="L197" s="37">
        <f t="shared" si="38"/>
        <v>-3.2719202086835786</v>
      </c>
      <c r="M197" s="110">
        <f t="shared" si="37"/>
        <v>-11.760912373409578</v>
      </c>
      <c r="N197" s="110">
        <f t="shared" si="39"/>
        <v>0.47076913244401436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1103.5413253680017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38.555772024864851</v>
      </c>
      <c r="K198" s="27">
        <f t="shared" si="36"/>
        <v>6.666666666666667</v>
      </c>
      <c r="L198" s="37">
        <f t="shared" si="38"/>
        <v>-3.316684398274429</v>
      </c>
      <c r="M198" s="110">
        <f t="shared" si="37"/>
        <v>-11.760912373409578</v>
      </c>
      <c r="N198" s="110">
        <f t="shared" si="39"/>
        <v>0.46594167885367271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1109.2271146941935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38.600409544444254</v>
      </c>
      <c r="K199" s="27">
        <f t="shared" si="36"/>
        <v>6.666666666666667</v>
      </c>
      <c r="L199" s="37">
        <f t="shared" si="38"/>
        <v>-3.3613219178538323</v>
      </c>
      <c r="M199" s="110">
        <f t="shared" si="37"/>
        <v>-11.760912373409578</v>
      </c>
      <c r="N199" s="110">
        <f t="shared" si="39"/>
        <v>0.46117717877757497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1114.9252827570856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38.644915278202362</v>
      </c>
      <c r="K200" s="27">
        <f t="shared" si="36"/>
        <v>6.666666666666667</v>
      </c>
      <c r="L200" s="37">
        <f t="shared" si="38"/>
        <v>-3.4058276516119399</v>
      </c>
      <c r="M200" s="110">
        <f t="shared" si="37"/>
        <v>-11.760912373409578</v>
      </c>
      <c r="N200" s="110">
        <f t="shared" si="39"/>
        <v>0.45647524967750663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1120.6351296498531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38.689284652010755</v>
      </c>
      <c r="K201" s="27">
        <f t="shared" si="36"/>
        <v>6.666666666666667</v>
      </c>
      <c r="L201" s="37">
        <f t="shared" si="38"/>
        <v>-3.4501970254203336</v>
      </c>
      <c r="M201" s="110">
        <f t="shared" si="37"/>
        <v>-11.760912373409578</v>
      </c>
      <c r="N201" s="110">
        <f t="shared" si="39"/>
        <v>0.4518354455908774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1126.3560059736899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38.733513582835862</v>
      </c>
      <c r="K202" s="27">
        <f t="shared" si="36"/>
        <v>6.666666666666667</v>
      </c>
      <c r="L202" s="37">
        <f t="shared" si="38"/>
        <v>-3.4944259562454398</v>
      </c>
      <c r="M202" s="110">
        <f t="shared" si="37"/>
        <v>-11.760912373409578</v>
      </c>
      <c r="N202" s="110">
        <f t="shared" si="39"/>
        <v>0.44725726565811402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1132.0873084779855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38.777598433300192</v>
      </c>
      <c r="K203" s="27">
        <f t="shared" si="36"/>
        <v>6.666666666666667</v>
      </c>
      <c r="L203" s="37">
        <f t="shared" si="38"/>
        <v>-3.5385108067097697</v>
      </c>
      <c r="M203" s="110">
        <f t="shared" si="37"/>
        <v>-11.760912373409578</v>
      </c>
      <c r="N203" s="110">
        <f t="shared" si="39"/>
        <v>0.44274016168468472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1137.8284761321117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38.821535970816242</v>
      </c>
      <c r="K204" s="27">
        <f t="shared" si="36"/>
        <v>6.666666666666667</v>
      </c>
      <c r="L204" s="37">
        <f t="shared" si="38"/>
        <v>-3.5824483442258206</v>
      </c>
      <c r="M204" s="110">
        <f t="shared" si="37"/>
        <v>-11.760912373409578</v>
      </c>
      <c r="N204" s="110">
        <f t="shared" si="39"/>
        <v>0.43828354484988014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1143.5789865812942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38.865323330787312</v>
      </c>
      <c r="K205" s="27">
        <f t="shared" si="36"/>
        <v>6.666666666666667</v>
      </c>
      <c r="L205" s="37">
        <f t="shared" si="38"/>
        <v>-3.6262357041968905</v>
      </c>
      <c r="M205" s="110">
        <f t="shared" si="37"/>
        <v>-11.760912373409578</v>
      </c>
      <c r="N205" s="110">
        <f t="shared" si="39"/>
        <v>0.43388679166073718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1149.3383529447269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38.908957983430014</v>
      </c>
      <c r="K206" s="27">
        <f t="shared" si="36"/>
        <v>6.666666666666667</v>
      </c>
      <c r="L206" s="37">
        <f t="shared" si="38"/>
        <v>-3.6698703568395921</v>
      </c>
      <c r="M206" s="110">
        <f t="shared" si="37"/>
        <v>-11.760912373409578</v>
      </c>
      <c r="N206" s="110">
        <f t="shared" si="39"/>
        <v>0.42954924923751026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1155.1061209190368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38.952437703825971</v>
      </c>
      <c r="K207" s="27">
        <f t="shared" si="36"/>
        <v>6.666666666666667</v>
      </c>
      <c r="L207" s="37">
        <f t="shared" si="38"/>
        <v>-3.7133500772355497</v>
      </c>
      <c r="M207" s="110">
        <f t="shared" si="37"/>
        <v>-11.760912373409578</v>
      </c>
      <c r="N207" s="110">
        <f t="shared" si="39"/>
        <v>0.4252702400066643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1160.881866154544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38.995760544856466</v>
      </c>
      <c r="K208" s="27">
        <f t="shared" si="36"/>
        <v>6.666666666666667</v>
      </c>
      <c r="L208" s="37">
        <f t="shared" si="38"/>
        <v>-3.7566729182660445</v>
      </c>
      <c r="M208" s="110">
        <f t="shared" si="37"/>
        <v>-11.760912373409578</v>
      </c>
      <c r="N208" s="110">
        <f t="shared" si="39"/>
        <v>0.42104906586824403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1166.6651918755506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39.038924812714299</v>
      </c>
      <c r="K209" s="27">
        <f t="shared" si="36"/>
        <v>6.666666666666667</v>
      </c>
      <c r="L209" s="37">
        <f t="shared" si="38"/>
        <v>-3.7998371861238773</v>
      </c>
      <c r="M209" s="110">
        <f t="shared" si="37"/>
        <v>-11.760912373409578</v>
      </c>
      <c r="N209" s="110">
        <f t="shared" si="39"/>
        <v>0.41688501189649368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1172.4557267192099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39.081929044722088</v>
      </c>
      <c r="K210" s="27">
        <f t="shared" si="36"/>
        <v>6.666666666666667</v>
      </c>
      <c r="L210" s="37">
        <f t="shared" si="38"/>
        <v>-3.8428414181316661</v>
      </c>
      <c r="M210" s="110">
        <f t="shared" si="37"/>
        <v>-11.760912373409578</v>
      </c>
      <c r="N210" s="110">
        <f t="shared" si="39"/>
        <v>0.41277734962569024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1002.2975699587026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37.719933548494687</v>
      </c>
      <c r="K211" s="27">
        <f t="shared" si="36"/>
        <v>6.666666666666667</v>
      </c>
      <c r="L211" s="37">
        <f t="shared" si="38"/>
        <v>-2.4808459219042653</v>
      </c>
      <c r="M211" s="110">
        <f t="shared" si="37"/>
        <v>-11.760912373409578</v>
      </c>
      <c r="N211" s="110">
        <f t="shared" si="39"/>
        <v>0.56482694669950606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1002.3953700541954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37.720781040716325</v>
      </c>
      <c r="K212" s="27">
        <f t="shared" si="36"/>
        <v>6.666666666666667</v>
      </c>
      <c r="L212" s="37">
        <f t="shared" si="38"/>
        <v>-2.4816934141259033</v>
      </c>
      <c r="M212" s="110">
        <f t="shared" si="37"/>
        <v>-11.760912373409578</v>
      </c>
      <c r="N212" s="110">
        <f t="shared" si="39"/>
        <v>0.56471673582626314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1002.6884591045604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37.723320325235704</v>
      </c>
      <c r="K213" s="27">
        <f t="shared" si="36"/>
        <v>6.666666666666667</v>
      </c>
      <c r="L213" s="37">
        <f t="shared" si="38"/>
        <v>-2.4842326986452825</v>
      </c>
      <c r="M213" s="110">
        <f t="shared" si="37"/>
        <v>-11.760912373409578</v>
      </c>
      <c r="N213" s="110">
        <f t="shared" si="39"/>
        <v>0.56438664705254937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1003.1759083328886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37.727541877154671</v>
      </c>
      <c r="K214" s="27">
        <f t="shared" si="36"/>
        <v>6.666666666666667</v>
      </c>
      <c r="L214" s="37">
        <f t="shared" si="38"/>
        <v>-2.4884542505642493</v>
      </c>
      <c r="M214" s="110">
        <f t="shared" si="37"/>
        <v>-11.760912373409578</v>
      </c>
      <c r="N214" s="110">
        <f t="shared" si="39"/>
        <v>0.56383830255078127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1003.8561860345939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37.733429991533221</v>
      </c>
      <c r="K215" s="27">
        <f t="shared" si="36"/>
        <v>6.666666666666667</v>
      </c>
      <c r="L215" s="37">
        <f t="shared" si="38"/>
        <v>-2.4943423649427992</v>
      </c>
      <c r="M215" s="110">
        <f t="shared" si="37"/>
        <v>-11.760912373409578</v>
      </c>
      <c r="N215" s="110">
        <f t="shared" si="39"/>
        <v>0.56307437507753488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1004.7271813405858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37.740963031684998</v>
      </c>
      <c r="K216" s="27">
        <f t="shared" si="36"/>
        <v>6.666666666666667</v>
      </c>
      <c r="L216" s="37">
        <f t="shared" si="38"/>
        <v>-2.5018754050945766</v>
      </c>
      <c r="M216" s="110">
        <f t="shared" si="37"/>
        <v>-11.760912373409578</v>
      </c>
      <c r="N216" s="110">
        <f t="shared" si="39"/>
        <v>0.5620985428948958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1005.78623628283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37.750113764148814</v>
      </c>
      <c r="K217" s="27">
        <f t="shared" si="36"/>
        <v>6.666666666666667</v>
      </c>
      <c r="L217" s="37">
        <f t="shared" si="38"/>
        <v>-2.5110261375583924</v>
      </c>
      <c r="M217" s="110">
        <f t="shared" si="37"/>
        <v>-11.760912373409578</v>
      </c>
      <c r="N217" s="110">
        <f t="shared" si="39"/>
        <v>0.56091542901291624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1007.0301850521199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37.760849768671164</v>
      </c>
      <c r="K218" s="27">
        <f t="shared" si="36"/>
        <v>6.666666666666667</v>
      </c>
      <c r="L218" s="37">
        <f t="shared" si="38"/>
        <v>-2.5217621420807426</v>
      </c>
      <c r="M218" s="110">
        <f t="shared" si="37"/>
        <v>-11.760912373409578</v>
      </c>
      <c r="N218" s="110">
        <f t="shared" si="39"/>
        <v>0.55953052692167149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1008.4553991427781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37.773133909488159</v>
      </c>
      <c r="K219" s="27">
        <f t="shared" si="36"/>
        <v>6.666666666666667</v>
      </c>
      <c r="L219" s="37">
        <f t="shared" si="38"/>
        <v>-2.5340462828977373</v>
      </c>
      <c r="M219" s="110">
        <f t="shared" si="37"/>
        <v>-11.760912373409578</v>
      </c>
      <c r="N219" s="110">
        <f t="shared" si="39"/>
        <v>0.55795011535879491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1010.0578369589339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37.786924852939038</v>
      </c>
      <c r="K220" s="27">
        <f t="shared" si="36"/>
        <v>6.666666666666667</v>
      </c>
      <c r="L220" s="37">
        <f t="shared" si="38"/>
        <v>-2.5478372263486158</v>
      </c>
      <c r="M220" s="110">
        <f t="shared" si="37"/>
        <v>-11.760912373409578</v>
      </c>
      <c r="N220" s="110">
        <f t="shared" si="39"/>
        <v>0.55618116488719882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1011.8330964131497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37.802177615989883</v>
      </c>
      <c r="K221" s="27">
        <f t="shared" si="36"/>
        <v>6.666666666666667</v>
      </c>
      <c r="L221" s="37">
        <f t="shared" si="38"/>
        <v>-2.5630899893994616</v>
      </c>
      <c r="M221" s="110">
        <f t="shared" si="37"/>
        <v>-11.760912373409578</v>
      </c>
      <c r="N221" s="110">
        <f t="shared" si="39"/>
        <v>0.55423123913591665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1013.7764690757173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37.818844130543667</v>
      </c>
      <c r="K222" s="27">
        <f t="shared" si="36"/>
        <v>6.666666666666667</v>
      </c>
      <c r="L222" s="37">
        <f t="shared" si="38"/>
        <v>-2.5797565039532451</v>
      </c>
      <c r="M222" s="110">
        <f t="shared" si="37"/>
        <v>-11.760912373409578</v>
      </c>
      <c r="N222" s="110">
        <f t="shared" si="39"/>
        <v>0.55210839349457963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1015.8829945223581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37.8368738093614</v>
      </c>
      <c r="K223" s="27">
        <f t="shared" si="36"/>
        <v>6.666666666666667</v>
      </c>
      <c r="L223" s="37">
        <f t="shared" ref="L223:L254" si="41">F223-J223+M223</f>
        <v>-2.5977861827709781</v>
      </c>
      <c r="M223" s="110">
        <f t="shared" si="37"/>
        <v>-11.760912373409578</v>
      </c>
      <c r="N223" s="110">
        <f t="shared" ref="N223:N254" si="42">10^(L223/10)</f>
        <v>0.54982107386816115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1018.1475136664756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37.856214100882546</v>
      </c>
      <c r="K224" s="27">
        <f t="shared" ref="K224:K268" si="45">4/60*100</f>
        <v>6.666666666666667</v>
      </c>
      <c r="L224" s="37">
        <f t="shared" si="41"/>
        <v>-2.6171264742921245</v>
      </c>
      <c r="M224" s="110">
        <f t="shared" ref="M224:M268" si="46">10*LOG(6.666667/100)</f>
        <v>-11.760912373409578</v>
      </c>
      <c r="N224" s="110">
        <f t="shared" si="42"/>
        <v>0.54737801781919349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1020.5647200350311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37.876811022057581</v>
      </c>
      <c r="K225" s="27">
        <f t="shared" si="45"/>
        <v>6.666666666666667</v>
      </c>
      <c r="L225" s="37">
        <f t="shared" si="41"/>
        <v>-2.6377233954671588</v>
      </c>
      <c r="M225" s="110">
        <f t="shared" si="46"/>
        <v>-11.760912373409578</v>
      </c>
      <c r="N225" s="110">
        <f t="shared" si="42"/>
        <v>0.54478816007873498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1023.1292081399172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37.898609660338401</v>
      </c>
      <c r="K226" s="27">
        <f t="shared" si="45"/>
        <v>6.666666666666667</v>
      </c>
      <c r="L226" s="37">
        <f t="shared" si="41"/>
        <v>-2.6595220337479795</v>
      </c>
      <c r="M226" s="110">
        <f t="shared" si="46"/>
        <v>-11.760912373409578</v>
      </c>
      <c r="N226" s="110">
        <f t="shared" si="42"/>
        <v>0.54206054402397452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1025.8355182958683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37.921554638070162</v>
      </c>
      <c r="K227" s="27">
        <f t="shared" si="45"/>
        <v>6.666666666666667</v>
      </c>
      <c r="L227" s="37">
        <f t="shared" si="41"/>
        <v>-2.6824670114797406</v>
      </c>
      <c r="M227" s="110">
        <f t="shared" si="46"/>
        <v>-11.760912373409578</v>
      </c>
      <c r="N227" s="110">
        <f t="shared" si="42"/>
        <v>0.5392042403263908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1028.6781774300189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37.945590534570016</v>
      </c>
      <c r="K228" s="27">
        <f t="shared" si="45"/>
        <v>6.666666666666667</v>
      </c>
      <c r="L228" s="37">
        <f t="shared" si="41"/>
        <v>-2.7065029079795941</v>
      </c>
      <c r="M228" s="110">
        <f t="shared" si="46"/>
        <v>-11.760912373409578</v>
      </c>
      <c r="N228" s="110">
        <f t="shared" si="42"/>
        <v>0.53622827359251046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1031.6517356082161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37.970662263070977</v>
      </c>
      <c r="K229" s="27">
        <f t="shared" si="45"/>
        <v>6.666666666666667</v>
      </c>
      <c r="L229" s="37">
        <f t="shared" si="41"/>
        <v>-2.7315746364805555</v>
      </c>
      <c r="M229" s="110">
        <f t="shared" si="46"/>
        <v>-11.760912373409578</v>
      </c>
      <c r="N229" s="110">
        <f t="shared" si="42"/>
        <v>0.53314155746698577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1034.7507981628576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37.996715401385231</v>
      </c>
      <c r="K230" s="27">
        <f t="shared" si="45"/>
        <v>6.666666666666667</v>
      </c>
      <c r="L230" s="37">
        <f t="shared" si="41"/>
        <v>-2.757627774794809</v>
      </c>
      <c r="M230" s="110">
        <f t="shared" si="46"/>
        <v>-11.760912373409578</v>
      </c>
      <c r="N230" s="110">
        <f t="shared" si="42"/>
        <v>0.52995283835725948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1037.9700534426383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38.023696476564282</v>
      </c>
      <c r="K231" s="27">
        <f t="shared" si="45"/>
        <v>6.666666666666667</v>
      </c>
      <c r="L231" s="37">
        <f t="shared" si="41"/>
        <v>-2.7846088499738606</v>
      </c>
      <c r="M231" s="110">
        <f t="shared" si="46"/>
        <v>-11.760912373409578</v>
      </c>
      <c r="N231" s="110">
        <f t="shared" si="42"/>
        <v>0.52667064767726979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1041.3042963146581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38.051553204984643</v>
      </c>
      <c r="K232" s="27">
        <f t="shared" si="45"/>
        <v>6.666666666666667</v>
      </c>
      <c r="L232" s="37">
        <f t="shared" si="41"/>
        <v>-2.812465578394221</v>
      </c>
      <c r="M232" s="110">
        <f t="shared" si="46"/>
        <v>-11.760912373409578</v>
      </c>
      <c r="N232" s="110">
        <f t="shared" si="42"/>
        <v>0.5233032622974475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1044.7484476341933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38.080234690174876</v>
      </c>
      <c r="K233" s="27">
        <f t="shared" si="45"/>
        <v>6.666666666666667</v>
      </c>
      <c r="L233" s="37">
        <f t="shared" si="41"/>
        <v>-2.8411470635844545</v>
      </c>
      <c r="M233" s="110">
        <f t="shared" si="46"/>
        <v>-11.760912373409578</v>
      </c>
      <c r="N233" s="110">
        <f t="shared" si="42"/>
        <v>0.5198586727282406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1048.2975699587028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38.109691581336932</v>
      </c>
      <c r="K234" s="27">
        <f t="shared" si="45"/>
        <v>6.666666666666667</v>
      </c>
      <c r="L234" s="37">
        <f t="shared" si="41"/>
        <v>-2.8706039547465103</v>
      </c>
      <c r="M234" s="110">
        <f t="shared" si="46"/>
        <v>-11.760912373409578</v>
      </c>
      <c r="N234" s="110">
        <f t="shared" si="42"/>
        <v>0.51634455845138427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1051.9468798228663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38.139876195930931</v>
      </c>
      <c r="K235" s="27">
        <f t="shared" si="45"/>
        <v>6.666666666666667</v>
      </c>
      <c r="L235" s="37">
        <f t="shared" si="41"/>
        <v>-2.9007885693405093</v>
      </c>
      <c r="M235" s="110">
        <f t="shared" si="46"/>
        <v>-11.760912373409578</v>
      </c>
      <c r="N235" s="110">
        <f t="shared" si="42"/>
        <v>0.5127682697415723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1055.691756913649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38.170742609918861</v>
      </c>
      <c r="K236" s="27">
        <f t="shared" si="45"/>
        <v>6.666666666666667</v>
      </c>
      <c r="L236" s="37">
        <f t="shared" si="41"/>
        <v>-2.9316549833284391</v>
      </c>
      <c r="M236" s="110">
        <f t="shared" si="46"/>
        <v>-11.760912373409578</v>
      </c>
      <c r="N236" s="110">
        <f t="shared" si="42"/>
        <v>0.50913681528498456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1059.5277504917362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38.202246719333658</v>
      </c>
      <c r="K237" s="27">
        <f t="shared" si="45"/>
        <v>6.666666666666667</v>
      </c>
      <c r="L237" s="37">
        <f t="shared" si="41"/>
        <v>-2.9631590927432363</v>
      </c>
      <c r="M237" s="110">
        <f t="shared" si="46"/>
        <v>-11.760912373409578</v>
      </c>
      <c r="N237" s="110">
        <f t="shared" si="42"/>
        <v>0.50545685489369252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1063.450583401328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38.234346276787278</v>
      </c>
      <c r="K238" s="27">
        <f t="shared" si="45"/>
        <v>6.666666666666667</v>
      </c>
      <c r="L238" s="37">
        <f t="shared" si="41"/>
        <v>-2.9952586501968561</v>
      </c>
      <c r="M238" s="110">
        <f t="shared" si="46"/>
        <v>-11.760912373409578</v>
      </c>
      <c r="N238" s="110">
        <f t="shared" si="42"/>
        <v>0.50173469663019254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1067.4561539970616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38.267000906387075</v>
      </c>
      <c r="K239" s="27">
        <f t="shared" si="45"/>
        <v>6.666666666666667</v>
      </c>
      <c r="L239" s="37">
        <f t="shared" si="41"/>
        <v>-3.0279132797966533</v>
      </c>
      <c r="M239" s="110">
        <f t="shared" si="46"/>
        <v>-11.760912373409578</v>
      </c>
      <c r="N239" s="110">
        <f t="shared" si="42"/>
        <v>0.49797629768816426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1071.5405362973554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38.300172100319656</v>
      </c>
      <c r="K240" s="27">
        <f t="shared" si="45"/>
        <v>6.666666666666667</v>
      </c>
      <c r="L240" s="37">
        <f t="shared" si="41"/>
        <v>-3.0610844737292346</v>
      </c>
      <c r="M240" s="110">
        <f t="shared" si="46"/>
        <v>-11.760912373409578</v>
      </c>
      <c r="N240" s="110">
        <f t="shared" si="42"/>
        <v>0.49418726841911931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1075.6999786498413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38.3338232001081</v>
      </c>
      <c r="K241" s="27">
        <f t="shared" si="45"/>
        <v>6.666666666666667</v>
      </c>
      <c r="L241" s="37">
        <f t="shared" si="41"/>
        <v>-3.0947355735176778</v>
      </c>
      <c r="M241" s="110">
        <f t="shared" si="46"/>
        <v>-11.760912373409578</v>
      </c>
      <c r="N241" s="110">
        <f t="shared" si="42"/>
        <v>0.49037287894558607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1079.9309011686232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38.367919365272044</v>
      </c>
      <c r="K242" s="27">
        <f t="shared" si="45"/>
        <v>6.666666666666667</v>
      </c>
      <c r="L242" s="37">
        <f t="shared" si="41"/>
        <v>-3.1288317386816225</v>
      </c>
      <c r="M242" s="110">
        <f t="shared" si="46"/>
        <v>-11.760912373409578</v>
      </c>
      <c r="N242" s="110">
        <f t="shared" si="42"/>
        <v>0.48653806785624759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1084.2298921762172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38.402427531834228</v>
      </c>
      <c r="K243" s="27">
        <f t="shared" si="45"/>
        <v>6.666666666666667</v>
      </c>
      <c r="L243" s="37">
        <f t="shared" si="41"/>
        <v>-3.1633399052438058</v>
      </c>
      <c r="M243" s="110">
        <f t="shared" si="46"/>
        <v>-11.760912373409578</v>
      </c>
      <c r="N243" s="110">
        <f t="shared" si="42"/>
        <v>0.4826874525343941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1088.5937038563225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38.437316362833229</v>
      </c>
      <c r="K244" s="27">
        <f t="shared" si="45"/>
        <v>6.666666666666667</v>
      </c>
      <c r="L244" s="37">
        <f t="shared" si="41"/>
        <v>-3.1982287362428075</v>
      </c>
      <c r="M244" s="110">
        <f t="shared" si="46"/>
        <v>-11.760912373409578</v>
      </c>
      <c r="N244" s="110">
        <f t="shared" si="42"/>
        <v>0.47882534072606564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1093.0192472977869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38.47255619272913</v>
      </c>
      <c r="K245" s="27">
        <f t="shared" si="45"/>
        <v>6.666666666666667</v>
      </c>
      <c r="L245" s="37">
        <f t="shared" si="41"/>
        <v>-3.2334685661387077</v>
      </c>
      <c r="M245" s="110">
        <f t="shared" si="46"/>
        <v>-11.760912373409578</v>
      </c>
      <c r="N245" s="110">
        <f t="shared" si="42"/>
        <v>0.4749557430068071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1097.5035870858412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38.508118967331768</v>
      </c>
      <c r="K246" s="27">
        <f t="shared" si="45"/>
        <v>6.666666666666667</v>
      </c>
      <c r="L246" s="37">
        <f t="shared" si="41"/>
        <v>-3.2690313407413463</v>
      </c>
      <c r="M246" s="110">
        <f t="shared" si="46"/>
        <v>-11.760912373409578</v>
      </c>
      <c r="N246" s="110">
        <f t="shared" si="42"/>
        <v>0.47108238585507628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1102.0439355741937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38.543978180643322</v>
      </c>
      <c r="K247" s="27">
        <f t="shared" si="45"/>
        <v>6.666666666666667</v>
      </c>
      <c r="L247" s="37">
        <f t="shared" si="41"/>
        <v>-3.3048905540528999</v>
      </c>
      <c r="M247" s="110">
        <f t="shared" si="46"/>
        <v>-11.760912373409578</v>
      </c>
      <c r="N247" s="110">
        <f t="shared" si="42"/>
        <v>0.46720872508548816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1106.637646951132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38.580108809791653</v>
      </c>
      <c r="K248" s="27">
        <f t="shared" si="45"/>
        <v>6.666666666666667</v>
      </c>
      <c r="L248" s="37">
        <f t="shared" si="41"/>
        <v>-3.3410211832012315</v>
      </c>
      <c r="M248" s="110">
        <f t="shared" si="46"/>
        <v>-11.760912373409578</v>
      </c>
      <c r="N248" s="110">
        <f t="shared" si="42"/>
        <v>0.46333795943574974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1111.2822111943824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38.616487249036396</v>
      </c>
      <c r="K249" s="27">
        <f t="shared" si="45"/>
        <v>6.666666666666667</v>
      </c>
      <c r="L249" s="37">
        <f t="shared" si="41"/>
        <v>-3.3773996224459744</v>
      </c>
      <c r="M249" s="110">
        <f t="shared" si="46"/>
        <v>-11.760912373409578</v>
      </c>
      <c r="N249" s="110">
        <f t="shared" si="42"/>
        <v>0.45947304413754841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1115.9752479931835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38.653091243658658</v>
      </c>
      <c r="K250" s="27">
        <f t="shared" si="45"/>
        <v>6.666666666666667</v>
      </c>
      <c r="L250" s="37">
        <f t="shared" si="41"/>
        <v>-3.4140036170682357</v>
      </c>
      <c r="M250" s="110">
        <f t="shared" si="46"/>
        <v>-11.760912373409578</v>
      </c>
      <c r="N250" s="110">
        <f t="shared" si="42"/>
        <v>0.45561670433359264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1120.7145007016754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38.689899824393983</v>
      </c>
      <c r="K251" s="27">
        <f t="shared" si="45"/>
        <v>6.666666666666667</v>
      </c>
      <c r="L251" s="37">
        <f t="shared" si="41"/>
        <v>-3.4508121978035611</v>
      </c>
      <c r="M251" s="110">
        <f t="shared" si="46"/>
        <v>-11.760912373409578</v>
      </c>
      <c r="N251" s="110">
        <f t="shared" si="42"/>
        <v>0.4517714482309515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1125.4978303752589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38.726893242937599</v>
      </c>
      <c r="K252" s="27">
        <f t="shared" si="45"/>
        <v>6.666666666666667</v>
      </c>
      <c r="L252" s="37">
        <f t="shared" si="41"/>
        <v>-3.4878056163471776</v>
      </c>
      <c r="M252" s="110">
        <f t="shared" si="46"/>
        <v>-11.760912373409578</v>
      </c>
      <c r="N252" s="110">
        <f t="shared" si="42"/>
        <v>0.44793957990487315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1130.323209930805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38.764052908938261</v>
      </c>
      <c r="K253" s="27">
        <f t="shared" si="45"/>
        <v>6.666666666666667</v>
      </c>
      <c r="L253" s="37">
        <f t="shared" si="41"/>
        <v>-3.5249652823478392</v>
      </c>
      <c r="M253" s="110">
        <f t="shared" si="46"/>
        <v>-11.760912373409578</v>
      </c>
      <c r="N253" s="110">
        <f t="shared" si="42"/>
        <v>0.44412321168782248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1135.188718462412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38.801361328800411</v>
      </c>
      <c r="K254" s="27">
        <f t="shared" si="45"/>
        <v>6.666666666666667</v>
      </c>
      <c r="L254" s="37">
        <f t="shared" si="41"/>
        <v>-3.5622737022099891</v>
      </c>
      <c r="M254" s="110">
        <f t="shared" si="46"/>
        <v>-11.760912373409578</v>
      </c>
      <c r="N254" s="110">
        <f t="shared" si="42"/>
        <v>0.44032427609591857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1140.0925357366029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38.838802046533303</v>
      </c>
      <c r="K255" s="27">
        <f t="shared" si="45"/>
        <v>6.666666666666667</v>
      </c>
      <c r="L255" s="37">
        <f t="shared" ref="L255:L268" si="47">F255-J255+M255</f>
        <v>-3.599714419942881</v>
      </c>
      <c r="M255" s="110">
        <f t="shared" si="46"/>
        <v>-11.760912373409578</v>
      </c>
      <c r="N255" s="110">
        <f t="shared" ref="N255:N268" si="48">10^(L255/10)</f>
        <v>0.4365445372595122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1145.0329368842927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38.876359586817102</v>
      </c>
      <c r="K256" s="27">
        <f t="shared" si="45"/>
        <v>6.666666666666667</v>
      </c>
      <c r="L256" s="37">
        <f t="shared" si="47"/>
        <v>-3.6372719602266805</v>
      </c>
      <c r="M256" s="110">
        <f t="shared" si="46"/>
        <v>-11.760912373409578</v>
      </c>
      <c r="N256" s="110">
        <f t="shared" si="48"/>
        <v>0.43278560183678594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1150.0082873013896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38.914019400399106</v>
      </c>
      <c r="K257" s="27">
        <f t="shared" si="45"/>
        <v>6.666666666666667</v>
      </c>
      <c r="L257" s="37">
        <f t="shared" si="47"/>
        <v>-3.6749317738086837</v>
      </c>
      <c r="M257" s="110">
        <f t="shared" si="46"/>
        <v>-11.760912373409578</v>
      </c>
      <c r="N257" s="110">
        <f t="shared" si="48"/>
        <v>0.42904892939922185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1155.0170377653621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38.951767811886313</v>
      </c>
      <c r="K258" s="27">
        <f t="shared" si="45"/>
        <v>6.666666666666667</v>
      </c>
      <c r="L258" s="37">
        <f t="shared" si="47"/>
        <v>-3.7126801852958913</v>
      </c>
      <c r="M258" s="110">
        <f t="shared" si="46"/>
        <v>-11.760912373409578</v>
      </c>
      <c r="N258" s="110">
        <f t="shared" si="48"/>
        <v>0.42533584228587418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1160.0577197714038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38.989591969962191</v>
      </c>
      <c r="K259" s="27">
        <f t="shared" si="45"/>
        <v>6.666666666666667</v>
      </c>
      <c r="L259" s="37">
        <f t="shared" si="47"/>
        <v>-3.7505043433717695</v>
      </c>
      <c r="M259" s="110">
        <f t="shared" si="46"/>
        <v>-11.760912373409578</v>
      </c>
      <c r="N259" s="110">
        <f t="shared" si="48"/>
        <v>0.42164753492988916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1165.1289410888239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39.027479800024807</v>
      </c>
      <c r="K260" s="27">
        <f t="shared" si="45"/>
        <v>6.666666666666667</v>
      </c>
      <c r="L260" s="37">
        <f t="shared" si="47"/>
        <v>-3.7883921734343851</v>
      </c>
      <c r="M260" s="110">
        <f t="shared" si="46"/>
        <v>-11.760912373409578</v>
      </c>
      <c r="N260" s="110">
        <f t="shared" si="48"/>
        <v>0.41798508266582113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1170.2293815358887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39.065419959218417</v>
      </c>
      <c r="K261" s="27">
        <f t="shared" si="45"/>
        <v>6.666666666666667</v>
      </c>
      <c r="L261" s="37">
        <f t="shared" si="47"/>
        <v>-3.8263323326279952</v>
      </c>
      <c r="M261" s="110">
        <f t="shared" si="46"/>
        <v>-11.760912373409578</v>
      </c>
      <c r="N261" s="110">
        <f t="shared" si="48"/>
        <v>0.41434945003031587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1175.3577889694461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39.103401793811898</v>
      </c>
      <c r="K262" s="27">
        <f t="shared" si="45"/>
        <v>6.666666666666667</v>
      </c>
      <c r="L262" s="37">
        <f t="shared" si="47"/>
        <v>-3.864314167221476</v>
      </c>
      <c r="M262" s="110">
        <f t="shared" si="46"/>
        <v>-11.760912373409578</v>
      </c>
      <c r="N262" s="110">
        <f t="shared" si="48"/>
        <v>0.41074149857168818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1180.5129754841994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39.141415298861943</v>
      </c>
      <c r="K263" s="27">
        <f t="shared" si="45"/>
        <v>6.666666666666667</v>
      </c>
      <c r="L263" s="37">
        <f t="shared" si="47"/>
        <v>-3.9023276722715217</v>
      </c>
      <c r="M263" s="110">
        <f t="shared" si="46"/>
        <v>-11.760912373409578</v>
      </c>
      <c r="N263" s="110">
        <f t="shared" si="48"/>
        <v>0.40716199418618615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1185.6938138153866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39.179451080088512</v>
      </c>
      <c r="K264" s="27">
        <f t="shared" si="45"/>
        <v>6.666666666666667</v>
      </c>
      <c r="L264" s="37">
        <f t="shared" si="47"/>
        <v>-3.9403634534980903</v>
      </c>
      <c r="M264" s="110">
        <f t="shared" si="46"/>
        <v>-11.760912373409578</v>
      </c>
      <c r="N264" s="110">
        <f t="shared" si="48"/>
        <v>0.40361161400021128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1190.8992339378105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39.217500317881374</v>
      </c>
      <c r="K265" s="27">
        <f t="shared" si="45"/>
        <v>6.666666666666667</v>
      </c>
      <c r="L265" s="37">
        <f t="shared" si="47"/>
        <v>-3.9784126912909521</v>
      </c>
      <c r="M265" s="110">
        <f t="shared" si="46"/>
        <v>-11.760912373409578</v>
      </c>
      <c r="N265" s="110">
        <f t="shared" si="48"/>
        <v>0.40009095281881901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1196.1282198535994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39.255554733351772</v>
      </c>
      <c r="K266" s="27">
        <f t="shared" si="45"/>
        <v>6.666666666666667</v>
      </c>
      <c r="L266" s="37">
        <f t="shared" si="47"/>
        <v>-4.0164671067613504</v>
      </c>
      <c r="M266" s="110">
        <f t="shared" si="46"/>
        <v>-11.760912373409578</v>
      </c>
      <c r="N266" s="110">
        <f t="shared" si="48"/>
        <v>0.39660052916131733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1201.3798065607148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39.293606556339327</v>
      </c>
      <c r="K267" s="27">
        <f t="shared" si="45"/>
        <v>6.666666666666667</v>
      </c>
      <c r="L267" s="37">
        <f t="shared" si="47"/>
        <v>-4.0545189297489053</v>
      </c>
      <c r="M267" s="110">
        <f t="shared" si="46"/>
        <v>-11.760912373409578</v>
      </c>
      <c r="N267" s="110">
        <f t="shared" si="48"/>
        <v>0.39314079090502002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1206.6530771940193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39.331648495283062</v>
      </c>
      <c r="K268" s="40">
        <f t="shared" si="45"/>
        <v>6.666666666666667</v>
      </c>
      <c r="L268" s="41">
        <f t="shared" si="47"/>
        <v>-4.0925608686926402</v>
      </c>
      <c r="M268" s="110">
        <f t="shared" si="46"/>
        <v>-11.760912373409578</v>
      </c>
      <c r="N268" s="110">
        <f t="shared" si="48"/>
        <v>0.38971212055808568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19.843624700121957</v>
      </c>
    </row>
  </sheetData>
  <mergeCells count="32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P5:P6"/>
    <mergeCell ref="Q5:R5"/>
    <mergeCell ref="A46:G46"/>
    <mergeCell ref="B48:B49"/>
    <mergeCell ref="G5:G6"/>
    <mergeCell ref="H5:H6"/>
    <mergeCell ref="E5:E6"/>
    <mergeCell ref="F5:F6"/>
    <mergeCell ref="I87:L87"/>
    <mergeCell ref="O5:O6"/>
    <mergeCell ref="A61:A85"/>
    <mergeCell ref="A5:A6"/>
    <mergeCell ref="B5:B6"/>
    <mergeCell ref="C5:C6"/>
    <mergeCell ref="D5:D6"/>
    <mergeCell ref="B54:F54"/>
  </mergeCells>
  <pageMargins left="0.7" right="0.7" top="0.75" bottom="0.75" header="0.3" footer="0.3"/>
  <pageSetup scale="3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FB92B-267A-46EB-8AF8-D4CAAC30A8AA}">
  <sheetPr codeName="Sheet12"/>
  <dimension ref="A1:W269"/>
  <sheetViews>
    <sheetView view="pageBreakPreview" zoomScale="60" zoomScaleNormal="8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0.5703125" bestFit="1" customWidth="1"/>
    <col min="18" max="18" width="12.140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154</v>
      </c>
      <c r="B2" s="29" t="s">
        <v>119</v>
      </c>
      <c r="C2" s="29">
        <f>NSAs!B12</f>
        <v>258604</v>
      </c>
      <c r="D2" s="30">
        <f>NSAs!C12</f>
        <v>4256307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9" t="s">
        <v>125</v>
      </c>
      <c r="H5" s="168" t="str">
        <f>CONCATENATE("Sound Level @ ", A2, " (dBA)")</f>
        <v>Sound Level @ NSA 10 (dBA)</v>
      </c>
      <c r="O5" s="159" t="s">
        <v>0</v>
      </c>
      <c r="P5" s="160" t="s">
        <v>1</v>
      </c>
      <c r="Q5" s="160" t="s">
        <v>2</v>
      </c>
      <c r="R5" s="161"/>
      <c r="V5" s="145" t="str">
        <f>INDEX(A7:A45,MATCH(W5,H7:H45,0))</f>
        <v>A-30</v>
      </c>
      <c r="W5" s="146">
        <f>MAX(H7:H45)</f>
        <v>33.999443042175344</v>
      </c>
    </row>
    <row r="6" spans="1:23" ht="15.75" thickBot="1" x14ac:dyDescent="0.3">
      <c r="A6" s="176"/>
      <c r="B6" s="178"/>
      <c r="C6" s="178"/>
      <c r="D6" s="178"/>
      <c r="E6" s="178"/>
      <c r="F6" s="178"/>
      <c r="G6" s="180"/>
      <c r="H6" s="169"/>
      <c r="O6" s="163"/>
      <c r="P6" s="162"/>
      <c r="Q6" s="12" t="s">
        <v>3</v>
      </c>
      <c r="R6" s="13" t="s">
        <v>4</v>
      </c>
      <c r="V6" s="147" t="str">
        <f>INDEX(A7:A45,MATCH(W6,H7:H45,0))</f>
        <v>A-33</v>
      </c>
      <c r="W6" s="148">
        <f>LARGE(H7:H45,2)</f>
        <v>30.099358089530767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6666.5489715742342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54.178021474545211</v>
      </c>
      <c r="H7" s="36">
        <f>C7-G7</f>
        <v>14.832278482094601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30.424808138338406</v>
      </c>
    </row>
    <row r="8" spans="1:23" x14ac:dyDescent="0.25">
      <c r="A8" s="9" t="str">
        <f>Inverters!B4</f>
        <v>A-2</v>
      </c>
      <c r="B8" s="24">
        <f t="shared" si="0"/>
        <v>5992.6512867094216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53.252380135394546</v>
      </c>
      <c r="H8" s="37">
        <f t="shared" ref="H8:H44" si="3">C8-G8</f>
        <v>15.757919821245267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37.652340903297279</v>
      </c>
    </row>
    <row r="9" spans="1:23" x14ac:dyDescent="0.25">
      <c r="A9" s="9" t="str">
        <f>Inverters!B5</f>
        <v>A-3</v>
      </c>
      <c r="B9" s="24">
        <f t="shared" si="0"/>
        <v>4480.7274359639514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50.726970528976857</v>
      </c>
      <c r="H9" s="37">
        <f t="shared" si="3"/>
        <v>18.283329427662956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67.349277755082923</v>
      </c>
    </row>
    <row r="10" spans="1:23" x14ac:dyDescent="0.25">
      <c r="A10" s="9" t="str">
        <f>Inverters!B6</f>
        <v>A-4</v>
      </c>
      <c r="B10" s="24">
        <f t="shared" si="0"/>
        <v>3596.6876778642586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48.818054540806315</v>
      </c>
      <c r="H10" s="37">
        <f t="shared" si="3"/>
        <v>20.192245415833497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104.52605065033072</v>
      </c>
    </row>
    <row r="11" spans="1:23" x14ac:dyDescent="0.25">
      <c r="A11" s="9" t="str">
        <f>Inverters!B7</f>
        <v>A-5</v>
      </c>
      <c r="B11" s="24">
        <f t="shared" si="0"/>
        <v>3277.0541129648177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48.009672256197938</v>
      </c>
      <c r="H11" s="37">
        <f t="shared" si="3"/>
        <v>21.000627700441875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125.91073816740797</v>
      </c>
    </row>
    <row r="12" spans="1:23" x14ac:dyDescent="0.25">
      <c r="A12" s="9" t="str">
        <f>Inverters!B8</f>
        <v>A-6</v>
      </c>
      <c r="B12" s="24">
        <f t="shared" si="0"/>
        <v>2960.9972982088316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47.128760222263999</v>
      </c>
      <c r="H12" s="37">
        <f t="shared" si="3"/>
        <v>21.881539734375814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154.22471396183539</v>
      </c>
    </row>
    <row r="13" spans="1:23" x14ac:dyDescent="0.25">
      <c r="A13" s="9" t="str">
        <f>Inverters!B9</f>
        <v>A-7</v>
      </c>
      <c r="B13" s="24">
        <f t="shared" si="0"/>
        <v>4331.7187755091845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50.433205070750518</v>
      </c>
      <c r="H13" s="37">
        <f t="shared" si="3"/>
        <v>18.577094885889295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72.062527204260732</v>
      </c>
    </row>
    <row r="14" spans="1:23" x14ac:dyDescent="0.25">
      <c r="A14" s="9" t="str">
        <f>Inverters!B10</f>
        <v>A-8</v>
      </c>
      <c r="B14" s="24">
        <f t="shared" si="0"/>
        <v>4050.0286935402846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49.849162002081364</v>
      </c>
      <c r="H14" s="37">
        <f t="shared" si="3"/>
        <v>19.161137954558448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82.435408704158363</v>
      </c>
    </row>
    <row r="15" spans="1:23" x14ac:dyDescent="0.25">
      <c r="A15" s="9" t="str">
        <f>Inverters!B11</f>
        <v>A-9</v>
      </c>
      <c r="B15" s="24">
        <f t="shared" si="0"/>
        <v>3426.7444370570011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48.397634328372284</v>
      </c>
      <c r="H15" s="37">
        <f t="shared" si="3"/>
        <v>20.612665628267528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115.15069481549922</v>
      </c>
    </row>
    <row r="16" spans="1:23" x14ac:dyDescent="0.25">
      <c r="A16" s="9" t="str">
        <f>Inverters!B12</f>
        <v>A-10</v>
      </c>
      <c r="B16" s="24">
        <f t="shared" si="0"/>
        <v>3107.8405800169789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47.549174662071437</v>
      </c>
      <c r="H16" s="37">
        <f t="shared" si="3"/>
        <v>21.461125294568376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139.99500147404089</v>
      </c>
    </row>
    <row r="17" spans="1:21" x14ac:dyDescent="0.25">
      <c r="A17" s="9" t="str">
        <f>Inverters!B13</f>
        <v>A-11</v>
      </c>
      <c r="B17" s="24">
        <f t="shared" si="0"/>
        <v>2782.4186569422363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46.588449534833885</v>
      </c>
      <c r="H17" s="37">
        <f t="shared" si="3"/>
        <v>22.421850421805928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174.65661632253187</v>
      </c>
    </row>
    <row r="18" spans="1:21" x14ac:dyDescent="0.25">
      <c r="A18" s="9" t="str">
        <f>Inverters!B14</f>
        <v>A-12</v>
      </c>
      <c r="B18" s="24">
        <f t="shared" si="0"/>
        <v>2540.2154863906962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45.797411187366528</v>
      </c>
      <c r="H18" s="37">
        <f t="shared" si="3"/>
        <v>23.212888769273285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209.55058468191908</v>
      </c>
    </row>
    <row r="19" spans="1:21" x14ac:dyDescent="0.25">
      <c r="A19" s="9" t="str">
        <f>Inverters!B15</f>
        <v>A-13</v>
      </c>
      <c r="B19" s="24">
        <f t="shared" si="0"/>
        <v>2243.3285222187124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44.717857562067522</v>
      </c>
      <c r="H19" s="37">
        <f t="shared" si="3"/>
        <v>24.292442394572291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268.68550601280816</v>
      </c>
    </row>
    <row r="20" spans="1:21" x14ac:dyDescent="0.25">
      <c r="A20" s="9" t="str">
        <f>Inverters!B16</f>
        <v>A-14</v>
      </c>
      <c r="B20" s="24">
        <f t="shared" si="0"/>
        <v>2035.0500945432061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43.871502084649023</v>
      </c>
      <c r="H20" s="37">
        <f t="shared" si="3"/>
        <v>25.138797871990789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326.49744510412324</v>
      </c>
    </row>
    <row r="21" spans="1:21" x14ac:dyDescent="0.25">
      <c r="A21" s="9" t="str">
        <f>Inverters!B17</f>
        <v>A-15</v>
      </c>
      <c r="B21" s="24">
        <f t="shared" si="0"/>
        <v>1827.8775526004929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42.938941989760814</v>
      </c>
      <c r="H21" s="37">
        <f t="shared" si="3"/>
        <v>26.071357966878999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404.7024156545869</v>
      </c>
    </row>
    <row r="22" spans="1:21" x14ac:dyDescent="0.25">
      <c r="A22" s="9" t="str">
        <f>Inverters!B18</f>
        <v>A-16</v>
      </c>
      <c r="B22" s="24">
        <f t="shared" si="0"/>
        <v>4101.5865140820724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49.959037529697341</v>
      </c>
      <c r="H22" s="37">
        <f t="shared" si="3"/>
        <v>19.051262426942472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80.375972876280827</v>
      </c>
    </row>
    <row r="23" spans="1:21" x14ac:dyDescent="0.25">
      <c r="A23" s="9" t="str">
        <f>Inverters!B19</f>
        <v>A-17</v>
      </c>
      <c r="B23" s="24">
        <f t="shared" si="0"/>
        <v>3663.3070892433298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48.977466528211423</v>
      </c>
      <c r="H23" s="37">
        <f t="shared" si="3"/>
        <v>20.03283342842839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100.75888265727394</v>
      </c>
    </row>
    <row r="24" spans="1:21" x14ac:dyDescent="0.25">
      <c r="A24" s="9" t="str">
        <f>Inverters!B20</f>
        <v>A-18</v>
      </c>
      <c r="B24" s="24">
        <f t="shared" si="0"/>
        <v>3323.3654184424595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48.131561929323802</v>
      </c>
      <c r="H24" s="37">
        <f t="shared" si="3"/>
        <v>20.878738027316011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122.4260402048605</v>
      </c>
    </row>
    <row r="25" spans="1:21" x14ac:dyDescent="0.25">
      <c r="A25" s="9" t="str">
        <f>Inverters!B21</f>
        <v>A-19</v>
      </c>
      <c r="B25" s="24">
        <f t="shared" si="0"/>
        <v>2940.2056060927189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47.067554026401844</v>
      </c>
      <c r="H25" s="37">
        <f t="shared" si="3"/>
        <v>21.942745930237969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156.413629246174</v>
      </c>
    </row>
    <row r="26" spans="1:21" x14ac:dyDescent="0.25">
      <c r="A26" s="9" t="str">
        <f>Inverters!B22</f>
        <v>A-20</v>
      </c>
      <c r="B26" s="24">
        <f t="shared" si="0"/>
        <v>2635.3256652261612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46.116685832119614</v>
      </c>
      <c r="H26" s="37">
        <f t="shared" si="3"/>
        <v>22.893614124520198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194.69796508599481</v>
      </c>
    </row>
    <row r="27" spans="1:21" x14ac:dyDescent="0.25">
      <c r="A27" s="9" t="str">
        <f>Inverters!B23</f>
        <v>A-21</v>
      </c>
      <c r="B27" s="24">
        <f t="shared" si="0"/>
        <v>2338.6988369816745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45.079485993617595</v>
      </c>
      <c r="H27" s="37">
        <f t="shared" si="3"/>
        <v>23.930813963022217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247.21874436964316</v>
      </c>
    </row>
    <row r="28" spans="1:21" x14ac:dyDescent="0.25">
      <c r="A28" s="9" t="str">
        <f>Inverters!B24</f>
        <v>A-22</v>
      </c>
      <c r="B28" s="24">
        <f t="shared" si="0"/>
        <v>2061.8732241581311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43.98523917684355</v>
      </c>
      <c r="H28" s="37">
        <f t="shared" si="3"/>
        <v>25.025060779796263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318.05782004175995</v>
      </c>
    </row>
    <row r="29" spans="1:21" x14ac:dyDescent="0.25">
      <c r="A29" s="9" t="str">
        <f>Inverters!B25</f>
        <v>A-23</v>
      </c>
      <c r="B29" s="24">
        <f t="shared" si="0"/>
        <v>1798.9448977111124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42.800357219256753</v>
      </c>
      <c r="H29" s="37">
        <f t="shared" si="3"/>
        <v>26.209942737383059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417.8248575039795</v>
      </c>
    </row>
    <row r="30" spans="1:21" x14ac:dyDescent="0.25">
      <c r="A30" s="9" t="str">
        <f>Inverters!B26</f>
        <v>A-24</v>
      </c>
      <c r="B30" s="24">
        <f t="shared" si="0"/>
        <v>1534.5231108392222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41.419468671053998</v>
      </c>
      <c r="H30" s="37">
        <f t="shared" si="3"/>
        <v>27.590831285585814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574.22636469014071</v>
      </c>
    </row>
    <row r="31" spans="1:21" x14ac:dyDescent="0.25">
      <c r="A31" s="9" t="str">
        <f>Inverters!B27</f>
        <v>A-25</v>
      </c>
      <c r="B31" s="24">
        <f t="shared" si="0"/>
        <v>3420.4252044738219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48.381601960175857</v>
      </c>
      <c r="H31" s="37">
        <f t="shared" si="3"/>
        <v>20.628697996463956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115.57656947051257</v>
      </c>
    </row>
    <row r="32" spans="1:21" x14ac:dyDescent="0.25">
      <c r="A32" s="9" t="str">
        <f>Inverters!B28</f>
        <v>A-26</v>
      </c>
      <c r="B32" s="24">
        <f t="shared" si="0"/>
        <v>3008.5898094123181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47.267259602909064</v>
      </c>
      <c r="H32" s="37">
        <f t="shared" si="3"/>
        <v>21.743040353730748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149.38398320476716</v>
      </c>
    </row>
    <row r="33" spans="1:21" x14ac:dyDescent="0.25">
      <c r="A33" s="9" t="str">
        <f>Inverters!B29</f>
        <v>A-27</v>
      </c>
      <c r="B33" s="24">
        <f t="shared" si="0"/>
        <v>2527.3103373546751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45.753171474927022</v>
      </c>
      <c r="H33" s="37">
        <f t="shared" si="3"/>
        <v>23.25712848171279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211.69609557734816</v>
      </c>
    </row>
    <row r="34" spans="1:21" x14ac:dyDescent="0.25">
      <c r="A34" s="9" t="str">
        <f>Inverters!B30</f>
        <v>A-28</v>
      </c>
      <c r="B34" s="24">
        <f t="shared" si="0"/>
        <v>1632.4735659116898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41.956923152429113</v>
      </c>
      <c r="H34" s="37">
        <f t="shared" si="3"/>
        <v>27.0533768042107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507.38506606143346</v>
      </c>
    </row>
    <row r="35" spans="1:21" x14ac:dyDescent="0.25">
      <c r="A35" s="9" t="str">
        <f>Inverters!B31</f>
        <v>A-29</v>
      </c>
      <c r="B35" s="24">
        <f t="shared" si="0"/>
        <v>1412.325528764612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40.698696187177248</v>
      </c>
      <c r="H35" s="37">
        <f t="shared" si="3"/>
        <v>28.311603769462565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677.89179433788911</v>
      </c>
    </row>
    <row r="36" spans="1:21" x14ac:dyDescent="0.25">
      <c r="A36" s="9" t="str">
        <f>Inverters!B32</f>
        <v>A-30</v>
      </c>
      <c r="B36" s="24">
        <f t="shared" si="0"/>
        <v>733.7410987535045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35.010856914464469</v>
      </c>
      <c r="H36" s="37">
        <f t="shared" si="3"/>
        <v>33.999443042175344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2511.5643171017368</v>
      </c>
    </row>
    <row r="37" spans="1:21" x14ac:dyDescent="0.25">
      <c r="A37" s="9" t="str">
        <f>Inverters!B33</f>
        <v>A-31</v>
      </c>
      <c r="B37" s="24">
        <f t="shared" si="0"/>
        <v>2587.161343963739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45.956470272113407</v>
      </c>
      <c r="H37" s="37">
        <f t="shared" si="3"/>
        <v>23.053829684526406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202.01469793354198</v>
      </c>
    </row>
    <row r="38" spans="1:21" x14ac:dyDescent="0.25">
      <c r="A38" s="9" t="str">
        <f>Inverters!B34</f>
        <v>A-32</v>
      </c>
      <c r="B38" s="24">
        <f t="shared" si="0"/>
        <v>1268.7587476350072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39.767580991435679</v>
      </c>
      <c r="H38" s="37">
        <f t="shared" si="3"/>
        <v>29.242718965204133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839.98570748125053</v>
      </c>
    </row>
    <row r="39" spans="1:21" x14ac:dyDescent="0.25">
      <c r="A39" s="9" t="str">
        <f>Inverters!B35</f>
        <v>A-33</v>
      </c>
      <c r="B39" s="24">
        <f t="shared" si="0"/>
        <v>1149.6008953107876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38.910941867109045</v>
      </c>
      <c r="H39" s="37">
        <f t="shared" si="3"/>
        <v>30.099358089530767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1023.141755281275</v>
      </c>
    </row>
    <row r="40" spans="1:21" x14ac:dyDescent="0.25">
      <c r="A40" s="9" t="str">
        <f>Inverters!B36</f>
        <v>B-1</v>
      </c>
      <c r="B40" s="24">
        <f t="shared" si="0"/>
        <v>6410.2654005041077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53.837520214676914</v>
      </c>
      <c r="H40" s="37">
        <f t="shared" si="3"/>
        <v>12.162479785323086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16.453109138838645</v>
      </c>
    </row>
    <row r="41" spans="1:21" x14ac:dyDescent="0.25">
      <c r="A41" s="9" t="str">
        <f>Inverters!B37</f>
        <v>B-2</v>
      </c>
      <c r="B41" s="24">
        <f t="shared" si="0"/>
        <v>4354.0829705691322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50.477934012323871</v>
      </c>
      <c r="H41" s="37">
        <f t="shared" si="3"/>
        <v>15.522065987676129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35.662074157688352</v>
      </c>
    </row>
    <row r="42" spans="1:21" x14ac:dyDescent="0.25">
      <c r="A42" s="9" t="str">
        <f>Inverters!B38</f>
        <v>B-3</v>
      </c>
      <c r="B42" s="24">
        <f t="shared" si="0"/>
        <v>3446.1785161103253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48.446755413218582</v>
      </c>
      <c r="H42" s="37">
        <f t="shared" si="3"/>
        <v>17.553244586781418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56.927807608546019</v>
      </c>
    </row>
    <row r="43" spans="1:21" x14ac:dyDescent="0.25">
      <c r="A43" s="9" t="str">
        <f>Inverters!B39</f>
        <v>C-1</v>
      </c>
      <c r="B43" s="24">
        <f t="shared" si="0"/>
        <v>3729.7305947346713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49.133549261130142</v>
      </c>
      <c r="H43" s="37">
        <f t="shared" si="3"/>
        <v>16.866450738869858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48.600985297109361</v>
      </c>
    </row>
    <row r="44" spans="1:21" ht="15.75" thickBot="1" x14ac:dyDescent="0.3">
      <c r="A44" s="9" t="str">
        <f>Inverters!B40</f>
        <v>Trans</v>
      </c>
      <c r="B44" s="24">
        <f>SQRT(($C$2-Q44)^2+($D$2-R44)^2)</f>
        <v>1086.8164518445606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38.423124079849536</v>
      </c>
      <c r="H44" s="37">
        <f t="shared" si="3"/>
        <v>15.576875920150464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36.114997739664311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20.610562135123867</v>
      </c>
      <c r="O45" s="108"/>
      <c r="P45" s="108"/>
      <c r="Q45" s="109"/>
      <c r="R45" s="109"/>
      <c r="U45">
        <f t="shared" ref="U45" si="5">10^(H45/10)</f>
        <v>115.09493540394341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40.442777838695193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40.442777838695193</v>
      </c>
      <c r="D51" s="77">
        <f>10*LOG10(SUM(U7:U44))</f>
        <v>40.397401486174836</v>
      </c>
      <c r="E51" s="77">
        <f>P85</f>
        <v>40.42581721714086</v>
      </c>
      <c r="F51" s="78">
        <f>S85</f>
        <v>46.813693494970238</v>
      </c>
    </row>
    <row r="52" spans="1:19" ht="14.45" customHeight="1" thickBot="1" x14ac:dyDescent="0.3">
      <c r="B52" s="72" t="s">
        <v>141</v>
      </c>
      <c r="C52" s="79">
        <f>10*LOG10(10^(C50/10)+10^(C51/10))</f>
        <v>43.2373292700766</v>
      </c>
      <c r="D52" s="79">
        <f>10*LOG10(10^(D50/10)+10^(D51/10))</f>
        <v>41.293711357769247</v>
      </c>
      <c r="E52" s="79">
        <f>J85</f>
        <v>42.605987858432059</v>
      </c>
      <c r="F52" s="80">
        <f>M85</f>
        <v>48.040285311489157</v>
      </c>
    </row>
    <row r="53" spans="1:19" ht="16.149999999999999" customHeight="1" thickBot="1" x14ac:dyDescent="0.3">
      <c r="B53" s="74" t="s">
        <v>145</v>
      </c>
      <c r="C53" s="81">
        <f>C52-C50</f>
        <v>3.2373292700766001</v>
      </c>
      <c r="D53" s="81">
        <f>D52-D50</f>
        <v>7.2937113577692472</v>
      </c>
      <c r="E53" s="81">
        <f>E52-E50</f>
        <v>4.0375167884606853</v>
      </c>
      <c r="F53" s="82">
        <f>F52-F50</f>
        <v>6.0897133816763329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10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41.293711357769247</v>
      </c>
      <c r="J61" s="62">
        <f>10^(I61/10)</f>
        <v>13470.109798127522</v>
      </c>
      <c r="K61" s="63"/>
      <c r="L61" s="153">
        <f>I61+10</f>
        <v>51.293711357769247</v>
      </c>
      <c r="M61" s="62">
        <f>10^(L61/10)</f>
        <v>134701.09798127538</v>
      </c>
      <c r="N61" s="62"/>
      <c r="O61" s="62">
        <f>D51</f>
        <v>40.397401486174836</v>
      </c>
      <c r="P61" s="62">
        <f>10^(O61/10)</f>
        <v>10958.223366617938</v>
      </c>
      <c r="Q61" s="62"/>
      <c r="R61" s="62">
        <f>O61+10</f>
        <v>50.397401486174836</v>
      </c>
      <c r="S61" s="63">
        <f>10^(R61/10)</f>
        <v>109582.23366617931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41.293711357769247</v>
      </c>
      <c r="J62" s="26">
        <f t="shared" ref="J62:J84" si="10">10^(I62/10)</f>
        <v>13470.109798127522</v>
      </c>
      <c r="K62" s="64"/>
      <c r="L62" s="154">
        <f t="shared" ref="L62:L67" si="11">I62+10</f>
        <v>51.293711357769247</v>
      </c>
      <c r="M62" s="26">
        <f t="shared" ref="M62:M84" si="12">10^(L62/10)</f>
        <v>134701.09798127538</v>
      </c>
      <c r="N62" s="26"/>
      <c r="O62" s="26">
        <f>O61</f>
        <v>40.397401486174836</v>
      </c>
      <c r="P62" s="26">
        <f t="shared" ref="P62:P84" si="13">10^(O62/10)</f>
        <v>10958.223366617938</v>
      </c>
      <c r="Q62" s="26"/>
      <c r="R62" s="26">
        <f t="shared" ref="R62:R67" si="14">O62+10</f>
        <v>50.397401486174836</v>
      </c>
      <c r="S62" s="64">
        <f t="shared" ref="S62:S84" si="15">10^(R62/10)</f>
        <v>109582.23366617931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41.293711357769247</v>
      </c>
      <c r="J63" s="26">
        <f t="shared" si="10"/>
        <v>13470.109798127522</v>
      </c>
      <c r="K63" s="64"/>
      <c r="L63" s="154">
        <f t="shared" si="11"/>
        <v>51.293711357769247</v>
      </c>
      <c r="M63" s="26">
        <f t="shared" si="12"/>
        <v>134701.09798127538</v>
      </c>
      <c r="N63" s="26"/>
      <c r="O63" s="26">
        <f t="shared" ref="O63:O84" si="17">O62</f>
        <v>40.397401486174836</v>
      </c>
      <c r="P63" s="26">
        <f t="shared" si="13"/>
        <v>10958.223366617938</v>
      </c>
      <c r="Q63" s="26"/>
      <c r="R63" s="26">
        <f t="shared" si="14"/>
        <v>50.397401486174836</v>
      </c>
      <c r="S63" s="64">
        <f t="shared" si="15"/>
        <v>109582.23366617931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41.293711357769247</v>
      </c>
      <c r="J64" s="26">
        <f t="shared" si="10"/>
        <v>13470.109798127522</v>
      </c>
      <c r="K64" s="64"/>
      <c r="L64" s="154">
        <f t="shared" si="11"/>
        <v>51.293711357769247</v>
      </c>
      <c r="M64" s="26">
        <f t="shared" si="12"/>
        <v>134701.09798127538</v>
      </c>
      <c r="N64" s="26"/>
      <c r="O64" s="26">
        <f t="shared" si="17"/>
        <v>40.397401486174836</v>
      </c>
      <c r="P64" s="26">
        <f t="shared" si="13"/>
        <v>10958.223366617938</v>
      </c>
      <c r="Q64" s="26"/>
      <c r="R64" s="26">
        <f t="shared" si="14"/>
        <v>50.397401486174836</v>
      </c>
      <c r="S64" s="64">
        <f t="shared" si="15"/>
        <v>109582.23366617931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41.293711357769247</v>
      </c>
      <c r="J65" s="26">
        <f t="shared" si="10"/>
        <v>13470.109798127522</v>
      </c>
      <c r="K65" s="64"/>
      <c r="L65" s="154">
        <f t="shared" si="11"/>
        <v>51.293711357769247</v>
      </c>
      <c r="M65" s="26">
        <f t="shared" si="12"/>
        <v>134701.09798127538</v>
      </c>
      <c r="N65" s="26"/>
      <c r="O65" s="26">
        <f t="shared" si="17"/>
        <v>40.397401486174836</v>
      </c>
      <c r="P65" s="26">
        <f t="shared" si="13"/>
        <v>10958.223366617938</v>
      </c>
      <c r="Q65" s="26"/>
      <c r="R65" s="26">
        <f t="shared" si="14"/>
        <v>50.397401486174836</v>
      </c>
      <c r="S65" s="64">
        <f t="shared" si="15"/>
        <v>109582.23366617931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41.293711357769247</v>
      </c>
      <c r="J66" s="26">
        <f t="shared" si="10"/>
        <v>13470.109798127522</v>
      </c>
      <c r="K66" s="64"/>
      <c r="L66" s="154">
        <f t="shared" si="11"/>
        <v>51.293711357769247</v>
      </c>
      <c r="M66" s="26">
        <f t="shared" si="12"/>
        <v>134701.09798127538</v>
      </c>
      <c r="N66" s="26"/>
      <c r="O66" s="26">
        <f t="shared" si="17"/>
        <v>40.397401486174836</v>
      </c>
      <c r="P66" s="26">
        <f t="shared" si="13"/>
        <v>10958.223366617938</v>
      </c>
      <c r="Q66" s="26"/>
      <c r="R66" s="26">
        <f t="shared" si="14"/>
        <v>50.397401486174836</v>
      </c>
      <c r="S66" s="64">
        <f t="shared" si="15"/>
        <v>109582.23366617931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41.293711357769247</v>
      </c>
      <c r="J67" s="26">
        <f t="shared" si="10"/>
        <v>13470.109798127522</v>
      </c>
      <c r="K67" s="64"/>
      <c r="L67" s="154">
        <f t="shared" si="11"/>
        <v>51.293711357769247</v>
      </c>
      <c r="M67" s="26">
        <f t="shared" si="12"/>
        <v>134701.09798127538</v>
      </c>
      <c r="N67" s="26"/>
      <c r="O67" s="26">
        <f t="shared" si="17"/>
        <v>40.397401486174836</v>
      </c>
      <c r="P67" s="26">
        <f t="shared" si="13"/>
        <v>10958.223366617938</v>
      </c>
      <c r="Q67" s="26"/>
      <c r="R67" s="26">
        <f t="shared" si="14"/>
        <v>50.397401486174836</v>
      </c>
      <c r="S67" s="64">
        <f t="shared" si="15"/>
        <v>109582.23366617931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43.2373292700766</v>
      </c>
      <c r="J68" s="26">
        <f t="shared" si="10"/>
        <v>21073.318302021933</v>
      </c>
      <c r="K68" s="64"/>
      <c r="L68" s="154">
        <f>I68</f>
        <v>43.2373292700766</v>
      </c>
      <c r="M68" s="26">
        <f t="shared" si="12"/>
        <v>21073.318302021933</v>
      </c>
      <c r="N68" s="26"/>
      <c r="O68" s="26">
        <f>H46</f>
        <v>40.442777838695193</v>
      </c>
      <c r="P68" s="26">
        <f t="shared" si="13"/>
        <v>11073.318302021889</v>
      </c>
      <c r="Q68" s="26"/>
      <c r="R68" s="26">
        <f>O68</f>
        <v>40.442777838695193</v>
      </c>
      <c r="S68" s="64">
        <f t="shared" si="15"/>
        <v>11073.318302021889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43.2373292700766</v>
      </c>
      <c r="J69" s="26">
        <f t="shared" si="10"/>
        <v>21073.318302021933</v>
      </c>
      <c r="K69" s="64"/>
      <c r="L69" s="154">
        <f t="shared" ref="L69:L82" si="20">I69</f>
        <v>43.2373292700766</v>
      </c>
      <c r="M69" s="26">
        <f t="shared" si="12"/>
        <v>21073.318302021933</v>
      </c>
      <c r="N69" s="26"/>
      <c r="O69" s="26">
        <f t="shared" si="17"/>
        <v>40.442777838695193</v>
      </c>
      <c r="P69" s="26">
        <f t="shared" si="13"/>
        <v>11073.318302021889</v>
      </c>
      <c r="Q69" s="26"/>
      <c r="R69" s="26">
        <f t="shared" ref="R69:R82" si="21">O69</f>
        <v>40.442777838695193</v>
      </c>
      <c r="S69" s="64">
        <f t="shared" si="15"/>
        <v>11073.318302021889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43.2373292700766</v>
      </c>
      <c r="J70" s="26">
        <f t="shared" si="10"/>
        <v>21073.318302021933</v>
      </c>
      <c r="K70" s="64"/>
      <c r="L70" s="154">
        <f t="shared" si="20"/>
        <v>43.2373292700766</v>
      </c>
      <c r="M70" s="26">
        <f t="shared" si="12"/>
        <v>21073.318302021933</v>
      </c>
      <c r="N70" s="26"/>
      <c r="O70" s="26">
        <f t="shared" si="17"/>
        <v>40.442777838695193</v>
      </c>
      <c r="P70" s="26">
        <f t="shared" si="13"/>
        <v>11073.318302021889</v>
      </c>
      <c r="Q70" s="26"/>
      <c r="R70" s="26">
        <f t="shared" si="21"/>
        <v>40.442777838695193</v>
      </c>
      <c r="S70" s="64">
        <f t="shared" si="15"/>
        <v>11073.318302021889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43.2373292700766</v>
      </c>
      <c r="J71" s="26">
        <f t="shared" si="10"/>
        <v>21073.318302021933</v>
      </c>
      <c r="K71" s="64"/>
      <c r="L71" s="154">
        <f t="shared" si="20"/>
        <v>43.2373292700766</v>
      </c>
      <c r="M71" s="26">
        <f t="shared" si="12"/>
        <v>21073.318302021933</v>
      </c>
      <c r="N71" s="26"/>
      <c r="O71" s="26">
        <f t="shared" si="17"/>
        <v>40.442777838695193</v>
      </c>
      <c r="P71" s="26">
        <f t="shared" si="13"/>
        <v>11073.318302021889</v>
      </c>
      <c r="Q71" s="26"/>
      <c r="R71" s="26">
        <f t="shared" si="21"/>
        <v>40.442777838695193</v>
      </c>
      <c r="S71" s="64">
        <f t="shared" si="15"/>
        <v>11073.318302021889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43.2373292700766</v>
      </c>
      <c r="J72" s="26">
        <f t="shared" si="10"/>
        <v>21073.318302021933</v>
      </c>
      <c r="K72" s="64"/>
      <c r="L72" s="154">
        <f t="shared" si="20"/>
        <v>43.2373292700766</v>
      </c>
      <c r="M72" s="26">
        <f t="shared" si="12"/>
        <v>21073.318302021933</v>
      </c>
      <c r="N72" s="26"/>
      <c r="O72" s="26">
        <f t="shared" si="17"/>
        <v>40.442777838695193</v>
      </c>
      <c r="P72" s="26">
        <f t="shared" si="13"/>
        <v>11073.318302021889</v>
      </c>
      <c r="Q72" s="26"/>
      <c r="R72" s="26">
        <f t="shared" si="21"/>
        <v>40.442777838695193</v>
      </c>
      <c r="S72" s="64">
        <f t="shared" si="15"/>
        <v>11073.318302021889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43.2373292700766</v>
      </c>
      <c r="J73" s="26">
        <f t="shared" si="10"/>
        <v>21073.318302021933</v>
      </c>
      <c r="K73" s="64"/>
      <c r="L73" s="154">
        <f t="shared" si="20"/>
        <v>43.2373292700766</v>
      </c>
      <c r="M73" s="26">
        <f t="shared" si="12"/>
        <v>21073.318302021933</v>
      </c>
      <c r="N73" s="26"/>
      <c r="O73" s="26">
        <f t="shared" si="17"/>
        <v>40.442777838695193</v>
      </c>
      <c r="P73" s="26">
        <f t="shared" si="13"/>
        <v>11073.318302021889</v>
      </c>
      <c r="Q73" s="26"/>
      <c r="R73" s="26">
        <f t="shared" si="21"/>
        <v>40.442777838695193</v>
      </c>
      <c r="S73" s="64">
        <f t="shared" si="15"/>
        <v>11073.318302021889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43.2373292700766</v>
      </c>
      <c r="J74" s="26">
        <f t="shared" si="10"/>
        <v>21073.318302021933</v>
      </c>
      <c r="K74" s="64"/>
      <c r="L74" s="154">
        <f t="shared" si="20"/>
        <v>43.2373292700766</v>
      </c>
      <c r="M74" s="26">
        <f t="shared" si="12"/>
        <v>21073.318302021933</v>
      </c>
      <c r="N74" s="26"/>
      <c r="O74" s="26">
        <f t="shared" si="17"/>
        <v>40.442777838695193</v>
      </c>
      <c r="P74" s="26">
        <f t="shared" si="13"/>
        <v>11073.318302021889</v>
      </c>
      <c r="Q74" s="26"/>
      <c r="R74" s="26">
        <f t="shared" si="21"/>
        <v>40.442777838695193</v>
      </c>
      <c r="S74" s="64">
        <f t="shared" si="15"/>
        <v>11073.318302021889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43.2373292700766</v>
      </c>
      <c r="J75" s="26">
        <f t="shared" si="10"/>
        <v>21073.318302021933</v>
      </c>
      <c r="K75" s="64"/>
      <c r="L75" s="154">
        <f t="shared" si="20"/>
        <v>43.2373292700766</v>
      </c>
      <c r="M75" s="26">
        <f t="shared" si="12"/>
        <v>21073.318302021933</v>
      </c>
      <c r="N75" s="26"/>
      <c r="O75" s="26">
        <f t="shared" si="17"/>
        <v>40.442777838695193</v>
      </c>
      <c r="P75" s="26">
        <f t="shared" si="13"/>
        <v>11073.318302021889</v>
      </c>
      <c r="Q75" s="26"/>
      <c r="R75" s="26">
        <f t="shared" si="21"/>
        <v>40.442777838695193</v>
      </c>
      <c r="S75" s="64">
        <f t="shared" si="15"/>
        <v>11073.318302021889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43.2373292700766</v>
      </c>
      <c r="J76" s="26">
        <f t="shared" si="10"/>
        <v>21073.318302021933</v>
      </c>
      <c r="K76" s="64"/>
      <c r="L76" s="154">
        <f t="shared" si="20"/>
        <v>43.2373292700766</v>
      </c>
      <c r="M76" s="26">
        <f t="shared" si="12"/>
        <v>21073.318302021933</v>
      </c>
      <c r="N76" s="26"/>
      <c r="O76" s="26">
        <f t="shared" si="17"/>
        <v>40.442777838695193</v>
      </c>
      <c r="P76" s="26">
        <f t="shared" si="13"/>
        <v>11073.318302021889</v>
      </c>
      <c r="Q76" s="26"/>
      <c r="R76" s="26">
        <f t="shared" si="21"/>
        <v>40.442777838695193</v>
      </c>
      <c r="S76" s="64">
        <f t="shared" si="15"/>
        <v>11073.318302021889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43.2373292700766</v>
      </c>
      <c r="J77" s="26">
        <f t="shared" si="10"/>
        <v>21073.318302021933</v>
      </c>
      <c r="K77" s="64"/>
      <c r="L77" s="154">
        <f t="shared" si="20"/>
        <v>43.2373292700766</v>
      </c>
      <c r="M77" s="26">
        <f t="shared" si="12"/>
        <v>21073.318302021933</v>
      </c>
      <c r="N77" s="26"/>
      <c r="O77" s="26">
        <f t="shared" si="17"/>
        <v>40.442777838695193</v>
      </c>
      <c r="P77" s="26">
        <f t="shared" si="13"/>
        <v>11073.318302021889</v>
      </c>
      <c r="Q77" s="26"/>
      <c r="R77" s="26">
        <f t="shared" si="21"/>
        <v>40.442777838695193</v>
      </c>
      <c r="S77" s="64">
        <f t="shared" si="15"/>
        <v>11073.318302021889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43.2373292700766</v>
      </c>
      <c r="J78" s="26">
        <f t="shared" si="10"/>
        <v>21073.318302021933</v>
      </c>
      <c r="K78" s="64"/>
      <c r="L78" s="154">
        <f t="shared" si="20"/>
        <v>43.2373292700766</v>
      </c>
      <c r="M78" s="26">
        <f t="shared" si="12"/>
        <v>21073.318302021933</v>
      </c>
      <c r="N78" s="26"/>
      <c r="O78" s="26">
        <f t="shared" si="17"/>
        <v>40.442777838695193</v>
      </c>
      <c r="P78" s="26">
        <f t="shared" si="13"/>
        <v>11073.318302021889</v>
      </c>
      <c r="Q78" s="26"/>
      <c r="R78" s="26">
        <f t="shared" si="21"/>
        <v>40.442777838695193</v>
      </c>
      <c r="S78" s="64">
        <f t="shared" si="15"/>
        <v>11073.318302021889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43.2373292700766</v>
      </c>
      <c r="J79" s="26">
        <f t="shared" si="10"/>
        <v>21073.318302021933</v>
      </c>
      <c r="K79" s="64"/>
      <c r="L79" s="154">
        <f t="shared" si="20"/>
        <v>43.2373292700766</v>
      </c>
      <c r="M79" s="26">
        <f t="shared" si="12"/>
        <v>21073.318302021933</v>
      </c>
      <c r="N79" s="26"/>
      <c r="O79" s="26">
        <f t="shared" si="17"/>
        <v>40.442777838695193</v>
      </c>
      <c r="P79" s="26">
        <f t="shared" si="13"/>
        <v>11073.318302021889</v>
      </c>
      <c r="Q79" s="26"/>
      <c r="R79" s="26">
        <f t="shared" si="21"/>
        <v>40.442777838695193</v>
      </c>
      <c r="S79" s="64">
        <f t="shared" si="15"/>
        <v>11073.318302021889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43.2373292700766</v>
      </c>
      <c r="J80" s="26">
        <f t="shared" si="10"/>
        <v>21073.318302021933</v>
      </c>
      <c r="K80" s="64"/>
      <c r="L80" s="154">
        <f t="shared" si="20"/>
        <v>43.2373292700766</v>
      </c>
      <c r="M80" s="26">
        <f t="shared" si="12"/>
        <v>21073.318302021933</v>
      </c>
      <c r="N80" s="26"/>
      <c r="O80" s="26">
        <f t="shared" si="17"/>
        <v>40.442777838695193</v>
      </c>
      <c r="P80" s="26">
        <f t="shared" si="13"/>
        <v>11073.318302021889</v>
      </c>
      <c r="Q80" s="26"/>
      <c r="R80" s="26">
        <f t="shared" si="21"/>
        <v>40.442777838695193</v>
      </c>
      <c r="S80" s="64">
        <f t="shared" si="15"/>
        <v>11073.318302021889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43.2373292700766</v>
      </c>
      <c r="J81" s="26">
        <f t="shared" si="10"/>
        <v>21073.318302021933</v>
      </c>
      <c r="K81" s="64"/>
      <c r="L81" s="154">
        <f t="shared" si="20"/>
        <v>43.2373292700766</v>
      </c>
      <c r="M81" s="26">
        <f t="shared" si="12"/>
        <v>21073.318302021933</v>
      </c>
      <c r="N81" s="26"/>
      <c r="O81" s="26">
        <f t="shared" si="17"/>
        <v>40.442777838695193</v>
      </c>
      <c r="P81" s="26">
        <f t="shared" si="13"/>
        <v>11073.318302021889</v>
      </c>
      <c r="Q81" s="26"/>
      <c r="R81" s="26">
        <f t="shared" si="21"/>
        <v>40.442777838695193</v>
      </c>
      <c r="S81" s="64">
        <f t="shared" si="15"/>
        <v>11073.318302021889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43.2373292700766</v>
      </c>
      <c r="J82" s="26">
        <f t="shared" si="10"/>
        <v>21073.318302021933</v>
      </c>
      <c r="K82" s="64"/>
      <c r="L82" s="154">
        <f t="shared" si="20"/>
        <v>43.2373292700766</v>
      </c>
      <c r="M82" s="26">
        <f t="shared" si="12"/>
        <v>21073.318302021933</v>
      </c>
      <c r="N82" s="26"/>
      <c r="O82" s="26">
        <f t="shared" si="17"/>
        <v>40.442777838695193</v>
      </c>
      <c r="P82" s="26">
        <f t="shared" si="13"/>
        <v>11073.318302021889</v>
      </c>
      <c r="Q82" s="26"/>
      <c r="R82" s="26">
        <f t="shared" si="21"/>
        <v>40.442777838695193</v>
      </c>
      <c r="S82" s="64">
        <f t="shared" si="15"/>
        <v>11073.318302021889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41.293711357769247</v>
      </c>
      <c r="J83" s="26">
        <f t="shared" si="10"/>
        <v>13470.109798127522</v>
      </c>
      <c r="K83" s="64"/>
      <c r="L83" s="154">
        <f>I83+10</f>
        <v>51.293711357769247</v>
      </c>
      <c r="M83" s="26">
        <f t="shared" si="12"/>
        <v>134701.09798127538</v>
      </c>
      <c r="N83" s="26"/>
      <c r="O83" s="26">
        <f>D51</f>
        <v>40.397401486174836</v>
      </c>
      <c r="P83" s="26">
        <f t="shared" si="13"/>
        <v>10958.223366617938</v>
      </c>
      <c r="Q83" s="26"/>
      <c r="R83" s="26">
        <f>O83+10</f>
        <v>50.397401486174836</v>
      </c>
      <c r="S83" s="64">
        <f t="shared" si="15"/>
        <v>109582.23366617931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41.293711357769247</v>
      </c>
      <c r="J84" s="65">
        <f t="shared" si="10"/>
        <v>13470.109798127522</v>
      </c>
      <c r="K84" s="66"/>
      <c r="L84" s="155">
        <f>I84+10</f>
        <v>51.293711357769247</v>
      </c>
      <c r="M84" s="65">
        <f t="shared" si="12"/>
        <v>134701.09798127538</v>
      </c>
      <c r="N84" s="65"/>
      <c r="O84" s="65">
        <f t="shared" si="17"/>
        <v>40.397401486174836</v>
      </c>
      <c r="P84" s="65">
        <f t="shared" si="13"/>
        <v>10958.223366617938</v>
      </c>
      <c r="Q84" s="65"/>
      <c r="R84" s="65">
        <f>O84+10</f>
        <v>50.397401486174836</v>
      </c>
      <c r="S84" s="66">
        <f t="shared" si="15"/>
        <v>109582.23366617931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42.605987858432059</v>
      </c>
      <c r="K85" s="67"/>
      <c r="L85" s="67" t="s">
        <v>134</v>
      </c>
      <c r="M85" s="67">
        <f>10*LOG10(SUM(M61:M84)/24)</f>
        <v>48.040285311489157</v>
      </c>
      <c r="N85" s="67"/>
      <c r="O85" s="67" t="s">
        <v>135</v>
      </c>
      <c r="P85" s="67">
        <f>10*LOG10(SUM(P61:P84)/24)</f>
        <v>40.42581721714086</v>
      </c>
      <c r="Q85" s="67"/>
      <c r="R85" s="67" t="s">
        <v>134</v>
      </c>
      <c r="S85" s="68">
        <f>10*LOG10(SUM(S61:S84)/24)</f>
        <v>46.813693494970238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10</v>
      </c>
      <c r="C89" s="22">
        <f>C2</f>
        <v>258604</v>
      </c>
      <c r="D89" s="23">
        <f>D2</f>
        <v>4256307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40.442777838695193</v>
      </c>
      <c r="J89" s="86">
        <f>D51</f>
        <v>40.397401486174836</v>
      </c>
      <c r="K89" s="86">
        <f>E51</f>
        <v>40.42581721714086</v>
      </c>
      <c r="L89" s="87">
        <f>F51</f>
        <v>46.813693494970238</v>
      </c>
      <c r="M89" s="89">
        <f>C52</f>
        <v>43.2373292700766</v>
      </c>
      <c r="N89" s="86">
        <f>D52</f>
        <v>41.293711357769247</v>
      </c>
      <c r="O89" s="86">
        <f>E52</f>
        <v>42.605987858432059</v>
      </c>
      <c r="P89" s="87">
        <f>F52</f>
        <v>48.040285311489157</v>
      </c>
      <c r="Q89" s="89">
        <f>C53</f>
        <v>3.2373292700766001</v>
      </c>
      <c r="R89" s="86">
        <f>D53</f>
        <v>7.2937113577692472</v>
      </c>
      <c r="S89" s="86">
        <f>E53</f>
        <v>4.0375167884606853</v>
      </c>
      <c r="T89" s="87">
        <f>F53</f>
        <v>6.0897133816763329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10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733.7410987535045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31.351157574392833</v>
      </c>
      <c r="K95" s="35">
        <f>4/60*100</f>
        <v>6.666666666666667</v>
      </c>
      <c r="L95" s="36">
        <f t="shared" ref="L95:L126" si="23">F95-J95+M95</f>
        <v>3.8879300521975892</v>
      </c>
      <c r="M95" s="110">
        <f>10*LOG(6.666667/100)</f>
        <v>-11.760912373409578</v>
      </c>
      <c r="N95" s="110">
        <f t="shared" ref="N95:N126" si="24">10^(L95/10)</f>
        <v>2.4478962398739439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739.7410987535045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35.081594960654954</v>
      </c>
      <c r="K96" s="27">
        <f t="shared" ref="K96:K159" si="27">4/60*100</f>
        <v>6.666666666666667</v>
      </c>
      <c r="L96" s="37">
        <f t="shared" si="23"/>
        <v>0.15749266593546807</v>
      </c>
      <c r="M96" s="110">
        <f t="shared" ref="M96:M159" si="28">10*LOG(6.666667/100)</f>
        <v>-11.760912373409578</v>
      </c>
      <c r="N96" s="110">
        <f t="shared" si="24"/>
        <v>1.0369295872248883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745.7410987535045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35.151761565581609</v>
      </c>
      <c r="K97" s="27">
        <f t="shared" si="27"/>
        <v>6.666666666666667</v>
      </c>
      <c r="L97" s="37">
        <f t="shared" si="23"/>
        <v>8.7326061008813127E-2</v>
      </c>
      <c r="M97" s="110">
        <f t="shared" si="28"/>
        <v>-11.760912373409578</v>
      </c>
      <c r="N97" s="110">
        <f t="shared" si="24"/>
        <v>1.0203110875907144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751.7410987535045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35.221365887825648</v>
      </c>
      <c r="K98" s="27">
        <f t="shared" si="27"/>
        <v>6.666666666666667</v>
      </c>
      <c r="L98" s="37">
        <f t="shared" si="23"/>
        <v>1.7721738764773676E-2</v>
      </c>
      <c r="M98" s="110">
        <f t="shared" si="28"/>
        <v>-11.760912373409578</v>
      </c>
      <c r="N98" s="110">
        <f t="shared" si="24"/>
        <v>1.0040889180573835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757.7410987535045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35.290416867538411</v>
      </c>
      <c r="K99" s="27">
        <f t="shared" si="27"/>
        <v>6.666666666666667</v>
      </c>
      <c r="L99" s="37">
        <f t="shared" si="23"/>
        <v>-5.1329240947989518E-2</v>
      </c>
      <c r="M99" s="110">
        <f t="shared" si="28"/>
        <v>-11.760912373409578</v>
      </c>
      <c r="N99" s="110">
        <f t="shared" si="24"/>
        <v>0.98825057545931683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763.7410987535045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35.358923233332682</v>
      </c>
      <c r="K100" s="27">
        <f t="shared" si="27"/>
        <v>6.666666666666667</v>
      </c>
      <c r="L100" s="37">
        <f t="shared" si="23"/>
        <v>-0.11983560674226013</v>
      </c>
      <c r="M100" s="110">
        <f t="shared" si="28"/>
        <v>-11.760912373409578</v>
      </c>
      <c r="N100" s="110">
        <f t="shared" si="24"/>
        <v>0.97278404582245881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769.7410987535045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35.426893508904215</v>
      </c>
      <c r="K101" s="27">
        <f t="shared" si="27"/>
        <v>6.666666666666667</v>
      </c>
      <c r="L101" s="37">
        <f t="shared" si="23"/>
        <v>-0.18780588231379269</v>
      </c>
      <c r="M101" s="110">
        <f t="shared" si="28"/>
        <v>-11.760912373409578</v>
      </c>
      <c r="N101" s="110">
        <f t="shared" si="24"/>
        <v>0.95767778157495487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775.7410987535045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35.494336019396357</v>
      </c>
      <c r="K102" s="27">
        <f t="shared" si="27"/>
        <v>6.666666666666667</v>
      </c>
      <c r="L102" s="37">
        <f t="shared" si="23"/>
        <v>-0.25524839280593525</v>
      </c>
      <c r="M102" s="110">
        <f t="shared" si="28"/>
        <v>-11.760912373409578</v>
      </c>
      <c r="N102" s="110">
        <f t="shared" si="24"/>
        <v>0.94292067998683993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781.7410987535045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35.561258897519281</v>
      </c>
      <c r="K103" s="27">
        <f t="shared" si="27"/>
        <v>6.666666666666667</v>
      </c>
      <c r="L103" s="37">
        <f t="shared" si="23"/>
        <v>-0.32217127092885889</v>
      </c>
      <c r="M103" s="110">
        <f t="shared" si="28"/>
        <v>-11.760912373409578</v>
      </c>
      <c r="N103" s="110">
        <f t="shared" si="24"/>
        <v>0.92850206276365066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787.7410987535045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35.627670089435483</v>
      </c>
      <c r="K104" s="27">
        <f t="shared" si="27"/>
        <v>6.666666666666667</v>
      </c>
      <c r="L104" s="37">
        <f t="shared" si="23"/>
        <v>-0.38858246284506137</v>
      </c>
      <c r="M104" s="110">
        <f t="shared" si="28"/>
        <v>-11.760912373409578</v>
      </c>
      <c r="N104" s="110">
        <f t="shared" si="24"/>
        <v>0.91441165672382996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793.7410987535045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35.693577360421784</v>
      </c>
      <c r="K105" s="27">
        <f t="shared" si="27"/>
        <v>6.666666666666667</v>
      </c>
      <c r="L105" s="37">
        <f t="shared" si="23"/>
        <v>-0.45448973383136249</v>
      </c>
      <c r="M105" s="110">
        <f t="shared" si="28"/>
        <v>-11.760912373409578</v>
      </c>
      <c r="N105" s="110">
        <f t="shared" si="24"/>
        <v>0.90063957549471929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799.7410987535045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35.758988300318315</v>
      </c>
      <c r="K106" s="27">
        <f t="shared" si="27"/>
        <v>6.666666666666667</v>
      </c>
      <c r="L106" s="37">
        <f t="shared" si="23"/>
        <v>-0.51990067372789284</v>
      </c>
      <c r="M106" s="110">
        <f t="shared" si="28"/>
        <v>-11.760912373409578</v>
      </c>
      <c r="N106" s="110">
        <f t="shared" si="24"/>
        <v>0.88717630216615562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805.7410987535045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35.823910328773685</v>
      </c>
      <c r="K107" s="27">
        <f t="shared" si="27"/>
        <v>6.666666666666667</v>
      </c>
      <c r="L107" s="37">
        <f t="shared" si="23"/>
        <v>-0.58482270218326349</v>
      </c>
      <c r="M107" s="110">
        <f t="shared" si="28"/>
        <v>-11.760912373409578</v>
      </c>
      <c r="N107" s="110">
        <f t="shared" si="24"/>
        <v>0.87401267284491324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811.7410987535045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35.888350700295732</v>
      </c>
      <c r="K108" s="27">
        <f t="shared" si="27"/>
        <v>6.666666666666667</v>
      </c>
      <c r="L108" s="37">
        <f t="shared" si="23"/>
        <v>-0.64926307370530978</v>
      </c>
      <c r="M108" s="110">
        <f t="shared" si="28"/>
        <v>-11.760912373409578</v>
      </c>
      <c r="N108" s="110">
        <f t="shared" si="24"/>
        <v>0.86113986105685258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817.7410987535045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35.95231650911618</v>
      </c>
      <c r="K109" s="27">
        <f t="shared" si="27"/>
        <v>6.666666666666667</v>
      </c>
      <c r="L109" s="37">
        <f t="shared" si="23"/>
        <v>-0.71322888252575822</v>
      </c>
      <c r="M109" s="110">
        <f t="shared" si="28"/>
        <v>-11.760912373409578</v>
      </c>
      <c r="N109" s="110">
        <f t="shared" si="24"/>
        <v>0.8485493629472548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823.7410987535045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36.01581469387753</v>
      </c>
      <c r="K110" s="27">
        <f t="shared" si="27"/>
        <v>6.666666666666667</v>
      </c>
      <c r="L110" s="37">
        <f t="shared" si="23"/>
        <v>-0.7767270672871085</v>
      </c>
      <c r="M110" s="110">
        <f t="shared" si="28"/>
        <v>-11.760912373409578</v>
      </c>
      <c r="N110" s="110">
        <f t="shared" si="24"/>
        <v>0.83623298323297091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829.7410987535045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36.078852042149855</v>
      </c>
      <c r="K111" s="27">
        <f t="shared" si="27"/>
        <v>6.666666666666667</v>
      </c>
      <c r="L111" s="37">
        <f t="shared" si="23"/>
        <v>-0.83976441555943282</v>
      </c>
      <c r="M111" s="110">
        <f t="shared" si="28"/>
        <v>-11.760912373409578</v>
      </c>
      <c r="N111" s="110">
        <f t="shared" si="24"/>
        <v>0.82418282186306313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835.7410987535045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36.141435194784876</v>
      </c>
      <c r="K112" s="27">
        <f t="shared" si="27"/>
        <v>6.666666666666667</v>
      </c>
      <c r="L112" s="37">
        <f t="shared" si="23"/>
        <v>-0.90234756819445394</v>
      </c>
      <c r="M112" s="110">
        <f t="shared" si="28"/>
        <v>-11.760912373409578</v>
      </c>
      <c r="N112" s="110">
        <f t="shared" si="24"/>
        <v>0.81239126134739059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841.7410987535045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36.203570650114322</v>
      </c>
      <c r="K113" s="27">
        <f t="shared" si="27"/>
        <v>6.666666666666667</v>
      </c>
      <c r="L113" s="37">
        <f t="shared" si="23"/>
        <v>-0.96448302352390058</v>
      </c>
      <c r="M113" s="110">
        <f t="shared" si="28"/>
        <v>-11.760912373409578</v>
      </c>
      <c r="N113" s="110">
        <f t="shared" si="24"/>
        <v>0.80085095471518575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847.7410987535045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36.265264767999113</v>
      </c>
      <c r="K114" s="27">
        <f t="shared" si="27"/>
        <v>6.666666666666667</v>
      </c>
      <c r="L114" s="37">
        <f t="shared" si="23"/>
        <v>-1.0261771414086915</v>
      </c>
      <c r="M114" s="110">
        <f t="shared" si="28"/>
        <v>-11.760912373409578</v>
      </c>
      <c r="N114" s="110">
        <f t="shared" si="24"/>
        <v>0.78955481406809114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853.7410987535045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36.32652377373585</v>
      </c>
      <c r="K115" s="27">
        <f t="shared" si="27"/>
        <v>6.666666666666667</v>
      </c>
      <c r="L115" s="37">
        <f t="shared" si="23"/>
        <v>-1.0874361471454286</v>
      </c>
      <c r="M115" s="110">
        <f t="shared" si="28"/>
        <v>-11.760912373409578</v>
      </c>
      <c r="N115" s="110">
        <f t="shared" si="24"/>
        <v>0.77849599969432559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859.7410987535045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36.387353761826432</v>
      </c>
      <c r="K116" s="27">
        <f t="shared" si="27"/>
        <v>6.666666666666667</v>
      </c>
      <c r="L116" s="37">
        <f t="shared" si="23"/>
        <v>-1.1482661352360104</v>
      </c>
      <c r="M116" s="110">
        <f t="shared" si="28"/>
        <v>-11.760912373409578</v>
      </c>
      <c r="N116" s="110">
        <f t="shared" si="24"/>
        <v>0.76766790971278998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865.7410987535045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36.447760699616616</v>
      </c>
      <c r="K117" s="27">
        <f t="shared" si="27"/>
        <v>6.666666666666667</v>
      </c>
      <c r="L117" s="37">
        <f t="shared" si="23"/>
        <v>-1.2086730730261941</v>
      </c>
      <c r="M117" s="110">
        <f t="shared" si="28"/>
        <v>-11.760912373409578</v>
      </c>
      <c r="N117" s="110">
        <f t="shared" si="24"/>
        <v>0.7570641702178178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871.7410987535045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36.507750430808947</v>
      </c>
      <c r="K118" s="27">
        <f t="shared" si="27"/>
        <v>6.666666666666667</v>
      </c>
      <c r="L118" s="37">
        <f t="shared" si="23"/>
        <v>-1.2686628042185255</v>
      </c>
      <c r="M118" s="110">
        <f t="shared" si="28"/>
        <v>-11.760912373409578</v>
      </c>
      <c r="N118" s="110">
        <f t="shared" si="24"/>
        <v>0.74667862589709688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877.7410987535045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36.567328678855176</v>
      </c>
      <c r="K119" s="27">
        <f t="shared" si="27"/>
        <v>6.666666666666667</v>
      </c>
      <c r="L119" s="37">
        <f t="shared" si="23"/>
        <v>-1.3282410522647545</v>
      </c>
      <c r="M119" s="110">
        <f t="shared" si="28"/>
        <v>-11.760912373409578</v>
      </c>
      <c r="N119" s="110">
        <f t="shared" si="24"/>
        <v>0.73650533109698879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883.7410987535045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36.626501050233131</v>
      </c>
      <c r="K120" s="27">
        <f t="shared" si="27"/>
        <v>6.666666666666667</v>
      </c>
      <c r="L120" s="37">
        <f t="shared" si="23"/>
        <v>-1.3874134236427089</v>
      </c>
      <c r="M120" s="110">
        <f t="shared" si="28"/>
        <v>-11.760912373409578</v>
      </c>
      <c r="N120" s="110">
        <f t="shared" si="24"/>
        <v>0.72653854131101614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889.7410987535045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36.68527303761271</v>
      </c>
      <c r="K121" s="27">
        <f t="shared" si="27"/>
        <v>6.666666666666667</v>
      </c>
      <c r="L121" s="37">
        <f t="shared" si="23"/>
        <v>-1.446185411022288</v>
      </c>
      <c r="M121" s="110">
        <f t="shared" si="28"/>
        <v>-11.760912373409578</v>
      </c>
      <c r="N121" s="110">
        <f t="shared" si="24"/>
        <v>0.71677270506877666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895.7410987535045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36.743650022915517</v>
      </c>
      <c r="K122" s="27">
        <f t="shared" si="27"/>
        <v>6.666666666666667</v>
      </c>
      <c r="L122" s="37">
        <f t="shared" si="23"/>
        <v>-1.5045623963250954</v>
      </c>
      <c r="M122" s="110">
        <f t="shared" si="28"/>
        <v>-11.760912373409578</v>
      </c>
      <c r="N122" s="110">
        <f t="shared" si="24"/>
        <v>0.70720245620388544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901.7410987535045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36.801637280272345</v>
      </c>
      <c r="K123" s="27">
        <f t="shared" si="27"/>
        <v>6.666666666666667</v>
      </c>
      <c r="L123" s="37">
        <f t="shared" si="23"/>
        <v>-1.5625496536819234</v>
      </c>
      <c r="M123" s="110">
        <f t="shared" si="28"/>
        <v>-11.760912373409578</v>
      </c>
      <c r="N123" s="110">
        <f t="shared" si="24"/>
        <v>0.69782260648084871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907.7410987535045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36.859239978882549</v>
      </c>
      <c r="K124" s="27">
        <f t="shared" si="27"/>
        <v>6.666666666666667</v>
      </c>
      <c r="L124" s="37">
        <f t="shared" si="23"/>
        <v>-1.6201523522921271</v>
      </c>
      <c r="M124" s="110">
        <f t="shared" si="28"/>
        <v>-11.760912373409578</v>
      </c>
      <c r="N124" s="110">
        <f t="shared" si="24"/>
        <v>0.68862813856195526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913.7410987535045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36.916463185779314</v>
      </c>
      <c r="K125" s="27">
        <f t="shared" si="27"/>
        <v>6.666666666666667</v>
      </c>
      <c r="L125" s="37">
        <f t="shared" si="23"/>
        <v>-1.6773755591888921</v>
      </c>
      <c r="M125" s="110">
        <f t="shared" si="28"/>
        <v>-11.760912373409578</v>
      </c>
      <c r="N125" s="110">
        <f t="shared" si="24"/>
        <v>0.67961419929636313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919.7410987535045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36.973311868504368</v>
      </c>
      <c r="K126" s="27">
        <f t="shared" si="27"/>
        <v>6.666666666666667</v>
      </c>
      <c r="L126" s="37">
        <f t="shared" si="23"/>
        <v>-1.734224241913946</v>
      </c>
      <c r="M126" s="110">
        <f t="shared" si="28"/>
        <v>-11.760912373409578</v>
      </c>
      <c r="N126" s="110">
        <f t="shared" si="24"/>
        <v>0.67077609331464438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925.7410987535045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37.029790897695712</v>
      </c>
      <c r="K127" s="27">
        <f t="shared" si="27"/>
        <v>6.666666666666667</v>
      </c>
      <c r="L127" s="37">
        <f t="shared" ref="L127:L158" si="29">F127-J127+M127</f>
        <v>-1.7907032711052899</v>
      </c>
      <c r="M127" s="110">
        <f t="shared" si="28"/>
        <v>-11.760912373409578</v>
      </c>
      <c r="N127" s="110">
        <f t="shared" ref="N127:N158" si="30">10^(L127/10)</f>
        <v>0.66210927691299637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931.7410987535045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37.085905049591858</v>
      </c>
      <c r="K128" s="27">
        <f t="shared" si="27"/>
        <v>6.666666666666667</v>
      </c>
      <c r="L128" s="37">
        <f t="shared" si="29"/>
        <v>-1.8468174230014363</v>
      </c>
      <c r="M128" s="110">
        <f t="shared" si="28"/>
        <v>-11.760912373409578</v>
      </c>
      <c r="N128" s="110">
        <f t="shared" si="30"/>
        <v>0.65360935221222549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937.7410987535045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37.141659008455591</v>
      </c>
      <c r="K129" s="27">
        <f t="shared" si="27"/>
        <v>6.666666666666667</v>
      </c>
      <c r="L129" s="37">
        <f t="shared" si="29"/>
        <v>-1.9025713818651688</v>
      </c>
      <c r="M129" s="110">
        <f t="shared" si="28"/>
        <v>-11.760912373409578</v>
      </c>
      <c r="N129" s="110">
        <f t="shared" si="30"/>
        <v>0.6452720615775156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943.7410987535045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37.197057368920454</v>
      </c>
      <c r="K130" s="27">
        <f t="shared" si="27"/>
        <v>6.666666666666667</v>
      </c>
      <c r="L130" s="37">
        <f t="shared" si="29"/>
        <v>-1.9579697423300324</v>
      </c>
      <c r="M130" s="110">
        <f t="shared" si="28"/>
        <v>-11.760912373409578</v>
      </c>
      <c r="N130" s="110">
        <f t="shared" si="30"/>
        <v>0.63709328228574102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949.7410987535045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37.252104638262971</v>
      </c>
      <c r="K131" s="27">
        <f t="shared" si="27"/>
        <v>6.666666666666667</v>
      </c>
      <c r="L131" s="37">
        <f t="shared" si="29"/>
        <v>-2.0130170116725488</v>
      </c>
      <c r="M131" s="110">
        <f t="shared" si="28"/>
        <v>-11.760912373409578</v>
      </c>
      <c r="N131" s="110">
        <f t="shared" si="30"/>
        <v>0.62906902142784205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955.7410987535045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37.306805238603175</v>
      </c>
      <c r="K132" s="27">
        <f t="shared" si="27"/>
        <v>6.666666666666667</v>
      </c>
      <c r="L132" s="37">
        <f t="shared" si="29"/>
        <v>-2.0677176120127534</v>
      </c>
      <c r="M132" s="110">
        <f t="shared" si="28"/>
        <v>-11.760912373409578</v>
      </c>
      <c r="N132" s="110">
        <f t="shared" si="30"/>
        <v>0.62119541103452891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961.7410987535045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37.361163509036395</v>
      </c>
      <c r="K133" s="27">
        <f t="shared" si="27"/>
        <v>6.666666666666667</v>
      </c>
      <c r="L133" s="37">
        <f t="shared" si="29"/>
        <v>-2.1220758824459729</v>
      </c>
      <c r="M133" s="110">
        <f t="shared" si="28"/>
        <v>-11.760912373409578</v>
      </c>
      <c r="N133" s="110">
        <f t="shared" si="30"/>
        <v>0.61346870341416759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967.7410987535045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37.415183707698674</v>
      </c>
      <c r="K134" s="27">
        <f t="shared" si="27"/>
        <v>6.666666666666667</v>
      </c>
      <c r="L134" s="37">
        <f t="shared" si="29"/>
        <v>-2.1760960811082519</v>
      </c>
      <c r="M134" s="110">
        <f t="shared" si="28"/>
        <v>-11.760912373409578</v>
      </c>
      <c r="N134" s="110">
        <f t="shared" si="30"/>
        <v>0.60588526669237952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973.7410987535045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37.468870013768438</v>
      </c>
      <c r="K135" s="27">
        <f t="shared" si="27"/>
        <v>6.666666666666667</v>
      </c>
      <c r="L135" s="37">
        <f t="shared" si="29"/>
        <v>-2.229782387178016</v>
      </c>
      <c r="M135" s="110">
        <f t="shared" si="28"/>
        <v>-11.760912373409578</v>
      </c>
      <c r="N135" s="110">
        <f t="shared" si="30"/>
        <v>0.59844158054342411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979.7410987535045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37.522226529406566</v>
      </c>
      <c r="K136" s="27">
        <f t="shared" si="27"/>
        <v>6.666666666666667</v>
      </c>
      <c r="L136" s="37">
        <f t="shared" si="29"/>
        <v>-2.2831389028161446</v>
      </c>
      <c r="M136" s="110">
        <f t="shared" si="28"/>
        <v>-11.760912373409578</v>
      </c>
      <c r="N136" s="110">
        <f t="shared" si="30"/>
        <v>0.59113423210402327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985.7410987535045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37.575257281637377</v>
      </c>
      <c r="K137" s="27">
        <f t="shared" si="27"/>
        <v>6.666666666666667</v>
      </c>
      <c r="L137" s="37">
        <f t="shared" si="29"/>
        <v>-2.3361696550469553</v>
      </c>
      <c r="M137" s="110">
        <f t="shared" si="28"/>
        <v>-11.760912373409578</v>
      </c>
      <c r="N137" s="110">
        <f t="shared" si="30"/>
        <v>0.58395991206073539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991.7410987535045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37.627966224172397</v>
      </c>
      <c r="K138" s="27">
        <f t="shared" si="27"/>
        <v>6.666666666666667</v>
      </c>
      <c r="L138" s="37">
        <f t="shared" si="29"/>
        <v>-2.3888785975819751</v>
      </c>
      <c r="M138" s="110">
        <f t="shared" si="28"/>
        <v>-11.760912373409578</v>
      </c>
      <c r="N138" s="110">
        <f t="shared" si="30"/>
        <v>0.57691541090254461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997.7410987535045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37.680357239179273</v>
      </c>
      <c r="K139" s="27">
        <f t="shared" si="27"/>
        <v>6.666666666666667</v>
      </c>
      <c r="L139" s="37">
        <f t="shared" si="29"/>
        <v>-2.4412696125888509</v>
      </c>
      <c r="M139" s="110">
        <f t="shared" si="28"/>
        <v>-11.760912373409578</v>
      </c>
      <c r="N139" s="110">
        <f t="shared" si="30"/>
        <v>0.56999761533069981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1003.7410987535045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37.732434138997498</v>
      </c>
      <c r="K140" s="27">
        <f t="shared" si="27"/>
        <v>6.666666666666667</v>
      </c>
      <c r="L140" s="37">
        <f t="shared" si="29"/>
        <v>-2.4933465124070757</v>
      </c>
      <c r="M140" s="110">
        <f t="shared" si="28"/>
        <v>-11.760912373409578</v>
      </c>
      <c r="N140" s="110">
        <f t="shared" si="30"/>
        <v>0.56320350481834969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1009.7410987535045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37.784200667803148</v>
      </c>
      <c r="K141" s="27">
        <f t="shared" si="27"/>
        <v>6.666666666666667</v>
      </c>
      <c r="L141" s="37">
        <f t="shared" si="29"/>
        <v>-2.5451130412127263</v>
      </c>
      <c r="M141" s="110">
        <f t="shared" si="28"/>
        <v>-11.760912373409578</v>
      </c>
      <c r="N141" s="110">
        <f t="shared" si="30"/>
        <v>0.55653014831283221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1015.7410987535045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37.835660503224247</v>
      </c>
      <c r="K142" s="27">
        <f t="shared" si="27"/>
        <v>6.666666666666667</v>
      </c>
      <c r="L142" s="37">
        <f t="shared" si="29"/>
        <v>-2.5965728766338252</v>
      </c>
      <c r="M142" s="110">
        <f t="shared" si="28"/>
        <v>-11.760912373409578</v>
      </c>
      <c r="N142" s="110">
        <f t="shared" si="30"/>
        <v>0.54997470107392543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1021.7410987535045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37.886817257908518</v>
      </c>
      <c r="K143" s="27">
        <f t="shared" si="27"/>
        <v>6.666666666666667</v>
      </c>
      <c r="L143" s="37">
        <f t="shared" si="29"/>
        <v>-2.6477296313180965</v>
      </c>
      <c r="M143" s="110">
        <f t="shared" si="28"/>
        <v>-11.760912373409578</v>
      </c>
      <c r="N143" s="110">
        <f t="shared" si="30"/>
        <v>0.54353440164168676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1027.7410987535045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37.937674481045299</v>
      </c>
      <c r="K144" s="27">
        <f t="shared" si="27"/>
        <v>6.666666666666667</v>
      </c>
      <c r="L144" s="37">
        <f t="shared" si="29"/>
        <v>-2.6985868544548772</v>
      </c>
      <c r="M144" s="110">
        <f t="shared" si="28"/>
        <v>-11.760912373409578</v>
      </c>
      <c r="N144" s="110">
        <f t="shared" si="30"/>
        <v>0.53720656892783547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1033.7410987535045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37.988235659843191</v>
      </c>
      <c r="K145" s="27">
        <f t="shared" si="27"/>
        <v>6.666666666666667</v>
      </c>
      <c r="L145" s="37">
        <f t="shared" si="29"/>
        <v>-2.7491480332527694</v>
      </c>
      <c r="M145" s="110">
        <f t="shared" si="28"/>
        <v>-11.760912373409578</v>
      </c>
      <c r="N145" s="110">
        <f t="shared" si="30"/>
        <v>0.53098859942496057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1039.7410987535045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38.038504220964818</v>
      </c>
      <c r="K146" s="27">
        <f t="shared" si="27"/>
        <v>6.666666666666667</v>
      </c>
      <c r="L146" s="37">
        <f t="shared" si="29"/>
        <v>-2.7994165943743958</v>
      </c>
      <c r="M146" s="110">
        <f t="shared" si="28"/>
        <v>-11.760912373409578</v>
      </c>
      <c r="N146" s="110">
        <f t="shared" si="30"/>
        <v>0.52487796452815139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1045.7410987535045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38.088483531920438</v>
      </c>
      <c r="K147" s="27">
        <f t="shared" si="27"/>
        <v>6.666666666666667</v>
      </c>
      <c r="L147" s="37">
        <f t="shared" si="29"/>
        <v>-2.8493959053300166</v>
      </c>
      <c r="M147" s="110">
        <f t="shared" si="28"/>
        <v>-11.760912373409578</v>
      </c>
      <c r="N147" s="110">
        <f t="shared" si="30"/>
        <v>0.51887220796387257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1051.7410987535045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38.138176902421641</v>
      </c>
      <c r="K148" s="27">
        <f t="shared" si="27"/>
        <v>6.666666666666667</v>
      </c>
      <c r="L148" s="37">
        <f t="shared" si="29"/>
        <v>-2.8990892758312192</v>
      </c>
      <c r="M148" s="110">
        <f t="shared" si="28"/>
        <v>-11.760912373409578</v>
      </c>
      <c r="N148" s="110">
        <f t="shared" si="30"/>
        <v>0.51296894332122711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1057.7410987535045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38.187587585696505</v>
      </c>
      <c r="K149" s="27">
        <f t="shared" si="27"/>
        <v>6.666666666666667</v>
      </c>
      <c r="L149" s="37">
        <f t="shared" si="29"/>
        <v>-2.9484999591060834</v>
      </c>
      <c r="M149" s="110">
        <f t="shared" si="28"/>
        <v>-11.760912373409578</v>
      </c>
      <c r="N149" s="110">
        <f t="shared" si="30"/>
        <v>0.50716585168096828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1063.7410987535045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38.236718779767642</v>
      </c>
      <c r="K150" s="27">
        <f t="shared" si="27"/>
        <v>6.666666666666667</v>
      </c>
      <c r="L150" s="37">
        <f t="shared" si="29"/>
        <v>-2.9976311531772204</v>
      </c>
      <c r="M150" s="110">
        <f t="shared" si="28"/>
        <v>-11.760912373409578</v>
      </c>
      <c r="N150" s="110">
        <f t="shared" si="30"/>
        <v>0.50146067933785321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1069.7410987535045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38.285573628694209</v>
      </c>
      <c r="K151" s="27">
        <f t="shared" si="27"/>
        <v>6.666666666666667</v>
      </c>
      <c r="L151" s="37">
        <f t="shared" si="29"/>
        <v>-3.0464860021037872</v>
      </c>
      <c r="M151" s="110">
        <f t="shared" si="28"/>
        <v>-11.760912373409578</v>
      </c>
      <c r="N151" s="110">
        <f t="shared" si="30"/>
        <v>0.4958512356121787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1075.7410987535045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38.334155223779227</v>
      </c>
      <c r="K152" s="27">
        <f t="shared" si="27"/>
        <v>6.666666666666667</v>
      </c>
      <c r="L152" s="37">
        <f t="shared" si="29"/>
        <v>-3.0950675971888053</v>
      </c>
      <c r="M152" s="110">
        <f t="shared" si="28"/>
        <v>-11.760912373409578</v>
      </c>
      <c r="N152" s="110">
        <f t="shared" si="30"/>
        <v>0.49033539074651633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825.7410987535045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36.036878016434741</v>
      </c>
      <c r="K153" s="27">
        <f t="shared" si="27"/>
        <v>6.666666666666667</v>
      </c>
      <c r="L153" s="37">
        <f t="shared" si="29"/>
        <v>-0.79779038984431949</v>
      </c>
      <c r="M153" s="110">
        <f t="shared" si="28"/>
        <v>-11.760912373409578</v>
      </c>
      <c r="N153" s="110">
        <f t="shared" si="30"/>
        <v>0.83218706482841698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825.93654332643337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36.038933635467771</v>
      </c>
      <c r="K154" s="27">
        <f t="shared" si="27"/>
        <v>6.666666666666667</v>
      </c>
      <c r="L154" s="37">
        <f t="shared" si="29"/>
        <v>-0.79984600887734913</v>
      </c>
      <c r="M154" s="110">
        <f t="shared" si="28"/>
        <v>-11.760912373409578</v>
      </c>
      <c r="N154" s="110">
        <f t="shared" si="30"/>
        <v>0.83179326411099763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826.52040679145011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36.045071615439369</v>
      </c>
      <c r="K155" s="27">
        <f t="shared" si="27"/>
        <v>6.666666666666667</v>
      </c>
      <c r="L155" s="37">
        <f t="shared" si="29"/>
        <v>-0.80598398884894706</v>
      </c>
      <c r="M155" s="110">
        <f t="shared" si="28"/>
        <v>-11.760912373409578</v>
      </c>
      <c r="N155" s="110">
        <f t="shared" si="30"/>
        <v>0.83061850264664616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827.48543191556826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36.055207133079044</v>
      </c>
      <c r="K156" s="27">
        <f t="shared" si="27"/>
        <v>6.666666666666667</v>
      </c>
      <c r="L156" s="37">
        <f t="shared" si="29"/>
        <v>-0.81611950648862219</v>
      </c>
      <c r="M156" s="110">
        <f t="shared" si="28"/>
        <v>-11.760912373409578</v>
      </c>
      <c r="N156" s="110">
        <f t="shared" si="30"/>
        <v>0.82868227442328612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828.82001334554218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36.069204586937111</v>
      </c>
      <c r="K157" s="27">
        <f t="shared" si="27"/>
        <v>6.666666666666667</v>
      </c>
      <c r="L157" s="37">
        <f t="shared" si="29"/>
        <v>-0.83011696034668958</v>
      </c>
      <c r="M157" s="110">
        <f t="shared" si="28"/>
        <v>-11.760912373409578</v>
      </c>
      <c r="N157" s="110">
        <f t="shared" si="30"/>
        <v>0.82601570375365529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830.50886198072806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36.086885419403778</v>
      </c>
      <c r="K158" s="27">
        <f t="shared" si="27"/>
        <v>6.666666666666667</v>
      </c>
      <c r="L158" s="37">
        <f t="shared" si="29"/>
        <v>-0.84779779281335621</v>
      </c>
      <c r="M158" s="110">
        <f t="shared" si="28"/>
        <v>-11.760912373409578</v>
      </c>
      <c r="N158" s="110">
        <f t="shared" si="30"/>
        <v>0.82265969596547805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832.53381103533229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36.10803760387693</v>
      </c>
      <c r="K159" s="27">
        <f t="shared" si="27"/>
        <v>6.666666666666667</v>
      </c>
      <c r="L159" s="37">
        <f t="shared" ref="L159:L190" si="32">F159-J159+M159</f>
        <v>-0.86894997728650836</v>
      </c>
      <c r="M159" s="110">
        <f t="shared" si="28"/>
        <v>-11.760912373409578</v>
      </c>
      <c r="N159" s="110">
        <f t="shared" ref="N159:N190" si="33">10^(L159/10)</f>
        <v>0.81866269774547018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834.87467379166878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36.132425735642229</v>
      </c>
      <c r="K160" s="27">
        <f t="shared" ref="K160:K223" si="36">4/60*100</f>
        <v>6.666666666666667</v>
      </c>
      <c r="L160" s="37">
        <f t="shared" si="32"/>
        <v>-0.89333810905180755</v>
      </c>
      <c r="M160" s="110">
        <f t="shared" ref="M160:M223" si="37">10*LOG(6.666667/100)</f>
        <v>-11.760912373409578</v>
      </c>
      <c r="N160" s="110">
        <f t="shared" si="33"/>
        <v>0.81407832008242187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837.51007292208726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36.1598007819549</v>
      </c>
      <c r="K161" s="27">
        <f t="shared" si="36"/>
        <v>6.666666666666667</v>
      </c>
      <c r="L161" s="37">
        <f t="shared" si="32"/>
        <v>-0.92071315536447784</v>
      </c>
      <c r="M161" s="110">
        <f t="shared" si="37"/>
        <v>-11.760912373409578</v>
      </c>
      <c r="N161" s="110">
        <f t="shared" si="33"/>
        <v>0.80896304837507027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840.41818157826117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36.18990878695098</v>
      </c>
      <c r="K162" s="27">
        <f t="shared" si="36"/>
        <v>6.666666666666667</v>
      </c>
      <c r="L162" s="37">
        <f t="shared" si="32"/>
        <v>-0.95082116036055808</v>
      </c>
      <c r="M162" s="110">
        <f t="shared" si="37"/>
        <v>-11.760912373409578</v>
      </c>
      <c r="N162" s="110">
        <f t="shared" si="33"/>
        <v>0.80337420650347768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843.5773404954723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36.222498111013586</v>
      </c>
      <c r="K163" s="27">
        <f t="shared" si="36"/>
        <v>6.666666666666667</v>
      </c>
      <c r="L163" s="37">
        <f t="shared" si="32"/>
        <v>-0.98341048442316392</v>
      </c>
      <c r="M163" s="110">
        <f t="shared" si="37"/>
        <v>-11.760912373409578</v>
      </c>
      <c r="N163" s="110">
        <f t="shared" si="33"/>
        <v>0.79736827357008977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846.96653759124979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36.257325046601217</v>
      </c>
      <c r="K164" s="27">
        <f t="shared" si="36"/>
        <v>6.666666666666667</v>
      </c>
      <c r="L164" s="37">
        <f t="shared" si="32"/>
        <v>-1.0182374200107951</v>
      </c>
      <c r="M164" s="110">
        <f t="shared" si="37"/>
        <v>-11.760912373409578</v>
      </c>
      <c r="N164" s="110">
        <f t="shared" si="33"/>
        <v>0.79099958928911784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850.5657536855864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36.294157854774141</v>
      </c>
      <c r="K165" s="27">
        <f t="shared" si="36"/>
        <v>6.666666666666667</v>
      </c>
      <c r="L165" s="37">
        <f t="shared" si="32"/>
        <v>-1.0550702281837196</v>
      </c>
      <c r="M165" s="110">
        <f t="shared" si="37"/>
        <v>-11.760912373409578</v>
      </c>
      <c r="N165" s="110">
        <f t="shared" si="33"/>
        <v>0.78431943583460995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854.35618902002136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36.332779396810238</v>
      </c>
      <c r="K166" s="27">
        <f t="shared" si="36"/>
        <v>6.666666666666667</v>
      </c>
      <c r="L166" s="37">
        <f t="shared" si="32"/>
        <v>-1.0936917702198166</v>
      </c>
      <c r="M166" s="110">
        <f t="shared" si="37"/>
        <v>-11.760912373409578</v>
      </c>
      <c r="N166" s="110">
        <f t="shared" si="33"/>
        <v>0.77737545314309087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858.32039077268405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36.372988600140076</v>
      </c>
      <c r="K167" s="27">
        <f t="shared" si="36"/>
        <v>6.666666666666667</v>
      </c>
      <c r="L167" s="37">
        <f t="shared" si="32"/>
        <v>-1.1339009735496539</v>
      </c>
      <c r="M167" s="110">
        <f t="shared" si="37"/>
        <v>-11.760912373409578</v>
      </c>
      <c r="N167" s="110">
        <f t="shared" si="33"/>
        <v>0.77021132952402882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862.4423030990738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36.414601013251954</v>
      </c>
      <c r="K168" s="27">
        <f t="shared" si="36"/>
        <v>6.666666666666667</v>
      </c>
      <c r="L168" s="37">
        <f t="shared" si="32"/>
        <v>-1.1755133866615317</v>
      </c>
      <c r="M168" s="110">
        <f t="shared" si="37"/>
        <v>-11.760912373409578</v>
      </c>
      <c r="N168" s="110">
        <f t="shared" si="33"/>
        <v>0.7628667061011174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866.70725986226182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36.457448687823046</v>
      </c>
      <c r="K169" s="27">
        <f t="shared" si="36"/>
        <v>6.666666666666667</v>
      </c>
      <c r="L169" s="37">
        <f t="shared" si="32"/>
        <v>-1.2183610612326241</v>
      </c>
      <c r="M169" s="110">
        <f t="shared" si="37"/>
        <v>-11.760912373409578</v>
      </c>
      <c r="N169" s="110">
        <f t="shared" si="33"/>
        <v>0.75537723784144728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871.10193742304671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36.50137959314781</v>
      </c>
      <c r="K170" s="27">
        <f t="shared" si="36"/>
        <v>6.666666666666667</v>
      </c>
      <c r="L170" s="37">
        <f t="shared" si="32"/>
        <v>-1.2622919665573882</v>
      </c>
      <c r="M170" s="110">
        <f t="shared" si="37"/>
        <v>-11.760912373409578</v>
      </c>
      <c r="N170" s="110">
        <f t="shared" si="33"/>
        <v>0.74777476211532512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875.6142815612501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36.546256728832958</v>
      </c>
      <c r="K171" s="27">
        <f t="shared" si="36"/>
        <v>6.666666666666667</v>
      </c>
      <c r="L171" s="37">
        <f t="shared" si="32"/>
        <v>-1.3071691022425362</v>
      </c>
      <c r="M171" s="110">
        <f t="shared" si="37"/>
        <v>-11.760912373409578</v>
      </c>
      <c r="N171" s="110">
        <f t="shared" si="33"/>
        <v>0.74008753526239657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880.23341937134444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36.591957063521491</v>
      </c>
      <c r="K172" s="27">
        <f t="shared" si="36"/>
        <v>6.666666666666667</v>
      </c>
      <c r="L172" s="37">
        <f t="shared" si="32"/>
        <v>-1.3528694369310692</v>
      </c>
      <c r="M172" s="110">
        <f t="shared" si="37"/>
        <v>-11.760912373409578</v>
      </c>
      <c r="N172" s="110">
        <f t="shared" si="33"/>
        <v>0.73234050689654617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884.94956412499096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36.63837039369929</v>
      </c>
      <c r="K173" s="27">
        <f t="shared" si="36"/>
        <v>6.666666666666667</v>
      </c>
      <c r="L173" s="37">
        <f t="shared" si="32"/>
        <v>-1.3992827671088683</v>
      </c>
      <c r="M173" s="110">
        <f t="shared" si="37"/>
        <v>-11.760912373409578</v>
      </c>
      <c r="N173" s="110">
        <f t="shared" si="33"/>
        <v>0.72455560981195866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889.75391873955562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36.685398188830227</v>
      </c>
      <c r="K174" s="27">
        <f t="shared" si="36"/>
        <v>6.666666666666667</v>
      </c>
      <c r="L174" s="37">
        <f t="shared" si="32"/>
        <v>-1.4463105622398054</v>
      </c>
      <c r="M174" s="110">
        <f t="shared" si="37"/>
        <v>-11.760912373409578</v>
      </c>
      <c r="N174" s="110">
        <f t="shared" si="33"/>
        <v>0.71675205003217068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894.6385816424546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36.732952467233893</v>
      </c>
      <c r="K175" s="27">
        <f t="shared" si="36"/>
        <v>6.666666666666667</v>
      </c>
      <c r="L175" s="37">
        <f t="shared" si="32"/>
        <v>-1.4938648406434716</v>
      </c>
      <c r="M175" s="110">
        <f t="shared" si="37"/>
        <v>-11.760912373409578</v>
      </c>
      <c r="N175" s="110">
        <f t="shared" si="33"/>
        <v>0.70894658676646483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899.59645742484804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36.780954730650521</v>
      </c>
      <c r="K176" s="27">
        <f t="shared" si="36"/>
        <v>6.666666666666667</v>
      </c>
      <c r="L176" s="37">
        <f t="shared" si="32"/>
        <v>-1.5418671040600991</v>
      </c>
      <c r="M176" s="110">
        <f t="shared" si="37"/>
        <v>-11.760912373409578</v>
      </c>
      <c r="N176" s="110">
        <f t="shared" si="33"/>
        <v>0.70115379595981608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904.62117365985512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36.829334973438307</v>
      </c>
      <c r="K177" s="27">
        <f t="shared" si="36"/>
        <v>6.666666666666667</v>
      </c>
      <c r="L177" s="37">
        <f t="shared" si="32"/>
        <v>-1.5902473468478853</v>
      </c>
      <c r="M177" s="110">
        <f t="shared" si="37"/>
        <v>-11.760912373409578</v>
      </c>
      <c r="N177" s="110">
        <f t="shared" si="33"/>
        <v>0.69338631396443773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909.70700454209759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36.878030773895986</v>
      </c>
      <c r="K178" s="27">
        <f t="shared" si="36"/>
        <v>6.666666666666667</v>
      </c>
      <c r="L178" s="37">
        <f t="shared" si="32"/>
        <v>-1.6389431473055645</v>
      </c>
      <c r="M178" s="110">
        <f t="shared" si="37"/>
        <v>-11.760912373409578</v>
      </c>
      <c r="N178" s="110">
        <f t="shared" si="33"/>
        <v>0.68565505984910302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914.84880151625282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36.926986469457589</v>
      </c>
      <c r="K179" s="27">
        <f t="shared" si="36"/>
        <v>6.666666666666667</v>
      </c>
      <c r="L179" s="37">
        <f t="shared" si="32"/>
        <v>-1.6878988428671668</v>
      </c>
      <c r="M179" s="110">
        <f t="shared" si="37"/>
        <v>-11.760912373409578</v>
      </c>
      <c r="N179" s="110">
        <f t="shared" si="33"/>
        <v>0.67796943620142003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920.0419307430584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36.976152413766776</v>
      </c>
      <c r="K180" s="27">
        <f t="shared" si="36"/>
        <v>6.666666666666667</v>
      </c>
      <c r="L180" s="37">
        <f t="shared" si="32"/>
        <v>-1.7370647871763545</v>
      </c>
      <c r="M180" s="110">
        <f t="shared" si="37"/>
        <v>-11.760912373409578</v>
      </c>
      <c r="N180" s="110">
        <f t="shared" si="33"/>
        <v>0.67033750913815449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925.28221705451051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37.025484311342097</v>
      </c>
      <c r="K181" s="27">
        <f t="shared" si="36"/>
        <v>6.666666666666667</v>
      </c>
      <c r="L181" s="37">
        <f t="shared" si="32"/>
        <v>-1.7863966847516757</v>
      </c>
      <c r="M181" s="110">
        <f t="shared" si="37"/>
        <v>-11.760912373409578</v>
      </c>
      <c r="N181" s="110">
        <f t="shared" si="33"/>
        <v>0.66276616875537064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930.56589393947695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37.074942624264786</v>
      </c>
      <c r="K182" s="27">
        <f t="shared" si="36"/>
        <v>6.666666666666667</v>
      </c>
      <c r="L182" s="37">
        <f t="shared" si="32"/>
        <v>-1.8358549976743639</v>
      </c>
      <c r="M182" s="110">
        <f t="shared" si="37"/>
        <v>-11.760912373409578</v>
      </c>
      <c r="N182" s="110">
        <f t="shared" si="33"/>
        <v>0.65526127152676616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935.88955904939689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37.124492044733586</v>
      </c>
      <c r="K183" s="27">
        <f t="shared" si="36"/>
        <v>6.666666666666667</v>
      </c>
      <c r="L183" s="37">
        <f t="shared" si="32"/>
        <v>-1.885404418143164</v>
      </c>
      <c r="M183" s="110">
        <f t="shared" si="37"/>
        <v>-11.760912373409578</v>
      </c>
      <c r="N183" s="110">
        <f t="shared" si="33"/>
        <v>0.6478277662726436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941.25013470133979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37.174101027203974</v>
      </c>
      <c r="K184" s="27">
        <f t="shared" si="36"/>
        <v>6.666666666666667</v>
      </c>
      <c r="L184" s="37">
        <f t="shared" si="32"/>
        <v>-1.9350134006135526</v>
      </c>
      <c r="M184" s="110">
        <f t="shared" si="37"/>
        <v>-11.760912373409578</v>
      </c>
      <c r="N184" s="110">
        <f t="shared" si="33"/>
        <v>0.64046980532926689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946.64483286824475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37.223741373994173</v>
      </c>
      <c r="K185" s="27">
        <f t="shared" si="36"/>
        <v>6.666666666666667</v>
      </c>
      <c r="L185" s="37">
        <f t="shared" si="32"/>
        <v>-1.9846537474037511</v>
      </c>
      <c r="M185" s="110">
        <f t="shared" si="37"/>
        <v>-11.760912373409578</v>
      </c>
      <c r="N185" s="110">
        <f t="shared" si="33"/>
        <v>0.63319084248885971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952.07112417373844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37.273387868579945</v>
      </c>
      <c r="K186" s="27">
        <f t="shared" si="36"/>
        <v>6.666666666666667</v>
      </c>
      <c r="L186" s="37">
        <f t="shared" si="32"/>
        <v>-2.0343002419895235</v>
      </c>
      <c r="M186" s="110">
        <f t="shared" si="37"/>
        <v>-11.760912373409578</v>
      </c>
      <c r="N186" s="110">
        <f t="shared" si="33"/>
        <v>0.6259937191820234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957.52671044469434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37.323017951235002</v>
      </c>
      <c r="K187" s="27">
        <f t="shared" si="36"/>
        <v>6.666666666666667</v>
      </c>
      <c r="L187" s="37">
        <f t="shared" si="32"/>
        <v>-2.0839303246445802</v>
      </c>
      <c r="M187" s="110">
        <f t="shared" si="37"/>
        <v>-11.760912373409578</v>
      </c>
      <c r="N187" s="110">
        <f t="shared" si="33"/>
        <v>0.61888074025566919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963.00950041409101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37.372611432149327</v>
      </c>
      <c r="K188" s="27">
        <f t="shared" si="36"/>
        <v>6.666666666666667</v>
      </c>
      <c r="L188" s="37">
        <f t="shared" si="32"/>
        <v>-2.1335238055589052</v>
      </c>
      <c r="M188" s="110">
        <f t="shared" si="37"/>
        <v>-11.760912373409578</v>
      </c>
      <c r="N188" s="110">
        <f t="shared" si="33"/>
        <v>0.61185374057334119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968.51758820677151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37.4221502376393</v>
      </c>
      <c r="K189" s="27">
        <f t="shared" si="36"/>
        <v>6.666666666666667</v>
      </c>
      <c r="L189" s="37">
        <f t="shared" si="32"/>
        <v>-2.1830626110488787</v>
      </c>
      <c r="M189" s="110">
        <f t="shared" si="37"/>
        <v>-11.760912373409578</v>
      </c>
      <c r="N189" s="110">
        <f t="shared" si="33"/>
        <v>0.60491414353905471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974.04923427954122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37.471618185529692</v>
      </c>
      <c r="K190" s="27">
        <f t="shared" si="36"/>
        <v>6.666666666666667</v>
      </c>
      <c r="L190" s="37">
        <f t="shared" si="32"/>
        <v>-2.2325305589392705</v>
      </c>
      <c r="M190" s="110">
        <f t="shared" si="37"/>
        <v>-11.760912373409578</v>
      </c>
      <c r="N190" s="110">
        <f t="shared" si="33"/>
        <v>0.59806301252538829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979.60284852357347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37.521000786225251</v>
      </c>
      <c r="K191" s="27">
        <f t="shared" si="36"/>
        <v>6.666666666666667</v>
      </c>
      <c r="L191" s="37">
        <f t="shared" ref="L191:L222" si="38">F191-J191+M191</f>
        <v>-2.2819131596348292</v>
      </c>
      <c r="M191" s="110">
        <f t="shared" si="37"/>
        <v>-11.760912373409578</v>
      </c>
      <c r="N191" s="110">
        <f t="shared" ref="N191:N222" si="39">10^(L191/10)</f>
        <v>0.59130109607439751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985.17697527075893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37.570285066392351</v>
      </c>
      <c r="K192" s="27">
        <f t="shared" si="36"/>
        <v>6.666666666666667</v>
      </c>
      <c r="L192" s="37">
        <f t="shared" si="38"/>
        <v>-2.3311974398019295</v>
      </c>
      <c r="M192" s="110">
        <f t="shared" si="37"/>
        <v>-11.760912373409578</v>
      </c>
      <c r="N192" s="110">
        <f t="shared" si="39"/>
        <v>0.58462886763730948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990.770279976182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37.619459412536528</v>
      </c>
      <c r="K193" s="27">
        <f t="shared" si="36"/>
        <v>6.666666666666667</v>
      </c>
      <c r="L193" s="37">
        <f t="shared" si="38"/>
        <v>-2.3803717859461067</v>
      </c>
      <c r="M193" s="110">
        <f t="shared" si="37"/>
        <v>-11.760912373409578</v>
      </c>
      <c r="N193" s="110">
        <f t="shared" si="39"/>
        <v>0.57804656052631098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996.38153737634866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37.668513432089455</v>
      </c>
      <c r="K194" s="27">
        <f t="shared" si="36"/>
        <v>6.666666666666667</v>
      </c>
      <c r="L194" s="37">
        <f t="shared" si="38"/>
        <v>-2.429425805499033</v>
      </c>
      <c r="M194" s="110">
        <f t="shared" si="37"/>
        <v>-11.760912373409578</v>
      </c>
      <c r="N194" s="110">
        <f t="shared" si="39"/>
        <v>0.57155419866895307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1002.0096209472199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37.717437829910551</v>
      </c>
      <c r="K195" s="27">
        <f t="shared" si="36"/>
        <v>6.666666666666667</v>
      </c>
      <c r="L195" s="37">
        <f t="shared" si="38"/>
        <v>-2.4783502033201295</v>
      </c>
      <c r="M195" s="110">
        <f t="shared" si="37"/>
        <v>-11.760912373409578</v>
      </c>
      <c r="N195" s="110">
        <f t="shared" si="39"/>
        <v>0.56515162368225413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1007.6534935077398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37.766224298366666</v>
      </c>
      <c r="K196" s="27">
        <f t="shared" si="36"/>
        <v>6.666666666666667</v>
      </c>
      <c r="L196" s="37">
        <f t="shared" si="38"/>
        <v>-2.527136671776244</v>
      </c>
      <c r="M196" s="110">
        <f t="shared" si="37"/>
        <v>-11.760912373409578</v>
      </c>
      <c r="N196" s="110">
        <f t="shared" si="39"/>
        <v>0.55883851871874946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1013.3121988336093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37.814865419380666</v>
      </c>
      <c r="K197" s="27">
        <f t="shared" si="36"/>
        <v>6.666666666666667</v>
      </c>
      <c r="L197" s="37">
        <f t="shared" si="38"/>
        <v>-2.5757777927902445</v>
      </c>
      <c r="M197" s="110">
        <f t="shared" si="37"/>
        <v>-11.760912373409578</v>
      </c>
      <c r="N197" s="110">
        <f t="shared" si="39"/>
        <v>0.55261442947978345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1018.9848541628035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37.863354577039175</v>
      </c>
      <c r="K198" s="27">
        <f t="shared" si="36"/>
        <v>6.666666666666667</v>
      </c>
      <c r="L198" s="37">
        <f t="shared" si="38"/>
        <v>-2.624266950448753</v>
      </c>
      <c r="M198" s="110">
        <f t="shared" si="37"/>
        <v>-11.760912373409578</v>
      </c>
      <c r="N198" s="110">
        <f t="shared" si="39"/>
        <v>0.54647878274148443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1024.6706434889954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37.911685879524896</v>
      </c>
      <c r="K199" s="27">
        <f t="shared" si="36"/>
        <v>6.666666666666667</v>
      </c>
      <c r="L199" s="37">
        <f t="shared" si="38"/>
        <v>-2.6725982529344741</v>
      </c>
      <c r="M199" s="110">
        <f t="shared" si="37"/>
        <v>-11.760912373409578</v>
      </c>
      <c r="N199" s="110">
        <f t="shared" si="39"/>
        <v>0.54043090269520955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1030.3688115518876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37.959854089291639</v>
      </c>
      <c r="K200" s="27">
        <f t="shared" si="36"/>
        <v>6.666666666666667</v>
      </c>
      <c r="L200" s="37">
        <f t="shared" si="38"/>
        <v>-2.7207664627012171</v>
      </c>
      <c r="M200" s="110">
        <f t="shared" si="37"/>
        <v>-11.760912373409578</v>
      </c>
      <c r="N200" s="110">
        <f t="shared" si="39"/>
        <v>0.53447002536623256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1036.078658444655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38.007854560533666</v>
      </c>
      <c r="K201" s="27">
        <f t="shared" si="36"/>
        <v>6.666666666666667</v>
      </c>
      <c r="L201" s="37">
        <f t="shared" si="38"/>
        <v>-2.7687669339432439</v>
      </c>
      <c r="M201" s="110">
        <f t="shared" si="37"/>
        <v>-11.760912373409578</v>
      </c>
      <c r="N201" s="110">
        <f t="shared" si="39"/>
        <v>0.52859531134127535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1041.7995347684919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38.055683183117637</v>
      </c>
      <c r="K202" s="27">
        <f t="shared" si="36"/>
        <v>6.666666666666667</v>
      </c>
      <c r="L202" s="37">
        <f t="shared" si="38"/>
        <v>-2.8165955565272149</v>
      </c>
      <c r="M202" s="110">
        <f t="shared" si="37"/>
        <v>-11.760912373409578</v>
      </c>
      <c r="N202" s="110">
        <f t="shared" si="39"/>
        <v>0.52280585700658033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1047.5308372727875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38.103336332246997</v>
      </c>
      <c r="K203" s="27">
        <f t="shared" si="36"/>
        <v>6.666666666666667</v>
      </c>
      <c r="L203" s="37">
        <f t="shared" si="38"/>
        <v>-2.8642487056565749</v>
      </c>
      <c r="M203" s="110">
        <f t="shared" si="37"/>
        <v>-11.760912373409578</v>
      </c>
      <c r="N203" s="110">
        <f t="shared" si="39"/>
        <v>0.51710070447307621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1053.2720049269137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38.150810823217292</v>
      </c>
      <c r="K204" s="27">
        <f t="shared" si="36"/>
        <v>6.666666666666667</v>
      </c>
      <c r="L204" s="37">
        <f t="shared" si="38"/>
        <v>-2.9117231966268697</v>
      </c>
      <c r="M204" s="110">
        <f t="shared" si="37"/>
        <v>-11.760912373409578</v>
      </c>
      <c r="N204" s="110">
        <f t="shared" si="39"/>
        <v>0.51147885034328167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1059.0225153760962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38.198103870698333</v>
      </c>
      <c r="K205" s="27">
        <f t="shared" si="36"/>
        <v>6.666666666666667</v>
      </c>
      <c r="L205" s="37">
        <f t="shared" si="38"/>
        <v>-2.9590162441079109</v>
      </c>
      <c r="M205" s="110">
        <f t="shared" si="37"/>
        <v>-11.760912373409578</v>
      </c>
      <c r="N205" s="110">
        <f t="shared" si="39"/>
        <v>0.50593925345551027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1064.7818817395287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38.24521305204668</v>
      </c>
      <c r="K206" s="27">
        <f t="shared" si="36"/>
        <v>6.666666666666667</v>
      </c>
      <c r="L206" s="37">
        <f t="shared" si="38"/>
        <v>-3.0061254254562577</v>
      </c>
      <c r="M206" s="110">
        <f t="shared" si="37"/>
        <v>-11.760912373409578</v>
      </c>
      <c r="N206" s="110">
        <f t="shared" si="39"/>
        <v>0.50048084172431206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1070.5496497138386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38.29213627421079</v>
      </c>
      <c r="K207" s="27">
        <f t="shared" si="36"/>
        <v>6.666666666666667</v>
      </c>
      <c r="L207" s="37">
        <f t="shared" si="38"/>
        <v>-3.0530486476203684</v>
      </c>
      <c r="M207" s="110">
        <f t="shared" si="37"/>
        <v>-11.760912373409578</v>
      </c>
      <c r="N207" s="110">
        <f t="shared" si="39"/>
        <v>0.4951025181816131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1076.325394949346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38.338871743842688</v>
      </c>
      <c r="K208" s="27">
        <f t="shared" si="36"/>
        <v>6.666666666666667</v>
      </c>
      <c r="L208" s="37">
        <f t="shared" si="38"/>
        <v>-3.0997841172522662</v>
      </c>
      <c r="M208" s="110">
        <f t="shared" si="37"/>
        <v>-11.760912373409578</v>
      </c>
      <c r="N208" s="110">
        <f t="shared" si="39"/>
        <v>0.48980316631037929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1082.1087206703526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38.385417940275374</v>
      </c>
      <c r="K209" s="27">
        <f t="shared" si="36"/>
        <v>6.666666666666667</v>
      </c>
      <c r="L209" s="37">
        <f t="shared" si="38"/>
        <v>-3.1463303136849525</v>
      </c>
      <c r="M209" s="110">
        <f t="shared" si="37"/>
        <v>-11.760912373409578</v>
      </c>
      <c r="N209" s="110">
        <f t="shared" si="39"/>
        <v>0.48458165475156617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1087.8992555140117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38.431773591064207</v>
      </c>
      <c r="K210" s="27">
        <f t="shared" si="36"/>
        <v>6.666666666666667</v>
      </c>
      <c r="L210" s="37">
        <f t="shared" si="38"/>
        <v>-3.1926859644737853</v>
      </c>
      <c r="M210" s="110">
        <f t="shared" si="37"/>
        <v>-11.760912373409578</v>
      </c>
      <c r="N210" s="110">
        <f t="shared" si="39"/>
        <v>0.47943684145553317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917.7410987535045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36.954403618770129</v>
      </c>
      <c r="K211" s="27">
        <f t="shared" si="36"/>
        <v>6.666666666666667</v>
      </c>
      <c r="L211" s="37">
        <f t="shared" si="38"/>
        <v>-1.7153159921797076</v>
      </c>
      <c r="M211" s="110">
        <f t="shared" si="37"/>
        <v>-11.760912373409578</v>
      </c>
      <c r="N211" s="110">
        <f t="shared" si="39"/>
        <v>0.67370287514133875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917.83889884899725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36.955329190892243</v>
      </c>
      <c r="K212" s="27">
        <f t="shared" si="36"/>
        <v>6.666666666666667</v>
      </c>
      <c r="L212" s="37">
        <f t="shared" si="38"/>
        <v>-1.7162415643018214</v>
      </c>
      <c r="M212" s="110">
        <f t="shared" si="37"/>
        <v>-11.760912373409578</v>
      </c>
      <c r="N212" s="110">
        <f t="shared" si="39"/>
        <v>0.67355931030604044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918.13198789936223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36.958102371213997</v>
      </c>
      <c r="K213" s="27">
        <f t="shared" si="36"/>
        <v>6.666666666666667</v>
      </c>
      <c r="L213" s="37">
        <f t="shared" si="38"/>
        <v>-1.7190147446235748</v>
      </c>
      <c r="M213" s="110">
        <f t="shared" si="37"/>
        <v>-11.760912373409578</v>
      </c>
      <c r="N213" s="110">
        <f t="shared" si="39"/>
        <v>0.67312934739909625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918.61943712769039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36.962712608879393</v>
      </c>
      <c r="K214" s="27">
        <f t="shared" si="36"/>
        <v>6.666666666666667</v>
      </c>
      <c r="L214" s="37">
        <f t="shared" si="38"/>
        <v>-1.7236249822889711</v>
      </c>
      <c r="M214" s="110">
        <f t="shared" si="37"/>
        <v>-11.760912373409578</v>
      </c>
      <c r="N214" s="110">
        <f t="shared" si="39"/>
        <v>0.67241516846251637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919.29971482939573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36.969142507935395</v>
      </c>
      <c r="K215" s="27">
        <f t="shared" si="36"/>
        <v>6.666666666666667</v>
      </c>
      <c r="L215" s="37">
        <f t="shared" si="38"/>
        <v>-1.730054881344973</v>
      </c>
      <c r="M215" s="110">
        <f t="shared" si="37"/>
        <v>-11.760912373409578</v>
      </c>
      <c r="N215" s="110">
        <f t="shared" si="39"/>
        <v>0.67142036820251916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920.17071013538771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36.97736810326527</v>
      </c>
      <c r="K216" s="27">
        <f t="shared" si="36"/>
        <v>6.666666666666667</v>
      </c>
      <c r="L216" s="37">
        <f t="shared" si="38"/>
        <v>-1.7382804766748485</v>
      </c>
      <c r="M216" s="110">
        <f t="shared" si="37"/>
        <v>-11.760912373409578</v>
      </c>
      <c r="N216" s="110">
        <f t="shared" si="39"/>
        <v>0.67014989261130076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921.22976507763201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36.987359232828965</v>
      </c>
      <c r="K217" s="27">
        <f t="shared" si="36"/>
        <v>6.666666666666667</v>
      </c>
      <c r="L217" s="37">
        <f t="shared" si="38"/>
        <v>-1.7482716062385428</v>
      </c>
      <c r="M217" s="110">
        <f t="shared" si="37"/>
        <v>-11.760912373409578</v>
      </c>
      <c r="N217" s="110">
        <f t="shared" si="39"/>
        <v>0.66860995625902719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922.47371384692178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36.999079993231589</v>
      </c>
      <c r="K218" s="27">
        <f t="shared" si="36"/>
        <v>6.666666666666667</v>
      </c>
      <c r="L218" s="37">
        <f t="shared" si="38"/>
        <v>-1.7599923666411676</v>
      </c>
      <c r="M218" s="110">
        <f t="shared" si="37"/>
        <v>-11.760912373409578</v>
      </c>
      <c r="N218" s="110">
        <f t="shared" si="39"/>
        <v>0.66680794122478659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923.89892793757986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37.012489263365431</v>
      </c>
      <c r="K219" s="27">
        <f t="shared" si="36"/>
        <v>6.666666666666667</v>
      </c>
      <c r="L219" s="37">
        <f t="shared" si="38"/>
        <v>-1.7734016367750094</v>
      </c>
      <c r="M219" s="110">
        <f t="shared" si="37"/>
        <v>-11.760912373409578</v>
      </c>
      <c r="N219" s="110">
        <f t="shared" si="39"/>
        <v>0.66475228115075413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925.50136575373585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37.027541279474271</v>
      </c>
      <c r="K220" s="27">
        <f t="shared" si="36"/>
        <v>6.666666666666667</v>
      </c>
      <c r="L220" s="37">
        <f t="shared" si="38"/>
        <v>-1.7884536528838488</v>
      </c>
      <c r="M220" s="110">
        <f t="shared" si="37"/>
        <v>-11.760912373409578</v>
      </c>
      <c r="N220" s="110">
        <f t="shared" si="39"/>
        <v>0.66245233421551275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927.27662520795161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37.044186244486028</v>
      </c>
      <c r="K221" s="27">
        <f t="shared" si="36"/>
        <v>6.666666666666667</v>
      </c>
      <c r="L221" s="37">
        <f t="shared" si="38"/>
        <v>-1.8050986178956059</v>
      </c>
      <c r="M221" s="110">
        <f t="shared" si="37"/>
        <v>-11.760912373409578</v>
      </c>
      <c r="N221" s="110">
        <f t="shared" si="39"/>
        <v>0.65991824892743844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929.21999787051914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37.062370954792982</v>
      </c>
      <c r="K222" s="27">
        <f t="shared" si="36"/>
        <v>6.666666666666667</v>
      </c>
      <c r="L222" s="37">
        <f t="shared" si="38"/>
        <v>-1.8232833282025602</v>
      </c>
      <c r="M222" s="110">
        <f t="shared" si="37"/>
        <v>-11.760912373409578</v>
      </c>
      <c r="N222" s="110">
        <f t="shared" si="39"/>
        <v>0.6571608265511476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931.32652331715997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37.082039428716357</v>
      </c>
      <c r="K223" s="27">
        <f t="shared" si="36"/>
        <v>6.666666666666667</v>
      </c>
      <c r="L223" s="37">
        <f t="shared" ref="L223:L254" si="41">F223-J223+M223</f>
        <v>-1.8429518021259348</v>
      </c>
      <c r="M223" s="110">
        <f t="shared" si="37"/>
        <v>-11.760912373409578</v>
      </c>
      <c r="N223" s="110">
        <f t="shared" ref="N223:N254" si="42">10^(L223/10)</f>
        <v>0.65419138372571728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933.59104246127742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37.103133522522171</v>
      </c>
      <c r="K224" s="27">
        <f t="shared" ref="K224:K268" si="45">4/60*100</f>
        <v>6.666666666666667</v>
      </c>
      <c r="L224" s="37">
        <f t="shared" si="41"/>
        <v>-1.8640458959317492</v>
      </c>
      <c r="M224" s="110">
        <f t="shared" ref="M224:M268" si="46">10*LOG(6.666667/100)</f>
        <v>-11.760912373409578</v>
      </c>
      <c r="N224" s="110">
        <f t="shared" si="42"/>
        <v>0.6510216184483788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936.00824882983306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37.125593521888028</v>
      </c>
      <c r="K225" s="27">
        <f t="shared" si="45"/>
        <v>6.666666666666667</v>
      </c>
      <c r="L225" s="37">
        <f t="shared" si="41"/>
        <v>-1.8865058952976064</v>
      </c>
      <c r="M225" s="110">
        <f t="shared" si="46"/>
        <v>-11.760912373409578</v>
      </c>
      <c r="N225" s="110">
        <f t="shared" si="42"/>
        <v>0.64766348212148617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938.57273693471905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37.149358698983328</v>
      </c>
      <c r="K226" s="27">
        <f t="shared" si="45"/>
        <v>6.666666666666667</v>
      </c>
      <c r="L226" s="37">
        <f t="shared" si="41"/>
        <v>-1.9102710723929057</v>
      </c>
      <c r="M226" s="110">
        <f t="shared" si="46"/>
        <v>-11.760912373409578</v>
      </c>
      <c r="N226" s="110">
        <f t="shared" si="42"/>
        <v>0.6441290598339785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941.27904709067002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37.174367827660873</v>
      </c>
      <c r="K227" s="27">
        <f t="shared" si="45"/>
        <v>6.666666666666667</v>
      </c>
      <c r="L227" s="37">
        <f t="shared" si="41"/>
        <v>-1.9352802010704515</v>
      </c>
      <c r="M227" s="110">
        <f t="shared" si="46"/>
        <v>-11.760912373409578</v>
      </c>
      <c r="N227" s="110">
        <f t="shared" si="42"/>
        <v>0.64043046050791874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944.12170622482063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37.200559651530561</v>
      </c>
      <c r="K228" s="27">
        <f t="shared" si="45"/>
        <v>6.666666666666667</v>
      </c>
      <c r="L228" s="37">
        <f t="shared" si="41"/>
        <v>-1.9614720249401394</v>
      </c>
      <c r="M228" s="110">
        <f t="shared" si="46"/>
        <v>-11.760912373409578</v>
      </c>
      <c r="N228" s="110">
        <f t="shared" si="42"/>
        <v>0.63657971801724877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947.09526440301784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37.227873301791405</v>
      </c>
      <c r="K229" s="27">
        <f t="shared" si="45"/>
        <v>6.666666666666667</v>
      </c>
      <c r="L229" s="37">
        <f t="shared" si="41"/>
        <v>-1.9887856752009831</v>
      </c>
      <c r="M229" s="110">
        <f t="shared" si="46"/>
        <v>-11.760912373409578</v>
      </c>
      <c r="N229" s="110">
        <f t="shared" si="42"/>
        <v>0.63258870390359978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950.19432695765954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37.256248663563568</v>
      </c>
      <c r="K230" s="27">
        <f t="shared" si="45"/>
        <v>6.666666666666667</v>
      </c>
      <c r="L230" s="37">
        <f t="shared" si="41"/>
        <v>-2.0171610369731461</v>
      </c>
      <c r="M230" s="110">
        <f t="shared" si="46"/>
        <v>-11.760912373409578</v>
      </c>
      <c r="N230" s="110">
        <f t="shared" si="42"/>
        <v>0.62846905188942515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953.41358223744021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37.285626691043376</v>
      </c>
      <c r="K231" s="27">
        <f t="shared" si="45"/>
        <v>6.666666666666667</v>
      </c>
      <c r="L231" s="37">
        <f t="shared" si="41"/>
        <v>-2.0465390644529542</v>
      </c>
      <c r="M231" s="110">
        <f t="shared" si="46"/>
        <v>-11.760912373409578</v>
      </c>
      <c r="N231" s="110">
        <f t="shared" si="42"/>
        <v>0.62423209403154778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956.74782510946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37.315949673085505</v>
      </c>
      <c r="K232" s="27">
        <f t="shared" si="45"/>
        <v>6.666666666666667</v>
      </c>
      <c r="L232" s="37">
        <f t="shared" si="41"/>
        <v>-2.0768620464950835</v>
      </c>
      <c r="M232" s="110">
        <f t="shared" si="46"/>
        <v>-11.760912373409578</v>
      </c>
      <c r="N232" s="110">
        <f t="shared" si="42"/>
        <v>0.61988880807172297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960.19197642899508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37.347161451801213</v>
      </c>
      <c r="K233" s="27">
        <f t="shared" si="45"/>
        <v>6.666666666666667</v>
      </c>
      <c r="L233" s="37">
        <f t="shared" si="41"/>
        <v>-2.1080738252107913</v>
      </c>
      <c r="M233" s="110">
        <f t="shared" si="46"/>
        <v>-11.760912373409578</v>
      </c>
      <c r="N233" s="110">
        <f t="shared" si="42"/>
        <v>0.6154497753236805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963.7410987535045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37.379207597468991</v>
      </c>
      <c r="K234" s="27">
        <f t="shared" si="45"/>
        <v>6.666666666666667</v>
      </c>
      <c r="L234" s="37">
        <f t="shared" si="41"/>
        <v>-2.140119970878569</v>
      </c>
      <c r="M234" s="110">
        <f t="shared" si="46"/>
        <v>-11.760912373409578</v>
      </c>
      <c r="N234" s="110">
        <f t="shared" si="42"/>
        <v>0.61092514828333055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967.3904086176683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37.412035543515749</v>
      </c>
      <c r="K235" s="27">
        <f t="shared" si="45"/>
        <v>6.666666666666667</v>
      </c>
      <c r="L235" s="37">
        <f t="shared" si="41"/>
        <v>-2.1729479169253274</v>
      </c>
      <c r="M235" s="110">
        <f t="shared" si="46"/>
        <v>-11.760912373409578</v>
      </c>
      <c r="N235" s="110">
        <f t="shared" si="42"/>
        <v>0.60632462705287071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971.13528570845085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37.445594685576523</v>
      </c>
      <c r="K236" s="27">
        <f t="shared" si="45"/>
        <v>6.666666666666667</v>
      </c>
      <c r="L236" s="37">
        <f t="shared" si="41"/>
        <v>-2.2065070589861016</v>
      </c>
      <c r="M236" s="110">
        <f t="shared" si="46"/>
        <v>-11.760912373409578</v>
      </c>
      <c r="N236" s="110">
        <f t="shared" si="42"/>
        <v>0.60165744362206974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974.97127928653811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37.47983644871762</v>
      </c>
      <c r="K237" s="27">
        <f t="shared" si="45"/>
        <v>6.666666666666667</v>
      </c>
      <c r="L237" s="37">
        <f t="shared" si="41"/>
        <v>-2.2407488221271983</v>
      </c>
      <c r="M237" s="110">
        <f t="shared" si="46"/>
        <v>-11.760912373409578</v>
      </c>
      <c r="N237" s="110">
        <f t="shared" si="42"/>
        <v>0.59693235304187964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978.89411219612975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37.514714326848647</v>
      </c>
      <c r="K238" s="27">
        <f t="shared" si="45"/>
        <v>6.666666666666667</v>
      </c>
      <c r="L238" s="37">
        <f t="shared" si="41"/>
        <v>-2.2756267002582256</v>
      </c>
      <c r="M238" s="110">
        <f t="shared" si="46"/>
        <v>-11.760912373409578</v>
      </c>
      <c r="N238" s="110">
        <f t="shared" si="42"/>
        <v>0.59215763054809811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982.89968279186348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37.550183898186006</v>
      </c>
      <c r="K239" s="27">
        <f t="shared" si="45"/>
        <v>6.666666666666667</v>
      </c>
      <c r="L239" s="37">
        <f t="shared" si="41"/>
        <v>-2.3110962715955843</v>
      </c>
      <c r="M239" s="110">
        <f t="shared" si="46"/>
        <v>-11.760912373409578</v>
      </c>
      <c r="N239" s="110">
        <f t="shared" si="42"/>
        <v>0.58734107373822231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986.98406509215727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37.586202820395556</v>
      </c>
      <c r="K240" s="27">
        <f t="shared" si="45"/>
        <v>6.666666666666667</v>
      </c>
      <c r="L240" s="37">
        <f t="shared" si="41"/>
        <v>-2.3471151938051342</v>
      </c>
      <c r="M240" s="110">
        <f t="shared" si="46"/>
        <v>-11.760912373409578</v>
      </c>
      <c r="N240" s="110">
        <f t="shared" si="42"/>
        <v>0.58249000896572312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991.14350744464321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37.622730808759556</v>
      </c>
      <c r="K241" s="27">
        <f t="shared" si="45"/>
        <v>6.666666666666667</v>
      </c>
      <c r="L241" s="37">
        <f t="shared" si="41"/>
        <v>-2.3836431821691342</v>
      </c>
      <c r="M241" s="110">
        <f t="shared" si="46"/>
        <v>-11.760912373409578</v>
      </c>
      <c r="N241" s="110">
        <f t="shared" si="42"/>
        <v>0.5776113011870041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995.37442996342509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37.659729600403971</v>
      </c>
      <c r="K242" s="27">
        <f t="shared" si="45"/>
        <v>6.666666666666667</v>
      </c>
      <c r="L242" s="37">
        <f t="shared" si="41"/>
        <v>-2.4206419738135487</v>
      </c>
      <c r="M242" s="110">
        <f t="shared" si="46"/>
        <v>-11.760912373409578</v>
      </c>
      <c r="N242" s="110">
        <f t="shared" si="42"/>
        <v>0.57271136657242283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999.67342097101914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37.697162907303465</v>
      </c>
      <c r="K243" s="27">
        <f t="shared" si="45"/>
        <v>6.666666666666667</v>
      </c>
      <c r="L243" s="37">
        <f t="shared" si="41"/>
        <v>-2.458075280713043</v>
      </c>
      <c r="M243" s="110">
        <f t="shared" si="46"/>
        <v>-11.760912373409578</v>
      </c>
      <c r="N243" s="110">
        <f t="shared" si="42"/>
        <v>0.56779618727019021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1004.0372326511242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37.734996360465104</v>
      </c>
      <c r="K244" s="27">
        <f t="shared" si="45"/>
        <v>6.666666666666667</v>
      </c>
      <c r="L244" s="37">
        <f t="shared" si="41"/>
        <v>-2.4959087338746819</v>
      </c>
      <c r="M244" s="110">
        <f t="shared" si="46"/>
        <v>-11.760912373409578</v>
      </c>
      <c r="N244" s="110">
        <f t="shared" si="42"/>
        <v>0.5628713277879277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1008.4627760925889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37.773197447387417</v>
      </c>
      <c r="K245" s="27">
        <f t="shared" si="45"/>
        <v>6.666666666666667</v>
      </c>
      <c r="L245" s="37">
        <f t="shared" si="41"/>
        <v>-2.5341098207969956</v>
      </c>
      <c r="M245" s="110">
        <f t="shared" si="46"/>
        <v>-11.760912373409578</v>
      </c>
      <c r="N245" s="110">
        <f t="shared" si="42"/>
        <v>0.55794195252910828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1012.9471158806431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37.811735444604494</v>
      </c>
      <c r="K246" s="27">
        <f t="shared" si="45"/>
        <v>6.666666666666667</v>
      </c>
      <c r="L246" s="37">
        <f t="shared" si="41"/>
        <v>-2.5726478180140724</v>
      </c>
      <c r="M246" s="110">
        <f t="shared" si="46"/>
        <v>-11.760912373409578</v>
      </c>
      <c r="N246" s="110">
        <f t="shared" si="42"/>
        <v>0.55301284408928575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1017.4874643689957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37.850581346860949</v>
      </c>
      <c r="K247" s="27">
        <f t="shared" si="45"/>
        <v>6.666666666666667</v>
      </c>
      <c r="L247" s="37">
        <f t="shared" si="41"/>
        <v>-2.6114937202705271</v>
      </c>
      <c r="M247" s="110">
        <f t="shared" si="46"/>
        <v>-11.760912373409578</v>
      </c>
      <c r="N247" s="110">
        <f t="shared" si="42"/>
        <v>0.54808842197886254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1022.0811757459337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37.889707794222559</v>
      </c>
      <c r="K248" s="27">
        <f t="shared" si="45"/>
        <v>6.666666666666667</v>
      </c>
      <c r="L248" s="37">
        <f t="shared" si="41"/>
        <v>-2.6506201676321375</v>
      </c>
      <c r="M248" s="110">
        <f t="shared" si="46"/>
        <v>-11.760912373409578</v>
      </c>
      <c r="N248" s="110">
        <f t="shared" si="42"/>
        <v>0.54317276149511484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1026.7257399891844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37.929088998211839</v>
      </c>
      <c r="K249" s="27">
        <f t="shared" si="45"/>
        <v>6.666666666666667</v>
      </c>
      <c r="L249" s="37">
        <f t="shared" si="41"/>
        <v>-2.6900013716214168</v>
      </c>
      <c r="M249" s="110">
        <f t="shared" si="46"/>
        <v>-11.760912373409578</v>
      </c>
      <c r="N249" s="110">
        <f t="shared" si="42"/>
        <v>0.53826961251591399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1031.4187767879853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37.968700667866941</v>
      </c>
      <c r="K250" s="27">
        <f t="shared" si="45"/>
        <v>6.666666666666667</v>
      </c>
      <c r="L250" s="37">
        <f t="shared" si="41"/>
        <v>-2.7296130412765187</v>
      </c>
      <c r="M250" s="110">
        <f t="shared" si="46"/>
        <v>-11.760912373409578</v>
      </c>
      <c r="N250" s="110">
        <f t="shared" si="42"/>
        <v>0.53338241803129594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1036.1580294964774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38.008519936454221</v>
      </c>
      <c r="K251" s="27">
        <f t="shared" si="45"/>
        <v>6.666666666666667</v>
      </c>
      <c r="L251" s="37">
        <f t="shared" si="41"/>
        <v>-2.7694323098637987</v>
      </c>
      <c r="M251" s="110">
        <f t="shared" si="46"/>
        <v>-11.760912373409578</v>
      </c>
      <c r="N251" s="110">
        <f t="shared" si="42"/>
        <v>0.5285143322671475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1040.9413591700609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38.048525289419395</v>
      </c>
      <c r="K252" s="27">
        <f t="shared" si="45"/>
        <v>6.666666666666667</v>
      </c>
      <c r="L252" s="37">
        <f t="shared" si="41"/>
        <v>-2.809437662828973</v>
      </c>
      <c r="M252" s="110">
        <f t="shared" si="46"/>
        <v>-11.760912373409578</v>
      </c>
      <c r="N252" s="110">
        <f t="shared" si="42"/>
        <v>0.52366823828801112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1045.7667387256067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38.08869649403708</v>
      </c>
      <c r="K253" s="27">
        <f t="shared" si="45"/>
        <v>6.666666666666667</v>
      </c>
      <c r="L253" s="37">
        <f t="shared" si="41"/>
        <v>-2.8496088674466584</v>
      </c>
      <c r="M253" s="110">
        <f t="shared" si="46"/>
        <v>-11.760912373409578</v>
      </c>
      <c r="N253" s="110">
        <f t="shared" si="42"/>
        <v>0.518846764993938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1050.632247257214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38.129014531111004</v>
      </c>
      <c r="K254" s="27">
        <f t="shared" si="45"/>
        <v>6.666666666666667</v>
      </c>
      <c r="L254" s="37">
        <f t="shared" si="41"/>
        <v>-2.889926904520582</v>
      </c>
      <c r="M254" s="110">
        <f t="shared" si="46"/>
        <v>-11.760912373409578</v>
      </c>
      <c r="N254" s="110">
        <f t="shared" si="42"/>
        <v>0.51405230344997799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1055.5360645314047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38.169461528987306</v>
      </c>
      <c r="K255" s="27">
        <f t="shared" si="45"/>
        <v>6.666666666666667</v>
      </c>
      <c r="L255" s="37">
        <f t="shared" ref="L255:L268" si="47">F255-J255+M255</f>
        <v>-2.9303739023968838</v>
      </c>
      <c r="M255" s="110">
        <f t="shared" si="46"/>
        <v>-11.760912373409578</v>
      </c>
      <c r="N255" s="110">
        <f t="shared" ref="N255:N268" si="48">10^(L255/10)</f>
        <v>0.50928702250655211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1060.4764656790946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38.210020700066892</v>
      </c>
      <c r="K256" s="27">
        <f t="shared" si="45"/>
        <v>6.666666666666667</v>
      </c>
      <c r="L256" s="37">
        <f t="shared" si="47"/>
        <v>-2.9709330734764698</v>
      </c>
      <c r="M256" s="110">
        <f t="shared" si="46"/>
        <v>-11.760912373409578</v>
      </c>
      <c r="N256" s="110">
        <f t="shared" si="48"/>
        <v>0.504552883685363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1065.4518160961916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38.250676279939917</v>
      </c>
      <c r="K257" s="27">
        <f t="shared" si="45"/>
        <v>6.666666666666667</v>
      </c>
      <c r="L257" s="37">
        <f t="shared" si="47"/>
        <v>-3.0115886533494951</v>
      </c>
      <c r="M257" s="110">
        <f t="shared" si="46"/>
        <v>-11.760912373409578</v>
      </c>
      <c r="N257" s="110">
        <f t="shared" si="48"/>
        <v>0.49985165531884268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1070.4605665601639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38.29141346921341</v>
      </c>
      <c r="K258" s="27">
        <f t="shared" si="45"/>
        <v>6.666666666666667</v>
      </c>
      <c r="L258" s="37">
        <f t="shared" si="47"/>
        <v>-3.052325842622988</v>
      </c>
      <c r="M258" s="110">
        <f t="shared" si="46"/>
        <v>-11.760912373409578</v>
      </c>
      <c r="N258" s="110">
        <f t="shared" si="48"/>
        <v>0.49518492594197266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1075.5012485662057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38.332218378060489</v>
      </c>
      <c r="K259" s="27">
        <f t="shared" si="45"/>
        <v>6.666666666666667</v>
      </c>
      <c r="L259" s="37">
        <f t="shared" si="47"/>
        <v>-3.093130751470067</v>
      </c>
      <c r="M259" s="110">
        <f t="shared" si="46"/>
        <v>-11.760912373409578</v>
      </c>
      <c r="N259" s="110">
        <f t="shared" si="48"/>
        <v>0.49055411694397005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1080.5724698836259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38.373077973485493</v>
      </c>
      <c r="K260" s="27">
        <f t="shared" si="45"/>
        <v>6.666666666666667</v>
      </c>
      <c r="L260" s="37">
        <f t="shared" si="47"/>
        <v>-3.1339903468950716</v>
      </c>
      <c r="M260" s="110">
        <f t="shared" si="46"/>
        <v>-11.760912373409578</v>
      </c>
      <c r="N260" s="110">
        <f t="shared" si="48"/>
        <v>0.48596049449410406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1085.6729103306907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38.413980029272075</v>
      </c>
      <c r="K261" s="27">
        <f t="shared" si="45"/>
        <v>6.666666666666667</v>
      </c>
      <c r="L261" s="37">
        <f t="shared" si="47"/>
        <v>-3.1748924026816532</v>
      </c>
      <c r="M261" s="110">
        <f t="shared" si="46"/>
        <v>-11.760912373409578</v>
      </c>
      <c r="N261" s="110">
        <f t="shared" si="48"/>
        <v>0.48140518076113298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1090.8013177642479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38.454913078560089</v>
      </c>
      <c r="K262" s="27">
        <f t="shared" si="45"/>
        <v>6.666666666666667</v>
      </c>
      <c r="L262" s="37">
        <f t="shared" si="47"/>
        <v>-3.2158254519696676</v>
      </c>
      <c r="M262" s="110">
        <f t="shared" si="46"/>
        <v>-11.760912373409578</v>
      </c>
      <c r="N262" s="110">
        <f t="shared" si="48"/>
        <v>0.47688916444974561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1095.9565042790011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38.495866368980543</v>
      </c>
      <c r="K263" s="27">
        <f t="shared" si="45"/>
        <v>6.666666666666667</v>
      </c>
      <c r="L263" s="37">
        <f t="shared" si="47"/>
        <v>-3.2567787423901216</v>
      </c>
      <c r="M263" s="110">
        <f t="shared" si="46"/>
        <v>-11.760912373409578</v>
      </c>
      <c r="N263" s="110">
        <f t="shared" si="48"/>
        <v>0.4724133106802354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1101.1373426101884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38.536829820266057</v>
      </c>
      <c r="K264" s="27">
        <f t="shared" si="45"/>
        <v>6.666666666666667</v>
      </c>
      <c r="L264" s="37">
        <f t="shared" si="47"/>
        <v>-3.297742193675635</v>
      </c>
      <c r="M264" s="110">
        <f t="shared" si="46"/>
        <v>-11.760912373409578</v>
      </c>
      <c r="N264" s="110">
        <f t="shared" si="48"/>
        <v>0.46797837023950684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1106.3427627326123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38.577793984245055</v>
      </c>
      <c r="K265" s="27">
        <f t="shared" si="45"/>
        <v>6.666666666666667</v>
      </c>
      <c r="L265" s="37">
        <f t="shared" si="47"/>
        <v>-3.3387063576546332</v>
      </c>
      <c r="M265" s="110">
        <f t="shared" si="46"/>
        <v>-11.760912373409578</v>
      </c>
      <c r="N265" s="110">
        <f t="shared" si="48"/>
        <v>0.4635849882327529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1111.5717486484011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38.618750007122486</v>
      </c>
      <c r="K266" s="27">
        <f t="shared" si="45"/>
        <v>6.666666666666667</v>
      </c>
      <c r="L266" s="37">
        <f t="shared" si="47"/>
        <v>-3.3796623805320642</v>
      </c>
      <c r="M266" s="110">
        <f t="shared" si="46"/>
        <v>-11.760912373409578</v>
      </c>
      <c r="N266" s="110">
        <f t="shared" si="48"/>
        <v>0.45923371216567604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1116.8233353555165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38.659689593945927</v>
      </c>
      <c r="K267" s="27">
        <f t="shared" si="45"/>
        <v>6.666666666666667</v>
      </c>
      <c r="L267" s="37">
        <f t="shared" si="47"/>
        <v>-3.4206019673555055</v>
      </c>
      <c r="M267" s="110">
        <f t="shared" si="46"/>
        <v>-11.760912373409578</v>
      </c>
      <c r="N267" s="110">
        <f t="shared" si="48"/>
        <v>0.45492499948727289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1122.096605988821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38.700604975154228</v>
      </c>
      <c r="K268" s="40">
        <f t="shared" si="45"/>
        <v>6.666666666666667</v>
      </c>
      <c r="L268" s="41">
        <f t="shared" si="47"/>
        <v>-3.461517348563806</v>
      </c>
      <c r="M268" s="110">
        <f t="shared" si="46"/>
        <v>-11.760912373409578</v>
      </c>
      <c r="N268" s="110">
        <f t="shared" si="48"/>
        <v>0.45065922462293628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20.610562135123867</v>
      </c>
    </row>
  </sheetData>
  <mergeCells count="32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P5:P6"/>
    <mergeCell ref="Q5:R5"/>
    <mergeCell ref="A46:G46"/>
    <mergeCell ref="B48:B49"/>
    <mergeCell ref="G5:G6"/>
    <mergeCell ref="H5:H6"/>
    <mergeCell ref="E5:E6"/>
    <mergeCell ref="F5:F6"/>
    <mergeCell ref="I87:L87"/>
    <mergeCell ref="O5:O6"/>
    <mergeCell ref="A61:A85"/>
    <mergeCell ref="A5:A6"/>
    <mergeCell ref="B5:B6"/>
    <mergeCell ref="C5:C6"/>
    <mergeCell ref="D5:D6"/>
    <mergeCell ref="B54:F54"/>
  </mergeCells>
  <pageMargins left="0.7" right="0.7" top="0.75" bottom="0.75" header="0.3" footer="0.3"/>
  <pageSetup scale="34" orientation="portrait" r:id="rId1"/>
  <colBreaks count="1" manualBreakCount="1">
    <brk id="2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BD80F-A7CD-4912-9E46-C79383735B69}">
  <sheetPr codeName="Sheet13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155</v>
      </c>
      <c r="B2" s="29" t="s">
        <v>119</v>
      </c>
      <c r="C2" s="29">
        <f>NSAs!B13</f>
        <v>258893.51</v>
      </c>
      <c r="D2" s="30">
        <f>NSAs!C13</f>
        <v>4256485.62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11 (dBA)</v>
      </c>
      <c r="O5" s="209" t="s">
        <v>0</v>
      </c>
      <c r="P5" s="212" t="s">
        <v>1</v>
      </c>
      <c r="Q5" s="165" t="s">
        <v>2</v>
      </c>
      <c r="R5" s="211"/>
      <c r="V5" s="145" t="str">
        <f>INDEX(A7:A45,MATCH(W5,H7:H45,0))</f>
        <v>A-30</v>
      </c>
      <c r="W5" s="146">
        <f>MAX(H7:H45)</f>
        <v>34.913847345484001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O6" s="210"/>
      <c r="P6" s="213"/>
      <c r="Q6" s="12" t="s">
        <v>3</v>
      </c>
      <c r="R6" s="13" t="s">
        <v>4</v>
      </c>
      <c r="V6" s="147" t="str">
        <f>INDEX(A7:A45,MATCH(W6,H7:H45,0))</f>
        <v>A-33</v>
      </c>
      <c r="W6" s="148">
        <f>LARGE(H7:H45,2)</f>
        <v>29.164370807706135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6862.6468740637656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54.429833046176725</v>
      </c>
      <c r="H7" s="36">
        <f>C7-G7</f>
        <v>14.580466910463088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28.710892365442756</v>
      </c>
    </row>
    <row r="8" spans="1:23" x14ac:dyDescent="0.25">
      <c r="A8" s="9" t="str">
        <f>Inverters!B4</f>
        <v>A-2</v>
      </c>
      <c r="B8" s="24">
        <f t="shared" si="0"/>
        <v>6181.2342359272925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53.521504027129183</v>
      </c>
      <c r="H8" s="37">
        <f t="shared" ref="H8:H44" si="3">C8-G8</f>
        <v>15.48879592951063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35.389920981806938</v>
      </c>
    </row>
    <row r="9" spans="1:23" x14ac:dyDescent="0.25">
      <c r="A9" s="9" t="str">
        <f>Inverters!B5</f>
        <v>A-3</v>
      </c>
      <c r="B9" s="24">
        <f t="shared" si="0"/>
        <v>4668.6274401048286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51.083784365905103</v>
      </c>
      <c r="H9" s="37">
        <f t="shared" si="3"/>
        <v>17.926515590734709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62.037110153948817</v>
      </c>
    </row>
    <row r="10" spans="1:23" x14ac:dyDescent="0.25">
      <c r="A10" s="9" t="str">
        <f>Inverters!B6</f>
        <v>A-4</v>
      </c>
      <c r="B10" s="24">
        <f t="shared" si="0"/>
        <v>3767.0952238827481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49.220131967028635</v>
      </c>
      <c r="H10" s="37">
        <f t="shared" si="3"/>
        <v>19.790167989611177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95.283301988055925</v>
      </c>
    </row>
    <row r="11" spans="1:23" x14ac:dyDescent="0.25">
      <c r="A11" s="9" t="str">
        <f>Inverters!B7</f>
        <v>A-5</v>
      </c>
      <c r="B11" s="24">
        <f t="shared" si="0"/>
        <v>3431.5018394282351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48.4096847205345</v>
      </c>
      <c r="H11" s="37">
        <f t="shared" si="3"/>
        <v>20.600615236105313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114.83162843048765</v>
      </c>
    </row>
    <row r="12" spans="1:23" x14ac:dyDescent="0.25">
      <c r="A12" s="9" t="str">
        <f>Inverters!B8</f>
        <v>A-6</v>
      </c>
      <c r="B12" s="24">
        <f t="shared" si="0"/>
        <v>3086.989090440662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47.490701893368552</v>
      </c>
      <c r="H12" s="37">
        <f t="shared" si="3"/>
        <v>21.51959806327126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141.89261949122189</v>
      </c>
    </row>
    <row r="13" spans="1:23" x14ac:dyDescent="0.25">
      <c r="A13" s="9" t="str">
        <f>Inverters!B9</f>
        <v>A-7</v>
      </c>
      <c r="B13" s="24">
        <f t="shared" si="0"/>
        <v>4547.9625669522275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50.85633762940369</v>
      </c>
      <c r="H13" s="37">
        <f t="shared" si="3"/>
        <v>18.153962327236123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65.372671446851712</v>
      </c>
    </row>
    <row r="14" spans="1:23" x14ac:dyDescent="0.25">
      <c r="A14" s="9" t="str">
        <f>Inverters!B10</f>
        <v>A-8</v>
      </c>
      <c r="B14" s="24">
        <f t="shared" si="0"/>
        <v>4260.0453842652259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50.288284517411014</v>
      </c>
      <c r="H14" s="37">
        <f t="shared" si="3"/>
        <v>18.722015439228798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74.507766339292559</v>
      </c>
    </row>
    <row r="15" spans="1:23" x14ac:dyDescent="0.25">
      <c r="A15" s="9" t="str">
        <f>Inverters!B11</f>
        <v>A-9</v>
      </c>
      <c r="B15" s="24">
        <f t="shared" si="0"/>
        <v>3618.3126727524159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48.870121865089949</v>
      </c>
      <c r="H15" s="37">
        <f t="shared" si="3"/>
        <v>20.140178091549863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103.28037571746087</v>
      </c>
    </row>
    <row r="16" spans="1:23" x14ac:dyDescent="0.25">
      <c r="A16" s="9" t="str">
        <f>Inverters!B12</f>
        <v>A-10</v>
      </c>
      <c r="B16" s="24">
        <f t="shared" si="0"/>
        <v>3286.2643043583666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48.034049790065552</v>
      </c>
      <c r="H16" s="37">
        <f t="shared" si="3"/>
        <v>20.97625016657426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125.2059640917232</v>
      </c>
    </row>
    <row r="17" spans="1:21" x14ac:dyDescent="0.25">
      <c r="A17" s="9" t="str">
        <f>Inverters!B13</f>
        <v>A-11</v>
      </c>
      <c r="B17" s="24">
        <f t="shared" si="0"/>
        <v>2943.2081920244718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47.076419672501594</v>
      </c>
      <c r="H17" s="37">
        <f t="shared" si="3"/>
        <v>21.933880284138219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156.09465364406026</v>
      </c>
    </row>
    <row r="18" spans="1:21" x14ac:dyDescent="0.25">
      <c r="A18" s="9" t="str">
        <f>Inverters!B14</f>
        <v>A-12</v>
      </c>
      <c r="B18" s="24">
        <f t="shared" si="0"/>
        <v>2683.7183244519115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46.274738631163302</v>
      </c>
      <c r="H18" s="37">
        <f t="shared" si="3"/>
        <v>22.73556132547651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187.73970562026312</v>
      </c>
    </row>
    <row r="19" spans="1:21" x14ac:dyDescent="0.25">
      <c r="A19" s="9" t="str">
        <f>Inverters!B15</f>
        <v>A-13</v>
      </c>
      <c r="B19" s="24">
        <f t="shared" si="0"/>
        <v>2357.6578121728621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45.149615446316744</v>
      </c>
      <c r="H19" s="37">
        <f t="shared" si="3"/>
        <v>23.860684510323068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243.25873894831645</v>
      </c>
    </row>
    <row r="20" spans="1:21" x14ac:dyDescent="0.25">
      <c r="A20" s="9" t="str">
        <f>Inverters!B16</f>
        <v>A-14</v>
      </c>
      <c r="B20" s="24">
        <f t="shared" si="0"/>
        <v>2120.2619480620774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44.227790384331712</v>
      </c>
      <c r="H20" s="37">
        <f t="shared" si="3"/>
        <v>24.782509572308101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300.78138669356832</v>
      </c>
    </row>
    <row r="21" spans="1:21" x14ac:dyDescent="0.25">
      <c r="A21" s="9" t="str">
        <f>Inverters!B17</f>
        <v>A-15</v>
      </c>
      <c r="B21" s="24">
        <f t="shared" si="0"/>
        <v>1870.5368189908456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43.139325222373103</v>
      </c>
      <c r="H21" s="37">
        <f t="shared" si="3"/>
        <v>25.87097473426671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386.45370332246716</v>
      </c>
    </row>
    <row r="22" spans="1:21" x14ac:dyDescent="0.25">
      <c r="A22" s="9" t="str">
        <f>Inverters!B18</f>
        <v>A-16</v>
      </c>
      <c r="B22" s="24">
        <f t="shared" si="0"/>
        <v>4336.4354470001972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50.442657715690068</v>
      </c>
      <c r="H22" s="37">
        <f t="shared" si="3"/>
        <v>18.567642240949745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71.905849941350766</v>
      </c>
    </row>
    <row r="23" spans="1:21" x14ac:dyDescent="0.25">
      <c r="A23" s="9" t="str">
        <f>Inverters!B19</f>
        <v>A-17</v>
      </c>
      <c r="B23" s="24">
        <f t="shared" si="0"/>
        <v>3890.4498394144862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49.499996404305691</v>
      </c>
      <c r="H23" s="37">
        <f t="shared" si="3"/>
        <v>19.510303552334122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89.336792395595552</v>
      </c>
    </row>
    <row r="24" spans="1:21" x14ac:dyDescent="0.25">
      <c r="A24" s="9" t="str">
        <f>Inverters!B20</f>
        <v>A-18</v>
      </c>
      <c r="B24" s="24">
        <f t="shared" si="0"/>
        <v>3542.8349768228222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48.687018472436336</v>
      </c>
      <c r="H24" s="37">
        <f t="shared" si="3"/>
        <v>20.323281484203477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107.72788869785344</v>
      </c>
    </row>
    <row r="25" spans="1:21" x14ac:dyDescent="0.25">
      <c r="A25" s="9" t="str">
        <f>Inverters!B21</f>
        <v>A-19</v>
      </c>
      <c r="B25" s="24">
        <f t="shared" si="0"/>
        <v>3148.4931564478643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47.662055073167167</v>
      </c>
      <c r="H25" s="37">
        <f t="shared" si="3"/>
        <v>21.348244883472645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136.40317783207075</v>
      </c>
    </row>
    <row r="26" spans="1:21" x14ac:dyDescent="0.25">
      <c r="A26" s="9" t="str">
        <f>Inverters!B22</f>
        <v>A-20</v>
      </c>
      <c r="B26" s="24">
        <f t="shared" si="0"/>
        <v>2831.8180703745033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46.741306974913826</v>
      </c>
      <c r="H26" s="37">
        <f t="shared" si="3"/>
        <v>22.268992981725987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168.61620020403038</v>
      </c>
    </row>
    <row r="27" spans="1:21" x14ac:dyDescent="0.25">
      <c r="A27" s="9" t="str">
        <f>Inverters!B23</f>
        <v>A-21</v>
      </c>
      <c r="B27" s="24">
        <f t="shared" si="0"/>
        <v>2519.87308573256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45.727573358852922</v>
      </c>
      <c r="H27" s="37">
        <f t="shared" si="3"/>
        <v>23.28272659778689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212.94755587247641</v>
      </c>
    </row>
    <row r="28" spans="1:21" x14ac:dyDescent="0.25">
      <c r="A28" s="9" t="str">
        <f>Inverters!B24</f>
        <v>A-22</v>
      </c>
      <c r="B28" s="24">
        <f t="shared" si="0"/>
        <v>2223.271780507283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44.639851112368831</v>
      </c>
      <c r="H28" s="37">
        <f t="shared" si="3"/>
        <v>24.370448844270982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273.55514315200577</v>
      </c>
    </row>
    <row r="29" spans="1:21" x14ac:dyDescent="0.25">
      <c r="A29" s="9" t="str">
        <f>Inverters!B25</f>
        <v>A-23</v>
      </c>
      <c r="B29" s="24">
        <f t="shared" si="0"/>
        <v>1933.2215099415073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43.425632373211599</v>
      </c>
      <c r="H29" s="37">
        <f t="shared" si="3"/>
        <v>25.584667583428214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361.79849698454069</v>
      </c>
    </row>
    <row r="30" spans="1:21" x14ac:dyDescent="0.25">
      <c r="A30" s="9" t="str">
        <f>Inverters!B26</f>
        <v>A-24</v>
      </c>
      <c r="B30" s="24">
        <f t="shared" si="0"/>
        <v>1625.503338476901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41.919757315838325</v>
      </c>
      <c r="H30" s="37">
        <f t="shared" si="3"/>
        <v>27.090542640801488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511.74577298369888</v>
      </c>
    </row>
    <row r="31" spans="1:21" x14ac:dyDescent="0.25">
      <c r="A31" s="9" t="str">
        <f>Inverters!B27</f>
        <v>A-25</v>
      </c>
      <c r="B31" s="24">
        <f t="shared" si="0"/>
        <v>3668.8126602076254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48.990510720726569</v>
      </c>
      <c r="H31" s="37">
        <f t="shared" si="3"/>
        <v>20.019789235913244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100.45670372316354</v>
      </c>
    </row>
    <row r="32" spans="1:21" x14ac:dyDescent="0.25">
      <c r="A32" s="9" t="str">
        <f>Inverters!B28</f>
        <v>A-26</v>
      </c>
      <c r="B32" s="24">
        <f t="shared" si="0"/>
        <v>3250.6031851949679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47.939279131549526</v>
      </c>
      <c r="H32" s="37">
        <f t="shared" si="3"/>
        <v>21.071020825090287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127.96820627659602</v>
      </c>
    </row>
    <row r="33" spans="1:21" x14ac:dyDescent="0.25">
      <c r="A33" s="9" t="str">
        <f>Inverters!B29</f>
        <v>A-27</v>
      </c>
      <c r="B33" s="24">
        <f t="shared" si="0"/>
        <v>2758.8353198405575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46.51451554768407</v>
      </c>
      <c r="H33" s="37">
        <f t="shared" si="3"/>
        <v>22.495784408955743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177.65541148971081</v>
      </c>
    </row>
    <row r="34" spans="1:21" x14ac:dyDescent="0.25">
      <c r="A34" s="9" t="str">
        <f>Inverters!B30</f>
        <v>A-28</v>
      </c>
      <c r="B34" s="24">
        <f t="shared" si="0"/>
        <v>1823.724792204195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42.919186041199147</v>
      </c>
      <c r="H34" s="37">
        <f t="shared" si="3"/>
        <v>26.091113915440665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406.5475905789994</v>
      </c>
    </row>
    <row r="35" spans="1:21" x14ac:dyDescent="0.25">
      <c r="A35" s="9" t="str">
        <f>Inverters!B31</f>
        <v>A-29</v>
      </c>
      <c r="B35" s="24">
        <f t="shared" si="0"/>
        <v>1583.1247847532675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41.690302961731085</v>
      </c>
      <c r="H35" s="37">
        <f t="shared" si="3"/>
        <v>27.319996994908728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539.51024920204918</v>
      </c>
    </row>
    <row r="36" spans="1:21" x14ac:dyDescent="0.25">
      <c r="A36" s="9" t="str">
        <f>Inverters!B32</f>
        <v>A-30</v>
      </c>
      <c r="B36" s="24">
        <f t="shared" si="0"/>
        <v>660.42367045699052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34.096452611155811</v>
      </c>
      <c r="H36" s="37">
        <f t="shared" si="3"/>
        <v>34.913847345484001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3100.1644692979048</v>
      </c>
    </row>
    <row r="37" spans="1:21" x14ac:dyDescent="0.25">
      <c r="A37" s="9" t="str">
        <f>Inverters!B33</f>
        <v>A-31</v>
      </c>
      <c r="B37" s="24">
        <f t="shared" si="0"/>
        <v>2852.3657171548298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46.804104159639252</v>
      </c>
      <c r="H37" s="37">
        <f t="shared" si="3"/>
        <v>22.206195797000561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166.19562218457267</v>
      </c>
    </row>
    <row r="38" spans="1:21" x14ac:dyDescent="0.25">
      <c r="A38" s="9" t="str">
        <f>Inverters!B34</f>
        <v>A-32</v>
      </c>
      <c r="B38" s="24">
        <f t="shared" si="0"/>
        <v>1505.6549247421137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41.254508979757937</v>
      </c>
      <c r="H38" s="37">
        <f t="shared" si="3"/>
        <v>27.755790976881876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596.4569421426653</v>
      </c>
    </row>
    <row r="39" spans="1:21" x14ac:dyDescent="0.25">
      <c r="A39" s="9" t="str">
        <f>Inverters!B35</f>
        <v>A-33</v>
      </c>
      <c r="B39" s="24">
        <f t="shared" si="0"/>
        <v>1280.2549316442405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39.845929148933678</v>
      </c>
      <c r="H39" s="37">
        <f t="shared" si="3"/>
        <v>29.164370807706135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824.96795803706539</v>
      </c>
    </row>
    <row r="40" spans="1:21" x14ac:dyDescent="0.25">
      <c r="A40" s="9" t="str">
        <f>Inverters!B36</f>
        <v>B-1</v>
      </c>
      <c r="B40" s="24">
        <f t="shared" si="0"/>
        <v>6601.0445378591121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54.092253259731585</v>
      </c>
      <c r="H40" s="37">
        <f t="shared" si="3"/>
        <v>11.907746740268415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15.515817904537359</v>
      </c>
    </row>
    <row r="41" spans="1:21" x14ac:dyDescent="0.25">
      <c r="A41" s="9" t="str">
        <f>Inverters!B37</f>
        <v>B-2</v>
      </c>
      <c r="B41" s="24">
        <f t="shared" si="0"/>
        <v>4592.5528627224303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50.941083279334912</v>
      </c>
      <c r="H41" s="37">
        <f t="shared" si="3"/>
        <v>15.058916720665088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32.05469670744273</v>
      </c>
    </row>
    <row r="42" spans="1:21" x14ac:dyDescent="0.25">
      <c r="A42" s="9" t="str">
        <f>Inverters!B38</f>
        <v>B-3</v>
      </c>
      <c r="B42" s="24">
        <f t="shared" si="0"/>
        <v>3717.6472431902744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49.105363568835642</v>
      </c>
      <c r="H42" s="37">
        <f t="shared" si="3"/>
        <v>16.894636431164358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48.917431228167878</v>
      </c>
    </row>
    <row r="43" spans="1:21" x14ac:dyDescent="0.25">
      <c r="A43" s="9" t="str">
        <f>Inverters!B39</f>
        <v>C-1</v>
      </c>
      <c r="B43" s="24">
        <f t="shared" si="0"/>
        <v>3931.2062986568953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49.590516699436343</v>
      </c>
      <c r="H43" s="37">
        <f t="shared" si="3"/>
        <v>16.409483300563657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43.747005430636413</v>
      </c>
    </row>
    <row r="44" spans="1:21" ht="15.75" thickBot="1" x14ac:dyDescent="0.3">
      <c r="A44" s="9" t="str">
        <f>Inverters!B40</f>
        <v>Trans</v>
      </c>
      <c r="B44" s="24">
        <f>SQRT(($C$2-Q44)^2+($D$2-R44)^2)</f>
        <v>1178.3978464423078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39.12583880298007</v>
      </c>
      <c r="H44" s="37">
        <f t="shared" si="3"/>
        <v>14.87416119701993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30.71963984161108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21.337415286502363</v>
      </c>
      <c r="O45" s="108"/>
      <c r="P45" s="108"/>
      <c r="Q45" s="109"/>
      <c r="R45" s="109"/>
      <c r="U45">
        <f t="shared" ref="U45" si="5">10^(H45/10)</f>
        <v>136.06346566315332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40.171092726836683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40.171092726836683</v>
      </c>
      <c r="D51" s="77">
        <f>10*LOG10(SUM(U7:U44))</f>
        <v>40.113908978776109</v>
      </c>
      <c r="E51" s="77">
        <f>P85</f>
        <v>40.149736959249907</v>
      </c>
      <c r="F51" s="78">
        <f>S85</f>
        <v>46.531904902346525</v>
      </c>
    </row>
    <row r="52" spans="1:19" ht="14.45" customHeight="1" thickBot="1" x14ac:dyDescent="0.3">
      <c r="B52" s="72" t="s">
        <v>141</v>
      </c>
      <c r="C52" s="79">
        <f>10*LOG10(10^(C50/10)+10^(C51/10))</f>
        <v>43.096688802222054</v>
      </c>
      <c r="D52" s="79">
        <f>10*LOG10(10^(D50/10)+10^(D51/10))</f>
        <v>41.064506988016191</v>
      </c>
      <c r="E52" s="79">
        <f>J85</f>
        <v>42.440977272915461</v>
      </c>
      <c r="F52" s="80">
        <f>M85</f>
        <v>47.829546110874546</v>
      </c>
    </row>
    <row r="53" spans="1:19" ht="16.149999999999999" customHeight="1" thickBot="1" x14ac:dyDescent="0.3">
      <c r="B53" s="74" t="s">
        <v>145</v>
      </c>
      <c r="C53" s="81">
        <f>C52-C50</f>
        <v>3.0966888022220544</v>
      </c>
      <c r="D53" s="81">
        <f>D52-D50</f>
        <v>7.0645069880161913</v>
      </c>
      <c r="E53" s="81">
        <f>E52-E50</f>
        <v>3.8725062029440878</v>
      </c>
      <c r="F53" s="82">
        <f>F52-F50</f>
        <v>5.8789741810617215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11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41.064506988016191</v>
      </c>
      <c r="J61" s="62">
        <f>10^(I61/10)</f>
        <v>12777.641492853301</v>
      </c>
      <c r="K61" s="63"/>
      <c r="L61" s="153">
        <f>I61+10</f>
        <v>51.064506988016191</v>
      </c>
      <c r="M61" s="62">
        <f>10^(L61/10)</f>
        <v>127776.41492853315</v>
      </c>
      <c r="N61" s="62"/>
      <c r="O61" s="62">
        <f>D51</f>
        <v>40.113908978776109</v>
      </c>
      <c r="P61" s="62">
        <f>10^(O61/10)</f>
        <v>10265.755061343729</v>
      </c>
      <c r="Q61" s="62"/>
      <c r="R61" s="62">
        <f>O61+10</f>
        <v>50.113908978776109</v>
      </c>
      <c r="S61" s="63">
        <f>10^(R61/10)</f>
        <v>102657.55061343721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41.064506988016191</v>
      </c>
      <c r="J62" s="26">
        <f t="shared" ref="J62:J84" si="10">10^(I62/10)</f>
        <v>12777.641492853301</v>
      </c>
      <c r="K62" s="64"/>
      <c r="L62" s="154">
        <f t="shared" ref="L62:L67" si="11">I62+10</f>
        <v>51.064506988016191</v>
      </c>
      <c r="M62" s="26">
        <f t="shared" ref="M62:M84" si="12">10^(L62/10)</f>
        <v>127776.41492853315</v>
      </c>
      <c r="N62" s="26"/>
      <c r="O62" s="26">
        <f>O61</f>
        <v>40.113908978776109</v>
      </c>
      <c r="P62" s="26">
        <f t="shared" ref="P62:P84" si="13">10^(O62/10)</f>
        <v>10265.755061343729</v>
      </c>
      <c r="Q62" s="26"/>
      <c r="R62" s="26">
        <f t="shared" ref="R62:R67" si="14">O62+10</f>
        <v>50.113908978776109</v>
      </c>
      <c r="S62" s="64">
        <f t="shared" ref="S62:S84" si="15">10^(R62/10)</f>
        <v>102657.55061343721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41.064506988016191</v>
      </c>
      <c r="J63" s="26">
        <f t="shared" si="10"/>
        <v>12777.641492853301</v>
      </c>
      <c r="K63" s="64"/>
      <c r="L63" s="154">
        <f t="shared" si="11"/>
        <v>51.064506988016191</v>
      </c>
      <c r="M63" s="26">
        <f t="shared" si="12"/>
        <v>127776.41492853315</v>
      </c>
      <c r="N63" s="26"/>
      <c r="O63" s="26">
        <f t="shared" ref="O63:O84" si="17">O62</f>
        <v>40.113908978776109</v>
      </c>
      <c r="P63" s="26">
        <f t="shared" si="13"/>
        <v>10265.755061343729</v>
      </c>
      <c r="Q63" s="26"/>
      <c r="R63" s="26">
        <f t="shared" si="14"/>
        <v>50.113908978776109</v>
      </c>
      <c r="S63" s="64">
        <f t="shared" si="15"/>
        <v>102657.55061343721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41.064506988016191</v>
      </c>
      <c r="J64" s="26">
        <f t="shared" si="10"/>
        <v>12777.641492853301</v>
      </c>
      <c r="K64" s="64"/>
      <c r="L64" s="154">
        <f t="shared" si="11"/>
        <v>51.064506988016191</v>
      </c>
      <c r="M64" s="26">
        <f t="shared" si="12"/>
        <v>127776.41492853315</v>
      </c>
      <c r="N64" s="26"/>
      <c r="O64" s="26">
        <f t="shared" si="17"/>
        <v>40.113908978776109</v>
      </c>
      <c r="P64" s="26">
        <f t="shared" si="13"/>
        <v>10265.755061343729</v>
      </c>
      <c r="Q64" s="26"/>
      <c r="R64" s="26">
        <f t="shared" si="14"/>
        <v>50.113908978776109</v>
      </c>
      <c r="S64" s="64">
        <f t="shared" si="15"/>
        <v>102657.55061343721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41.064506988016191</v>
      </c>
      <c r="J65" s="26">
        <f t="shared" si="10"/>
        <v>12777.641492853301</v>
      </c>
      <c r="K65" s="64"/>
      <c r="L65" s="154">
        <f t="shared" si="11"/>
        <v>51.064506988016191</v>
      </c>
      <c r="M65" s="26">
        <f t="shared" si="12"/>
        <v>127776.41492853315</v>
      </c>
      <c r="N65" s="26"/>
      <c r="O65" s="26">
        <f t="shared" si="17"/>
        <v>40.113908978776109</v>
      </c>
      <c r="P65" s="26">
        <f t="shared" si="13"/>
        <v>10265.755061343729</v>
      </c>
      <c r="Q65" s="26"/>
      <c r="R65" s="26">
        <f t="shared" si="14"/>
        <v>50.113908978776109</v>
      </c>
      <c r="S65" s="64">
        <f t="shared" si="15"/>
        <v>102657.55061343721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41.064506988016191</v>
      </c>
      <c r="J66" s="26">
        <f t="shared" si="10"/>
        <v>12777.641492853301</v>
      </c>
      <c r="K66" s="64"/>
      <c r="L66" s="154">
        <f t="shared" si="11"/>
        <v>51.064506988016191</v>
      </c>
      <c r="M66" s="26">
        <f t="shared" si="12"/>
        <v>127776.41492853315</v>
      </c>
      <c r="N66" s="26"/>
      <c r="O66" s="26">
        <f t="shared" si="17"/>
        <v>40.113908978776109</v>
      </c>
      <c r="P66" s="26">
        <f t="shared" si="13"/>
        <v>10265.755061343729</v>
      </c>
      <c r="Q66" s="26"/>
      <c r="R66" s="26">
        <f t="shared" si="14"/>
        <v>50.113908978776109</v>
      </c>
      <c r="S66" s="64">
        <f t="shared" si="15"/>
        <v>102657.55061343721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41.064506988016191</v>
      </c>
      <c r="J67" s="26">
        <f t="shared" si="10"/>
        <v>12777.641492853301</v>
      </c>
      <c r="K67" s="64"/>
      <c r="L67" s="154">
        <f t="shared" si="11"/>
        <v>51.064506988016191</v>
      </c>
      <c r="M67" s="26">
        <f t="shared" si="12"/>
        <v>127776.41492853315</v>
      </c>
      <c r="N67" s="26"/>
      <c r="O67" s="26">
        <f t="shared" si="17"/>
        <v>40.113908978776109</v>
      </c>
      <c r="P67" s="26">
        <f t="shared" si="13"/>
        <v>10265.755061343729</v>
      </c>
      <c r="Q67" s="26"/>
      <c r="R67" s="26">
        <f t="shared" si="14"/>
        <v>50.113908978776109</v>
      </c>
      <c r="S67" s="64">
        <f t="shared" si="15"/>
        <v>102657.55061343721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43.096688802222054</v>
      </c>
      <c r="J68" s="26">
        <f t="shared" si="10"/>
        <v>20401.818527006883</v>
      </c>
      <c r="K68" s="64"/>
      <c r="L68" s="154">
        <f>I68</f>
        <v>43.096688802222054</v>
      </c>
      <c r="M68" s="26">
        <f t="shared" si="12"/>
        <v>20401.818527006883</v>
      </c>
      <c r="N68" s="26"/>
      <c r="O68" s="26">
        <f>H46</f>
        <v>40.171092726836683</v>
      </c>
      <c r="P68" s="26">
        <f t="shared" si="13"/>
        <v>10401.818527006872</v>
      </c>
      <c r="Q68" s="26"/>
      <c r="R68" s="26">
        <f>O68</f>
        <v>40.171092726836683</v>
      </c>
      <c r="S68" s="64">
        <f t="shared" si="15"/>
        <v>10401.818527006872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43.096688802222054</v>
      </c>
      <c r="J69" s="26">
        <f t="shared" si="10"/>
        <v>20401.818527006883</v>
      </c>
      <c r="K69" s="64"/>
      <c r="L69" s="154">
        <f t="shared" ref="L69:L82" si="20">I69</f>
        <v>43.096688802222054</v>
      </c>
      <c r="M69" s="26">
        <f t="shared" si="12"/>
        <v>20401.818527006883</v>
      </c>
      <c r="N69" s="26"/>
      <c r="O69" s="26">
        <f t="shared" si="17"/>
        <v>40.171092726836683</v>
      </c>
      <c r="P69" s="26">
        <f t="shared" si="13"/>
        <v>10401.818527006872</v>
      </c>
      <c r="Q69" s="26"/>
      <c r="R69" s="26">
        <f t="shared" ref="R69:R82" si="21">O69</f>
        <v>40.171092726836683</v>
      </c>
      <c r="S69" s="64">
        <f t="shared" si="15"/>
        <v>10401.818527006872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43.096688802222054</v>
      </c>
      <c r="J70" s="26">
        <f t="shared" si="10"/>
        <v>20401.818527006883</v>
      </c>
      <c r="K70" s="64"/>
      <c r="L70" s="154">
        <f t="shared" si="20"/>
        <v>43.096688802222054</v>
      </c>
      <c r="M70" s="26">
        <f t="shared" si="12"/>
        <v>20401.818527006883</v>
      </c>
      <c r="N70" s="26"/>
      <c r="O70" s="26">
        <f t="shared" si="17"/>
        <v>40.171092726836683</v>
      </c>
      <c r="P70" s="26">
        <f t="shared" si="13"/>
        <v>10401.818527006872</v>
      </c>
      <c r="Q70" s="26"/>
      <c r="R70" s="26">
        <f t="shared" si="21"/>
        <v>40.171092726836683</v>
      </c>
      <c r="S70" s="64">
        <f t="shared" si="15"/>
        <v>10401.818527006872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43.096688802222054</v>
      </c>
      <c r="J71" s="26">
        <f t="shared" si="10"/>
        <v>20401.818527006883</v>
      </c>
      <c r="K71" s="64"/>
      <c r="L71" s="154">
        <f t="shared" si="20"/>
        <v>43.096688802222054</v>
      </c>
      <c r="M71" s="26">
        <f t="shared" si="12"/>
        <v>20401.818527006883</v>
      </c>
      <c r="N71" s="26"/>
      <c r="O71" s="26">
        <f t="shared" si="17"/>
        <v>40.171092726836683</v>
      </c>
      <c r="P71" s="26">
        <f t="shared" si="13"/>
        <v>10401.818527006872</v>
      </c>
      <c r="Q71" s="26"/>
      <c r="R71" s="26">
        <f t="shared" si="21"/>
        <v>40.171092726836683</v>
      </c>
      <c r="S71" s="64">
        <f t="shared" si="15"/>
        <v>10401.818527006872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43.096688802222054</v>
      </c>
      <c r="J72" s="26">
        <f t="shared" si="10"/>
        <v>20401.818527006883</v>
      </c>
      <c r="K72" s="64"/>
      <c r="L72" s="154">
        <f t="shared" si="20"/>
        <v>43.096688802222054</v>
      </c>
      <c r="M72" s="26">
        <f t="shared" si="12"/>
        <v>20401.818527006883</v>
      </c>
      <c r="N72" s="26"/>
      <c r="O72" s="26">
        <f t="shared" si="17"/>
        <v>40.171092726836683</v>
      </c>
      <c r="P72" s="26">
        <f t="shared" si="13"/>
        <v>10401.818527006872</v>
      </c>
      <c r="Q72" s="26"/>
      <c r="R72" s="26">
        <f t="shared" si="21"/>
        <v>40.171092726836683</v>
      </c>
      <c r="S72" s="64">
        <f t="shared" si="15"/>
        <v>10401.818527006872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43.096688802222054</v>
      </c>
      <c r="J73" s="26">
        <f t="shared" si="10"/>
        <v>20401.818527006883</v>
      </c>
      <c r="K73" s="64"/>
      <c r="L73" s="154">
        <f t="shared" si="20"/>
        <v>43.096688802222054</v>
      </c>
      <c r="M73" s="26">
        <f t="shared" si="12"/>
        <v>20401.818527006883</v>
      </c>
      <c r="N73" s="26"/>
      <c r="O73" s="26">
        <f t="shared" si="17"/>
        <v>40.171092726836683</v>
      </c>
      <c r="P73" s="26">
        <f t="shared" si="13"/>
        <v>10401.818527006872</v>
      </c>
      <c r="Q73" s="26"/>
      <c r="R73" s="26">
        <f t="shared" si="21"/>
        <v>40.171092726836683</v>
      </c>
      <c r="S73" s="64">
        <f t="shared" si="15"/>
        <v>10401.818527006872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43.096688802222054</v>
      </c>
      <c r="J74" s="26">
        <f t="shared" si="10"/>
        <v>20401.818527006883</v>
      </c>
      <c r="K74" s="64"/>
      <c r="L74" s="154">
        <f t="shared" si="20"/>
        <v>43.096688802222054</v>
      </c>
      <c r="M74" s="26">
        <f t="shared" si="12"/>
        <v>20401.818527006883</v>
      </c>
      <c r="N74" s="26"/>
      <c r="O74" s="26">
        <f t="shared" si="17"/>
        <v>40.171092726836683</v>
      </c>
      <c r="P74" s="26">
        <f t="shared" si="13"/>
        <v>10401.818527006872</v>
      </c>
      <c r="Q74" s="26"/>
      <c r="R74" s="26">
        <f t="shared" si="21"/>
        <v>40.171092726836683</v>
      </c>
      <c r="S74" s="64">
        <f t="shared" si="15"/>
        <v>10401.818527006872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43.096688802222054</v>
      </c>
      <c r="J75" s="26">
        <f t="shared" si="10"/>
        <v>20401.818527006883</v>
      </c>
      <c r="K75" s="64"/>
      <c r="L75" s="154">
        <f t="shared" si="20"/>
        <v>43.096688802222054</v>
      </c>
      <c r="M75" s="26">
        <f t="shared" si="12"/>
        <v>20401.818527006883</v>
      </c>
      <c r="N75" s="26"/>
      <c r="O75" s="26">
        <f t="shared" si="17"/>
        <v>40.171092726836683</v>
      </c>
      <c r="P75" s="26">
        <f t="shared" si="13"/>
        <v>10401.818527006872</v>
      </c>
      <c r="Q75" s="26"/>
      <c r="R75" s="26">
        <f t="shared" si="21"/>
        <v>40.171092726836683</v>
      </c>
      <c r="S75" s="64">
        <f t="shared" si="15"/>
        <v>10401.818527006872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43.096688802222054</v>
      </c>
      <c r="J76" s="26">
        <f t="shared" si="10"/>
        <v>20401.818527006883</v>
      </c>
      <c r="K76" s="64"/>
      <c r="L76" s="154">
        <f t="shared" si="20"/>
        <v>43.096688802222054</v>
      </c>
      <c r="M76" s="26">
        <f t="shared" si="12"/>
        <v>20401.818527006883</v>
      </c>
      <c r="N76" s="26"/>
      <c r="O76" s="26">
        <f t="shared" si="17"/>
        <v>40.171092726836683</v>
      </c>
      <c r="P76" s="26">
        <f t="shared" si="13"/>
        <v>10401.818527006872</v>
      </c>
      <c r="Q76" s="26"/>
      <c r="R76" s="26">
        <f t="shared" si="21"/>
        <v>40.171092726836683</v>
      </c>
      <c r="S76" s="64">
        <f t="shared" si="15"/>
        <v>10401.818527006872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43.096688802222054</v>
      </c>
      <c r="J77" s="26">
        <f t="shared" si="10"/>
        <v>20401.818527006883</v>
      </c>
      <c r="K77" s="64"/>
      <c r="L77" s="154">
        <f t="shared" si="20"/>
        <v>43.096688802222054</v>
      </c>
      <c r="M77" s="26">
        <f t="shared" si="12"/>
        <v>20401.818527006883</v>
      </c>
      <c r="N77" s="26"/>
      <c r="O77" s="26">
        <f t="shared" si="17"/>
        <v>40.171092726836683</v>
      </c>
      <c r="P77" s="26">
        <f t="shared" si="13"/>
        <v>10401.818527006872</v>
      </c>
      <c r="Q77" s="26"/>
      <c r="R77" s="26">
        <f t="shared" si="21"/>
        <v>40.171092726836683</v>
      </c>
      <c r="S77" s="64">
        <f t="shared" si="15"/>
        <v>10401.818527006872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43.096688802222054</v>
      </c>
      <c r="J78" s="26">
        <f t="shared" si="10"/>
        <v>20401.818527006883</v>
      </c>
      <c r="K78" s="64"/>
      <c r="L78" s="154">
        <f t="shared" si="20"/>
        <v>43.096688802222054</v>
      </c>
      <c r="M78" s="26">
        <f t="shared" si="12"/>
        <v>20401.818527006883</v>
      </c>
      <c r="N78" s="26"/>
      <c r="O78" s="26">
        <f t="shared" si="17"/>
        <v>40.171092726836683</v>
      </c>
      <c r="P78" s="26">
        <f t="shared" si="13"/>
        <v>10401.818527006872</v>
      </c>
      <c r="Q78" s="26"/>
      <c r="R78" s="26">
        <f t="shared" si="21"/>
        <v>40.171092726836683</v>
      </c>
      <c r="S78" s="64">
        <f t="shared" si="15"/>
        <v>10401.818527006872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43.096688802222054</v>
      </c>
      <c r="J79" s="26">
        <f t="shared" si="10"/>
        <v>20401.818527006883</v>
      </c>
      <c r="K79" s="64"/>
      <c r="L79" s="154">
        <f t="shared" si="20"/>
        <v>43.096688802222054</v>
      </c>
      <c r="M79" s="26">
        <f t="shared" si="12"/>
        <v>20401.818527006883</v>
      </c>
      <c r="N79" s="26"/>
      <c r="O79" s="26">
        <f t="shared" si="17"/>
        <v>40.171092726836683</v>
      </c>
      <c r="P79" s="26">
        <f t="shared" si="13"/>
        <v>10401.818527006872</v>
      </c>
      <c r="Q79" s="26"/>
      <c r="R79" s="26">
        <f t="shared" si="21"/>
        <v>40.171092726836683</v>
      </c>
      <c r="S79" s="64">
        <f t="shared" si="15"/>
        <v>10401.818527006872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43.096688802222054</v>
      </c>
      <c r="J80" s="26">
        <f t="shared" si="10"/>
        <v>20401.818527006883</v>
      </c>
      <c r="K80" s="64"/>
      <c r="L80" s="154">
        <f t="shared" si="20"/>
        <v>43.096688802222054</v>
      </c>
      <c r="M80" s="26">
        <f t="shared" si="12"/>
        <v>20401.818527006883</v>
      </c>
      <c r="N80" s="26"/>
      <c r="O80" s="26">
        <f t="shared" si="17"/>
        <v>40.171092726836683</v>
      </c>
      <c r="P80" s="26">
        <f t="shared" si="13"/>
        <v>10401.818527006872</v>
      </c>
      <c r="Q80" s="26"/>
      <c r="R80" s="26">
        <f t="shared" si="21"/>
        <v>40.171092726836683</v>
      </c>
      <c r="S80" s="64">
        <f t="shared" si="15"/>
        <v>10401.818527006872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43.096688802222054</v>
      </c>
      <c r="J81" s="26">
        <f t="shared" si="10"/>
        <v>20401.818527006883</v>
      </c>
      <c r="K81" s="64"/>
      <c r="L81" s="154">
        <f t="shared" si="20"/>
        <v>43.096688802222054</v>
      </c>
      <c r="M81" s="26">
        <f t="shared" si="12"/>
        <v>20401.818527006883</v>
      </c>
      <c r="N81" s="26"/>
      <c r="O81" s="26">
        <f t="shared" si="17"/>
        <v>40.171092726836683</v>
      </c>
      <c r="P81" s="26">
        <f t="shared" si="13"/>
        <v>10401.818527006872</v>
      </c>
      <c r="Q81" s="26"/>
      <c r="R81" s="26">
        <f t="shared" si="21"/>
        <v>40.171092726836683</v>
      </c>
      <c r="S81" s="64">
        <f t="shared" si="15"/>
        <v>10401.818527006872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43.096688802222054</v>
      </c>
      <c r="J82" s="26">
        <f t="shared" si="10"/>
        <v>20401.818527006883</v>
      </c>
      <c r="K82" s="64"/>
      <c r="L82" s="154">
        <f t="shared" si="20"/>
        <v>43.096688802222054</v>
      </c>
      <c r="M82" s="26">
        <f t="shared" si="12"/>
        <v>20401.818527006883</v>
      </c>
      <c r="N82" s="26"/>
      <c r="O82" s="26">
        <f t="shared" si="17"/>
        <v>40.171092726836683</v>
      </c>
      <c r="P82" s="26">
        <f t="shared" si="13"/>
        <v>10401.818527006872</v>
      </c>
      <c r="Q82" s="26"/>
      <c r="R82" s="26">
        <f t="shared" si="21"/>
        <v>40.171092726836683</v>
      </c>
      <c r="S82" s="64">
        <f t="shared" si="15"/>
        <v>10401.818527006872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41.064506988016191</v>
      </c>
      <c r="J83" s="26">
        <f t="shared" si="10"/>
        <v>12777.641492853301</v>
      </c>
      <c r="K83" s="64"/>
      <c r="L83" s="154">
        <f>I83+10</f>
        <v>51.064506988016191</v>
      </c>
      <c r="M83" s="26">
        <f t="shared" si="12"/>
        <v>127776.41492853315</v>
      </c>
      <c r="N83" s="26"/>
      <c r="O83" s="26">
        <f>D51</f>
        <v>40.113908978776109</v>
      </c>
      <c r="P83" s="26">
        <f t="shared" si="13"/>
        <v>10265.755061343729</v>
      </c>
      <c r="Q83" s="26"/>
      <c r="R83" s="26">
        <f>O83+10</f>
        <v>50.113908978776109</v>
      </c>
      <c r="S83" s="64">
        <f t="shared" si="15"/>
        <v>102657.55061343721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41.064506988016191</v>
      </c>
      <c r="J84" s="65">
        <f t="shared" si="10"/>
        <v>12777.641492853301</v>
      </c>
      <c r="K84" s="66"/>
      <c r="L84" s="155">
        <f>I84+10</f>
        <v>51.064506988016191</v>
      </c>
      <c r="M84" s="65">
        <f t="shared" si="12"/>
        <v>127776.41492853315</v>
      </c>
      <c r="N84" s="65"/>
      <c r="O84" s="65">
        <f t="shared" si="17"/>
        <v>40.113908978776109</v>
      </c>
      <c r="P84" s="65">
        <f t="shared" si="13"/>
        <v>10265.755061343729</v>
      </c>
      <c r="Q84" s="65"/>
      <c r="R84" s="65">
        <f>O84+10</f>
        <v>50.113908978776109</v>
      </c>
      <c r="S84" s="66">
        <f t="shared" si="15"/>
        <v>102657.55061343721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42.440977272915461</v>
      </c>
      <c r="K85" s="67"/>
      <c r="L85" s="67" t="s">
        <v>134</v>
      </c>
      <c r="M85" s="67">
        <f>10*LOG10(SUM(M61:M84)/24)</f>
        <v>47.829546110874546</v>
      </c>
      <c r="N85" s="67"/>
      <c r="O85" s="67" t="s">
        <v>135</v>
      </c>
      <c r="P85" s="67">
        <f>10*LOG10(SUM(P61:P84)/24)</f>
        <v>40.149736959249907</v>
      </c>
      <c r="Q85" s="67"/>
      <c r="R85" s="67" t="s">
        <v>134</v>
      </c>
      <c r="S85" s="68">
        <f>10*LOG10(SUM(S61:S84)/24)</f>
        <v>46.531904902346525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11</v>
      </c>
      <c r="C89" s="22">
        <f>C2</f>
        <v>258893.51</v>
      </c>
      <c r="D89" s="23">
        <f>D2</f>
        <v>4256485.62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40.171092726836683</v>
      </c>
      <c r="J89" s="86">
        <f>D51</f>
        <v>40.113908978776109</v>
      </c>
      <c r="K89" s="86">
        <f>E51</f>
        <v>40.149736959249907</v>
      </c>
      <c r="L89" s="87">
        <f>F51</f>
        <v>46.531904902346525</v>
      </c>
      <c r="M89" s="89">
        <f>C52</f>
        <v>43.096688802222054</v>
      </c>
      <c r="N89" s="86">
        <f>D52</f>
        <v>41.064506988016191</v>
      </c>
      <c r="O89" s="86">
        <f>E52</f>
        <v>42.440977272915461</v>
      </c>
      <c r="P89" s="87">
        <f>F52</f>
        <v>47.829546110874546</v>
      </c>
      <c r="Q89" s="89">
        <f>C53</f>
        <v>3.0966888022220544</v>
      </c>
      <c r="R89" s="86">
        <f>D53</f>
        <v>7.0645069880161913</v>
      </c>
      <c r="S89" s="86">
        <f>E53</f>
        <v>3.8725062029440878</v>
      </c>
      <c r="T89" s="87">
        <f>F53</f>
        <v>5.8789741810617215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11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660.42367045699052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30.436753271084168</v>
      </c>
      <c r="K95" s="35">
        <f>4/60*100</f>
        <v>6.666666666666667</v>
      </c>
      <c r="L95" s="36">
        <f t="shared" ref="L95:L126" si="23">F95-J95+M95</f>
        <v>4.8023343555062539</v>
      </c>
      <c r="M95" s="110">
        <f>10*LOG(6.666667/100)</f>
        <v>-11.760912373409578</v>
      </c>
      <c r="N95" s="110">
        <f t="shared" ref="N95:N126" si="24">10^(L95/10)</f>
        <v>3.0215753965411039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666.42367045699052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34.175008284369831</v>
      </c>
      <c r="K96" s="27">
        <f t="shared" ref="K96:K159" si="27">4/60*100</f>
        <v>6.666666666666667</v>
      </c>
      <c r="L96" s="37">
        <f t="shared" si="23"/>
        <v>1.064079342220591</v>
      </c>
      <c r="M96" s="110">
        <f t="shared" ref="M96:M159" si="28">10*LOG(6.666667/100)</f>
        <v>-11.760912373409578</v>
      </c>
      <c r="N96" s="110">
        <f t="shared" si="24"/>
        <v>1.2776383352152447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672.42367045699052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34.252859858820329</v>
      </c>
      <c r="K97" s="27">
        <f t="shared" si="27"/>
        <v>6.666666666666667</v>
      </c>
      <c r="L97" s="37">
        <f t="shared" si="23"/>
        <v>0.98622776777009236</v>
      </c>
      <c r="M97" s="110">
        <f t="shared" si="28"/>
        <v>-11.760912373409578</v>
      </c>
      <c r="N97" s="110">
        <f t="shared" si="24"/>
        <v>1.2549394640911509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678.42367045699052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34.330019844215997</v>
      </c>
      <c r="K98" s="27">
        <f t="shared" si="27"/>
        <v>6.666666666666667</v>
      </c>
      <c r="L98" s="37">
        <f t="shared" si="23"/>
        <v>0.90906778237442509</v>
      </c>
      <c r="M98" s="110">
        <f t="shared" si="28"/>
        <v>-11.760912373409578</v>
      </c>
      <c r="N98" s="110">
        <f t="shared" si="24"/>
        <v>1.2328401743986945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684.42367045699052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34.406500419809355</v>
      </c>
      <c r="K99" s="27">
        <f t="shared" si="27"/>
        <v>6.666666666666667</v>
      </c>
      <c r="L99" s="37">
        <f t="shared" si="23"/>
        <v>0.83258720678106712</v>
      </c>
      <c r="M99" s="110">
        <f t="shared" si="28"/>
        <v>-11.760912373409578</v>
      </c>
      <c r="N99" s="110">
        <f t="shared" si="24"/>
        <v>1.2113195336473692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690.42367045699052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34.482313445934331</v>
      </c>
      <c r="K100" s="27">
        <f t="shared" si="27"/>
        <v>6.666666666666667</v>
      </c>
      <c r="L100" s="37">
        <f t="shared" si="23"/>
        <v>0.75677418065609103</v>
      </c>
      <c r="M100" s="110">
        <f t="shared" si="28"/>
        <v>-11.760912373409578</v>
      </c>
      <c r="N100" s="110">
        <f t="shared" si="24"/>
        <v>1.1903575149267824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696.42367045699052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34.557470475044667</v>
      </c>
      <c r="K101" s="27">
        <f t="shared" si="27"/>
        <v>6.666666666666667</v>
      </c>
      <c r="L101" s="37">
        <f t="shared" si="23"/>
        <v>0.68161715154575475</v>
      </c>
      <c r="M101" s="110">
        <f t="shared" si="28"/>
        <v>-11.760912373409578</v>
      </c>
      <c r="N101" s="110">
        <f t="shared" si="24"/>
        <v>1.1699349502976404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702.42367045699052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34.631982762278838</v>
      </c>
      <c r="K102" s="27">
        <f t="shared" si="27"/>
        <v>6.666666666666667</v>
      </c>
      <c r="L102" s="37">
        <f t="shared" si="23"/>
        <v>0.60710486431158373</v>
      </c>
      <c r="M102" s="110">
        <f t="shared" si="28"/>
        <v>-11.760912373409578</v>
      </c>
      <c r="N102" s="110">
        <f t="shared" si="24"/>
        <v>1.1500334869576359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708.42367045699052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34.70586127557565</v>
      </c>
      <c r="K103" s="27">
        <f t="shared" si="27"/>
        <v>6.666666666666667</v>
      </c>
      <c r="L103" s="37">
        <f t="shared" si="23"/>
        <v>0.53322635101477189</v>
      </c>
      <c r="M103" s="110">
        <f t="shared" si="28"/>
        <v>-11.760912373409578</v>
      </c>
      <c r="N103" s="110">
        <f t="shared" si="24"/>
        <v>1.1306355459950261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714.42367045699052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34.779116705363286</v>
      </c>
      <c r="K104" s="27">
        <f t="shared" si="27"/>
        <v>6.666666666666667</v>
      </c>
      <c r="L104" s="37">
        <f t="shared" si="23"/>
        <v>0.45997092122713568</v>
      </c>
      <c r="M104" s="110">
        <f t="shared" si="28"/>
        <v>-11.760912373409578</v>
      </c>
      <c r="N104" s="110">
        <f t="shared" si="24"/>
        <v>1.1117242835567678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720.42367045699052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34.85175947384311</v>
      </c>
      <c r="K105" s="27">
        <f t="shared" si="27"/>
        <v>6.666666666666667</v>
      </c>
      <c r="L105" s="37">
        <f t="shared" si="23"/>
        <v>0.3873281527473118</v>
      </c>
      <c r="M105" s="110">
        <f t="shared" si="28"/>
        <v>-11.760912373409578</v>
      </c>
      <c r="N105" s="110">
        <f t="shared" si="24"/>
        <v>1.0932835542710366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726.42367045699052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34.923799743888537</v>
      </c>
      <c r="K106" s="27">
        <f t="shared" si="27"/>
        <v>6.666666666666667</v>
      </c>
      <c r="L106" s="37">
        <f t="shared" si="23"/>
        <v>0.31528788270188457</v>
      </c>
      <c r="M106" s="110">
        <f t="shared" si="28"/>
        <v>-11.760912373409578</v>
      </c>
      <c r="N106" s="110">
        <f t="shared" si="24"/>
        <v>1.075297876775748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732.42367045699052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34.99524742757788</v>
      </c>
      <c r="K107" s="27">
        <f t="shared" si="27"/>
        <v>6.666666666666667</v>
      </c>
      <c r="L107" s="37">
        <f t="shared" si="23"/>
        <v>0.24384019901254206</v>
      </c>
      <c r="M107" s="110">
        <f t="shared" si="28"/>
        <v>-11.760912373409578</v>
      </c>
      <c r="N107" s="110">
        <f t="shared" si="24"/>
        <v>1.0577524012156592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738.42367045699052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35.066112194379038</v>
      </c>
      <c r="K108" s="27">
        <f t="shared" si="27"/>
        <v>6.666666666666667</v>
      </c>
      <c r="L108" s="37">
        <f t="shared" si="23"/>
        <v>0.17297543221138412</v>
      </c>
      <c r="M108" s="110">
        <f t="shared" si="28"/>
        <v>-11.760912373409578</v>
      </c>
      <c r="N108" s="110">
        <f t="shared" si="24"/>
        <v>1.0406328785806183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744.42367045699052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35.136403479003114</v>
      </c>
      <c r="K109" s="27">
        <f t="shared" si="27"/>
        <v>6.666666666666667</v>
      </c>
      <c r="L109" s="37">
        <f t="shared" si="23"/>
        <v>0.10268414758730771</v>
      </c>
      <c r="M109" s="110">
        <f t="shared" si="28"/>
        <v>-11.760912373409578</v>
      </c>
      <c r="N109" s="110">
        <f t="shared" si="24"/>
        <v>1.0239256317666887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750.42367045699052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35.206130488942669</v>
      </c>
      <c r="K110" s="27">
        <f t="shared" si="27"/>
        <v>6.666666666666667</v>
      </c>
      <c r="L110" s="37">
        <f t="shared" si="23"/>
        <v>3.2957137647752432E-2</v>
      </c>
      <c r="M110" s="110">
        <f t="shared" si="28"/>
        <v>-11.760912373409578</v>
      </c>
      <c r="N110" s="110">
        <f t="shared" si="24"/>
        <v>1.007617528250446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756.42367045699052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35.275302211709921</v>
      </c>
      <c r="K111" s="27">
        <f t="shared" si="27"/>
        <v>6.666666666666667</v>
      </c>
      <c r="L111" s="37">
        <f t="shared" si="23"/>
        <v>-3.6214585119498821E-2</v>
      </c>
      <c r="M111" s="110">
        <f t="shared" si="28"/>
        <v>-11.760912373409578</v>
      </c>
      <c r="N111" s="110">
        <f t="shared" si="24"/>
        <v>0.99169595427443191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762.42367045699052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35.343927421788933</v>
      </c>
      <c r="K112" s="27">
        <f t="shared" si="27"/>
        <v>6.666666666666667</v>
      </c>
      <c r="L112" s="37">
        <f t="shared" si="23"/>
        <v>-0.10483979519851161</v>
      </c>
      <c r="M112" s="110">
        <f t="shared" si="28"/>
        <v>-11.760912373409578</v>
      </c>
      <c r="N112" s="110">
        <f t="shared" si="24"/>
        <v>0.97614879044904945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768.42367045699052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35.412014687315306</v>
      </c>
      <c r="K113" s="27">
        <f t="shared" si="27"/>
        <v>6.666666666666667</v>
      </c>
      <c r="L113" s="37">
        <f t="shared" si="23"/>
        <v>-0.17292706072488429</v>
      </c>
      <c r="M113" s="110">
        <f t="shared" si="28"/>
        <v>-11.760912373409578</v>
      </c>
      <c r="N113" s="110">
        <f t="shared" si="24"/>
        <v>0.9609643886827568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774.42367045699052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35.479572376496129</v>
      </c>
      <c r="K114" s="27">
        <f t="shared" si="27"/>
        <v>6.666666666666667</v>
      </c>
      <c r="L114" s="37">
        <f t="shared" si="23"/>
        <v>-0.24048474990570767</v>
      </c>
      <c r="M114" s="110">
        <f t="shared" si="28"/>
        <v>-11.760912373409578</v>
      </c>
      <c r="N114" s="110">
        <f t="shared" si="24"/>
        <v>0.94613155035853369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780.42367045699052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35.54660866378218</v>
      </c>
      <c r="K115" s="27">
        <f t="shared" si="27"/>
        <v>6.666666666666667</v>
      </c>
      <c r="L115" s="37">
        <f t="shared" si="23"/>
        <v>-0.3075210371917585</v>
      </c>
      <c r="M115" s="110">
        <f t="shared" si="28"/>
        <v>-11.760912373409578</v>
      </c>
      <c r="N115" s="110">
        <f t="shared" si="24"/>
        <v>0.93163950568028475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786.42367045699052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35.613131535803717</v>
      </c>
      <c r="K116" s="27">
        <f t="shared" si="27"/>
        <v>6.666666666666667</v>
      </c>
      <c r="L116" s="37">
        <f t="shared" si="23"/>
        <v>-0.37404390921329522</v>
      </c>
      <c r="M116" s="110">
        <f t="shared" si="28"/>
        <v>-11.760912373409578</v>
      </c>
      <c r="N116" s="110">
        <f t="shared" si="24"/>
        <v>0.91747789411804759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792.42367045699052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35.679148797080764</v>
      </c>
      <c r="K117" s="27">
        <f t="shared" si="27"/>
        <v>6.666666666666667</v>
      </c>
      <c r="L117" s="37">
        <f t="shared" si="23"/>
        <v>-0.44006117049034188</v>
      </c>
      <c r="M117" s="110">
        <f t="shared" si="28"/>
        <v>-11.760912373409578</v>
      </c>
      <c r="N117" s="110">
        <f t="shared" si="24"/>
        <v>0.90363674588567833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798.42367045699052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35.74466807551795</v>
      </c>
      <c r="K118" s="27">
        <f t="shared" si="27"/>
        <v>6.666666666666667</v>
      </c>
      <c r="L118" s="37">
        <f t="shared" si="23"/>
        <v>-0.50558044892752818</v>
      </c>
      <c r="M118" s="110">
        <f t="shared" si="28"/>
        <v>-11.760912373409578</v>
      </c>
      <c r="N118" s="110">
        <f t="shared" si="24"/>
        <v>0.89010646438921004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804.42367045699052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35.809696827693692</v>
      </c>
      <c r="K119" s="27">
        <f t="shared" si="27"/>
        <v>6.666666666666667</v>
      </c>
      <c r="L119" s="37">
        <f t="shared" si="23"/>
        <v>-0.57060920110327018</v>
      </c>
      <c r="M119" s="110">
        <f t="shared" si="28"/>
        <v>-11.760912373409578</v>
      </c>
      <c r="N119" s="110">
        <f t="shared" si="24"/>
        <v>0.87687780958815642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810.42367045699052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35.874242343952872</v>
      </c>
      <c r="K120" s="27">
        <f t="shared" si="27"/>
        <v>6.666666666666667</v>
      </c>
      <c r="L120" s="37">
        <f t="shared" si="23"/>
        <v>-0.63515471736245033</v>
      </c>
      <c r="M120" s="110">
        <f t="shared" si="28"/>
        <v>-11.760912373409578</v>
      </c>
      <c r="N120" s="110">
        <f t="shared" si="24"/>
        <v>0.86394188221589496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816.42367045699052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35.938311753311602</v>
      </c>
      <c r="K121" s="27">
        <f t="shared" si="27"/>
        <v>6.666666666666667</v>
      </c>
      <c r="L121" s="37">
        <f t="shared" si="23"/>
        <v>-0.69922412672118028</v>
      </c>
      <c r="M121" s="110">
        <f t="shared" si="28"/>
        <v>-11.760912373409578</v>
      </c>
      <c r="N121" s="110">
        <f t="shared" si="24"/>
        <v>0.8512901088088316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822.42367045699052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36.001912028182531</v>
      </c>
      <c r="K122" s="27">
        <f t="shared" si="27"/>
        <v>6.666666666666667</v>
      </c>
      <c r="L122" s="37">
        <f t="shared" si="23"/>
        <v>-0.76282440159210907</v>
      </c>
      <c r="M122" s="110">
        <f t="shared" si="28"/>
        <v>-11.760912373409578</v>
      </c>
      <c r="N122" s="110">
        <f t="shared" si="24"/>
        <v>0.83891422749727362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828.42367045699052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36.065049988928294</v>
      </c>
      <c r="K123" s="27">
        <f t="shared" si="27"/>
        <v>6.666666666666667</v>
      </c>
      <c r="L123" s="37">
        <f t="shared" si="23"/>
        <v>-0.82596236233787224</v>
      </c>
      <c r="M123" s="110">
        <f t="shared" si="28"/>
        <v>-11.760912373409578</v>
      </c>
      <c r="N123" s="110">
        <f t="shared" si="24"/>
        <v>0.82680627451408395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834.42367045699052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36.127732308250749</v>
      </c>
      <c r="K124" s="27">
        <f t="shared" si="27"/>
        <v>6.666666666666667</v>
      </c>
      <c r="L124" s="37">
        <f t="shared" si="23"/>
        <v>-0.88864468166032751</v>
      </c>
      <c r="M124" s="110">
        <f t="shared" si="28"/>
        <v>-11.760912373409578</v>
      </c>
      <c r="N124" s="110">
        <f t="shared" si="24"/>
        <v>0.81495857137993788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840.42367045699052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36.18996551542287</v>
      </c>
      <c r="K125" s="27">
        <f t="shared" si="27"/>
        <v>6.666666666666667</v>
      </c>
      <c r="L125" s="37">
        <f t="shared" si="23"/>
        <v>-0.95087788883244784</v>
      </c>
      <c r="M125" s="110">
        <f t="shared" si="28"/>
        <v>-11.760912373409578</v>
      </c>
      <c r="N125" s="110">
        <f t="shared" si="24"/>
        <v>0.8033637127267107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846.42367045699052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36.25175600037025</v>
      </c>
      <c r="K126" s="27">
        <f t="shared" si="27"/>
        <v>6.666666666666667</v>
      </c>
      <c r="L126" s="37">
        <f t="shared" si="23"/>
        <v>-1.0126683737798281</v>
      </c>
      <c r="M126" s="110">
        <f t="shared" si="28"/>
        <v>-11.760912373409578</v>
      </c>
      <c r="N126" s="110">
        <f t="shared" si="24"/>
        <v>0.79201455472289617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852.42367045699052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36.313110017608302</v>
      </c>
      <c r="K127" s="27">
        <f t="shared" si="27"/>
        <v>6.666666666666667</v>
      </c>
      <c r="L127" s="37">
        <f t="shared" ref="L127:L158" si="29">F127-J127+M127</f>
        <v>-1.0740223910178806</v>
      </c>
      <c r="M127" s="110">
        <f t="shared" si="28"/>
        <v>-11.760912373409578</v>
      </c>
      <c r="N127" s="110">
        <f t="shared" ref="N127:N158" si="30">10^(L127/10)</f>
        <v>0.7809042040673273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858.42367045699052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36.374033690041458</v>
      </c>
      <c r="K128" s="27">
        <f t="shared" si="27"/>
        <v>6.666666666666667</v>
      </c>
      <c r="L128" s="37">
        <f t="shared" si="29"/>
        <v>-1.1349460634510358</v>
      </c>
      <c r="M128" s="110">
        <f t="shared" si="28"/>
        <v>-11.760912373409578</v>
      </c>
      <c r="N128" s="110">
        <f t="shared" si="30"/>
        <v>0.77002600751949246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864.42367045699052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36.434533012630048</v>
      </c>
      <c r="K129" s="27">
        <f t="shared" si="27"/>
        <v>6.666666666666667</v>
      </c>
      <c r="L129" s="37">
        <f t="shared" si="29"/>
        <v>-1.1954453860396264</v>
      </c>
      <c r="M129" s="110">
        <f t="shared" si="28"/>
        <v>-11.760912373409578</v>
      </c>
      <c r="N129" s="110">
        <f t="shared" si="30"/>
        <v>0.75937354193676798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870.42367045699052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36.494613855930361</v>
      </c>
      <c r="K130" s="27">
        <f t="shared" si="27"/>
        <v>6.666666666666667</v>
      </c>
      <c r="L130" s="37">
        <f t="shared" si="29"/>
        <v>-1.2555262293399387</v>
      </c>
      <c r="M130" s="110">
        <f t="shared" si="28"/>
        <v>-11.760912373409578</v>
      </c>
      <c r="N130" s="110">
        <f t="shared" si="30"/>
        <v>0.74894060479071489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876.42367045699052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36.554281969513049</v>
      </c>
      <c r="K131" s="27">
        <f t="shared" si="27"/>
        <v>6.666666666666667</v>
      </c>
      <c r="L131" s="37">
        <f t="shared" si="29"/>
        <v>-1.3151943429226272</v>
      </c>
      <c r="M131" s="110">
        <f t="shared" si="28"/>
        <v>-11.760912373409578</v>
      </c>
      <c r="N131" s="110">
        <f t="shared" si="30"/>
        <v>0.73872120513629502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882.42367045699052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36.61354298526502</v>
      </c>
      <c r="K132" s="27">
        <f t="shared" si="27"/>
        <v>6.666666666666667</v>
      </c>
      <c r="L132" s="37">
        <f t="shared" si="29"/>
        <v>-1.3744553586745987</v>
      </c>
      <c r="M132" s="110">
        <f t="shared" si="28"/>
        <v>-11.760912373409578</v>
      </c>
      <c r="N132" s="110">
        <f t="shared" si="30"/>
        <v>0.72870955500943302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888.42367045699052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36.672402420579346</v>
      </c>
      <c r="K133" s="27">
        <f t="shared" si="27"/>
        <v>6.666666666666667</v>
      </c>
      <c r="L133" s="37">
        <f t="shared" si="29"/>
        <v>-1.4333147939889237</v>
      </c>
      <c r="M133" s="110">
        <f t="shared" si="28"/>
        <v>-11.760912373409578</v>
      </c>
      <c r="N133" s="110">
        <f t="shared" si="30"/>
        <v>0.71890006122989347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894.42367045699052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36.730865681437912</v>
      </c>
      <c r="K134" s="27">
        <f t="shared" si="27"/>
        <v>6.666666666666667</v>
      </c>
      <c r="L134" s="37">
        <f t="shared" si="29"/>
        <v>-1.4917780548474902</v>
      </c>
      <c r="M134" s="110">
        <f t="shared" si="28"/>
        <v>-11.760912373409578</v>
      </c>
      <c r="N134" s="110">
        <f t="shared" si="30"/>
        <v>0.70928731758775843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900.42367045699052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36.788938065390923</v>
      </c>
      <c r="K135" s="27">
        <f t="shared" si="27"/>
        <v>6.666666666666667</v>
      </c>
      <c r="L135" s="37">
        <f t="shared" si="29"/>
        <v>-1.549850438800501</v>
      </c>
      <c r="M135" s="110">
        <f t="shared" si="28"/>
        <v>-11.760912373409578</v>
      </c>
      <c r="N135" s="110">
        <f t="shared" si="30"/>
        <v>0.69986609739316141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906.42367045699052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36.846624764437536</v>
      </c>
      <c r="K136" s="27">
        <f t="shared" si="27"/>
        <v>6.666666666666667</v>
      </c>
      <c r="L136" s="37">
        <f t="shared" si="29"/>
        <v>-1.6075371378471139</v>
      </c>
      <c r="M136" s="110">
        <f t="shared" si="28"/>
        <v>-11.760912373409578</v>
      </c>
      <c r="N136" s="110">
        <f t="shared" si="30"/>
        <v>0.69063134637007306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912.42367045699052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36.903930867811439</v>
      </c>
      <c r="K137" s="27">
        <f t="shared" si="27"/>
        <v>6.666666666666667</v>
      </c>
      <c r="L137" s="37">
        <f t="shared" si="29"/>
        <v>-1.6648432412210177</v>
      </c>
      <c r="M137" s="110">
        <f t="shared" si="28"/>
        <v>-11.760912373409578</v>
      </c>
      <c r="N137" s="110">
        <f t="shared" si="30"/>
        <v>0.68157817587612002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918.42367045699052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36.960861364675132</v>
      </c>
      <c r="K138" s="27">
        <f t="shared" si="27"/>
        <v>6.666666666666667</v>
      </c>
      <c r="L138" s="37">
        <f t="shared" si="29"/>
        <v>-1.7217737380847105</v>
      </c>
      <c r="M138" s="110">
        <f t="shared" si="28"/>
        <v>-11.760912373409578</v>
      </c>
      <c r="N138" s="110">
        <f t="shared" si="30"/>
        <v>0.67270185643144587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924.42367045699052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37.017421146726505</v>
      </c>
      <c r="K139" s="27">
        <f t="shared" si="27"/>
        <v>6.666666666666667</v>
      </c>
      <c r="L139" s="37">
        <f t="shared" si="29"/>
        <v>-1.7783335201360835</v>
      </c>
      <c r="M139" s="110">
        <f t="shared" si="28"/>
        <v>-11.760912373409578</v>
      </c>
      <c r="N139" s="110">
        <f t="shared" si="30"/>
        <v>0.66399781154061843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930.42367045699052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37.073615010721049</v>
      </c>
      <c r="K140" s="27">
        <f t="shared" si="27"/>
        <v>6.666666666666667</v>
      </c>
      <c r="L140" s="37">
        <f t="shared" si="29"/>
        <v>-1.8345273841306273</v>
      </c>
      <c r="M140" s="110">
        <f t="shared" si="28"/>
        <v>-11.760912373409578</v>
      </c>
      <c r="N140" s="110">
        <f t="shared" si="30"/>
        <v>0.6554616117925236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936.42367045699052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37.129447660913101</v>
      </c>
      <c r="K141" s="27">
        <f t="shared" si="27"/>
        <v>6.666666666666667</v>
      </c>
      <c r="L141" s="37">
        <f t="shared" si="29"/>
        <v>-1.8903600343226792</v>
      </c>
      <c r="M141" s="110">
        <f t="shared" si="28"/>
        <v>-11.760912373409578</v>
      </c>
      <c r="N141" s="110">
        <f t="shared" si="30"/>
        <v>0.64708896922402026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942.42367045699052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37.18492371141901</v>
      </c>
      <c r="K142" s="27">
        <f t="shared" si="27"/>
        <v>6.666666666666667</v>
      </c>
      <c r="L142" s="37">
        <f t="shared" si="29"/>
        <v>-1.9458360848285885</v>
      </c>
      <c r="M142" s="110">
        <f t="shared" si="28"/>
        <v>-11.760912373409578</v>
      </c>
      <c r="N142" s="110">
        <f t="shared" si="30"/>
        <v>0.63887573193399827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948.42367045699052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37.240047688505392</v>
      </c>
      <c r="K143" s="27">
        <f t="shared" si="27"/>
        <v>6.666666666666667</v>
      </c>
      <c r="L143" s="37">
        <f t="shared" si="29"/>
        <v>-2.0009600619149701</v>
      </c>
      <c r="M143" s="110">
        <f t="shared" si="28"/>
        <v>-11.760912373409578</v>
      </c>
      <c r="N143" s="110">
        <f t="shared" si="30"/>
        <v>0.63081787893517738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954.42367045699052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37.294824032805195</v>
      </c>
      <c r="K144" s="27">
        <f t="shared" si="27"/>
        <v>6.666666666666667</v>
      </c>
      <c r="L144" s="37">
        <f t="shared" si="29"/>
        <v>-2.0557364062147734</v>
      </c>
      <c r="M144" s="110">
        <f t="shared" si="28"/>
        <v>-11.760912373409578</v>
      </c>
      <c r="N144" s="110">
        <f t="shared" si="30"/>
        <v>0.62291151523174393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960.42367045699052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37.349257101464374</v>
      </c>
      <c r="K145" s="27">
        <f t="shared" si="27"/>
        <v>6.666666666666667</v>
      </c>
      <c r="L145" s="37">
        <f t="shared" si="29"/>
        <v>-2.1101694748739526</v>
      </c>
      <c r="M145" s="110">
        <f t="shared" si="28"/>
        <v>-11.760912373409578</v>
      </c>
      <c r="N145" s="110">
        <f t="shared" si="30"/>
        <v>0.6151528671115658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966.42367045699052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37.403351170221626</v>
      </c>
      <c r="K146" s="27">
        <f t="shared" si="27"/>
        <v>6.666666666666667</v>
      </c>
      <c r="L146" s="37">
        <f t="shared" si="29"/>
        <v>-2.1642635436312041</v>
      </c>
      <c r="M146" s="110">
        <f t="shared" si="28"/>
        <v>-11.760912373409578</v>
      </c>
      <c r="N146" s="110">
        <f t="shared" si="30"/>
        <v>0.60753827764237545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972.42367045699052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37.457110435423871</v>
      </c>
      <c r="K147" s="27">
        <f t="shared" si="27"/>
        <v>6.666666666666667</v>
      </c>
      <c r="L147" s="37">
        <f t="shared" si="29"/>
        <v>-2.2180228088334495</v>
      </c>
      <c r="M147" s="110">
        <f t="shared" si="28"/>
        <v>-11.760912373409578</v>
      </c>
      <c r="N147" s="110">
        <f t="shared" si="30"/>
        <v>0.60006420236186109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978.42367045699052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37.51053901597966</v>
      </c>
      <c r="K148" s="27">
        <f t="shared" si="27"/>
        <v>6.666666666666667</v>
      </c>
      <c r="L148" s="37">
        <f t="shared" si="29"/>
        <v>-2.2714513893892381</v>
      </c>
      <c r="M148" s="110">
        <f t="shared" si="28"/>
        <v>-11.760912373409578</v>
      </c>
      <c r="N148" s="110">
        <f t="shared" si="30"/>
        <v>0.59272720515220756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984.42367045699052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37.563640955252922</v>
      </c>
      <c r="K149" s="27">
        <f t="shared" si="27"/>
        <v>6.666666666666667</v>
      </c>
      <c r="L149" s="37">
        <f t="shared" si="29"/>
        <v>-2.3245533286624998</v>
      </c>
      <c r="M149" s="110">
        <f t="shared" si="28"/>
        <v>-11.760912373409578</v>
      </c>
      <c r="N149" s="110">
        <f t="shared" si="30"/>
        <v>0.58552395429009962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990.42367045699052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37.616420222899137</v>
      </c>
      <c r="K150" s="27">
        <f t="shared" si="27"/>
        <v>6.666666666666667</v>
      </c>
      <c r="L150" s="37">
        <f t="shared" si="29"/>
        <v>-2.3773325963087153</v>
      </c>
      <c r="M150" s="110">
        <f t="shared" si="28"/>
        <v>-11.760912373409578</v>
      </c>
      <c r="N150" s="110">
        <f t="shared" si="30"/>
        <v>0.57845121866372717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996.42367045699052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37.6688807166461</v>
      </c>
      <c r="K151" s="27">
        <f t="shared" si="27"/>
        <v>6.666666666666667</v>
      </c>
      <c r="L151" s="37">
        <f t="shared" si="29"/>
        <v>-2.4297930900556786</v>
      </c>
      <c r="M151" s="110">
        <f t="shared" si="28"/>
        <v>-11.760912373409578</v>
      </c>
      <c r="N151" s="110">
        <f t="shared" si="30"/>
        <v>0.57150586414875593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1002.4236704569905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37.721026264021212</v>
      </c>
      <c r="K152" s="27">
        <f t="shared" si="27"/>
        <v>6.666666666666667</v>
      </c>
      <c r="L152" s="37">
        <f t="shared" si="29"/>
        <v>-2.4819386374307904</v>
      </c>
      <c r="M152" s="110">
        <f t="shared" si="28"/>
        <v>-11.760912373409578</v>
      </c>
      <c r="N152" s="110">
        <f t="shared" si="30"/>
        <v>0.5646848501356867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752.42367045699052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35.229248990813915</v>
      </c>
      <c r="K153" s="27">
        <f t="shared" si="27"/>
        <v>6.666666666666667</v>
      </c>
      <c r="L153" s="37">
        <f t="shared" si="29"/>
        <v>9.8386357765072319E-3</v>
      </c>
      <c r="M153" s="110">
        <f t="shared" si="28"/>
        <v>-11.760912373409578</v>
      </c>
      <c r="N153" s="110">
        <f t="shared" si="30"/>
        <v>1.0022679976319515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752.61911502991939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35.231504886814648</v>
      </c>
      <c r="K154" s="27">
        <f t="shared" si="27"/>
        <v>6.666666666666667</v>
      </c>
      <c r="L154" s="37">
        <f t="shared" si="29"/>
        <v>7.5827397757741721E-3</v>
      </c>
      <c r="M154" s="110">
        <f t="shared" si="28"/>
        <v>-11.760912373409578</v>
      </c>
      <c r="N154" s="110">
        <f t="shared" si="30"/>
        <v>1.0017475154858295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753.20297849493613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35.23824057477777</v>
      </c>
      <c r="K155" s="27">
        <f t="shared" si="27"/>
        <v>6.666666666666667</v>
      </c>
      <c r="L155" s="37">
        <f t="shared" si="29"/>
        <v>8.4705181265221086E-4</v>
      </c>
      <c r="M155" s="110">
        <f t="shared" si="28"/>
        <v>-11.760912373409578</v>
      </c>
      <c r="N155" s="110">
        <f t="shared" si="30"/>
        <v>1.0001950599093912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754.16800361905428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35.249362061088277</v>
      </c>
      <c r="K156" s="27">
        <f t="shared" si="27"/>
        <v>6.666666666666667</v>
      </c>
      <c r="L156" s="37">
        <f t="shared" si="29"/>
        <v>-1.0274434497855367E-2</v>
      </c>
      <c r="M156" s="110">
        <f t="shared" si="28"/>
        <v>-11.760912373409578</v>
      </c>
      <c r="N156" s="110">
        <f t="shared" si="30"/>
        <v>0.9976370202710737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755.5025850490282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35.264719093437556</v>
      </c>
      <c r="K157" s="27">
        <f t="shared" si="27"/>
        <v>6.666666666666667</v>
      </c>
      <c r="L157" s="37">
        <f t="shared" si="29"/>
        <v>-2.5631466847134021E-2</v>
      </c>
      <c r="M157" s="110">
        <f t="shared" si="28"/>
        <v>-11.760912373409578</v>
      </c>
      <c r="N157" s="110">
        <f t="shared" si="30"/>
        <v>0.99411551843632551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757.19143368421408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35.28411384052297</v>
      </c>
      <c r="K158" s="27">
        <f t="shared" si="27"/>
        <v>6.666666666666667</v>
      </c>
      <c r="L158" s="37">
        <f t="shared" si="29"/>
        <v>-4.5026213932548131E-2</v>
      </c>
      <c r="M158" s="110">
        <f t="shared" si="28"/>
        <v>-11.760912373409578</v>
      </c>
      <c r="N158" s="110">
        <f t="shared" si="30"/>
        <v>0.98968589012581443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759.21638273881831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35.307311418740412</v>
      </c>
      <c r="K159" s="27">
        <f t="shared" si="27"/>
        <v>6.666666666666667</v>
      </c>
      <c r="L159" s="37">
        <f t="shared" ref="L159:L190" si="32">F159-J159+M159</f>
        <v>-6.8223792149989748E-2</v>
      </c>
      <c r="M159" s="110">
        <f t="shared" si="28"/>
        <v>-11.760912373409578</v>
      </c>
      <c r="N159" s="110">
        <f t="shared" ref="N159:N190" si="33">10^(L159/10)</f>
        <v>0.9844136357926051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761.5572454951548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35.334051087603612</v>
      </c>
      <c r="K160" s="27">
        <f t="shared" ref="K160:K223" si="36">4/60*100</f>
        <v>6.666666666666667</v>
      </c>
      <c r="L160" s="37">
        <f t="shared" si="32"/>
        <v>-9.4963461013190198E-2</v>
      </c>
      <c r="M160" s="110">
        <f t="shared" ref="M160:M223" si="37">10*LOG(6.666667/100)</f>
        <v>-11.760912373409578</v>
      </c>
      <c r="N160" s="110">
        <f t="shared" si="33"/>
        <v>0.97837118619046715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764.19264462557328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35.364057065532521</v>
      </c>
      <c r="K161" s="27">
        <f t="shared" si="36"/>
        <v>6.666666666666667</v>
      </c>
      <c r="L161" s="37">
        <f t="shared" si="32"/>
        <v>-0.12496943894209878</v>
      </c>
      <c r="M161" s="110">
        <f t="shared" si="37"/>
        <v>-11.760912373409578</v>
      </c>
      <c r="N161" s="110">
        <f t="shared" si="33"/>
        <v>0.97163478889229249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767.10075328174719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35.397048184341045</v>
      </c>
      <c r="K162" s="27">
        <f t="shared" si="36"/>
        <v>6.666666666666667</v>
      </c>
      <c r="L162" s="37">
        <f t="shared" si="32"/>
        <v>-0.15796055775062356</v>
      </c>
      <c r="M162" s="110">
        <f t="shared" si="37"/>
        <v>-11.760912373409578</v>
      </c>
      <c r="N162" s="110">
        <f t="shared" si="33"/>
        <v>0.96428174299418024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770.25991219895832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35.432745916101865</v>
      </c>
      <c r="K163" s="27">
        <f t="shared" si="36"/>
        <v>6.666666666666667</v>
      </c>
      <c r="L163" s="37">
        <f t="shared" si="32"/>
        <v>-0.19365828951144337</v>
      </c>
      <c r="M163" s="110">
        <f t="shared" si="37"/>
        <v>-11.760912373409578</v>
      </c>
      <c r="N163" s="110">
        <f t="shared" si="33"/>
        <v>0.956388116174129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773.64910929473581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35.470880597372201</v>
      </c>
      <c r="K164" s="27">
        <f t="shared" si="36"/>
        <v>6.666666666666667</v>
      </c>
      <c r="L164" s="37">
        <f t="shared" si="32"/>
        <v>-0.23179297078177896</v>
      </c>
      <c r="M164" s="110">
        <f t="shared" si="37"/>
        <v>-11.760912373409578</v>
      </c>
      <c r="N164" s="110">
        <f t="shared" si="33"/>
        <v>0.94802699260703949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777.24832538907242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35.511195900246861</v>
      </c>
      <c r="K165" s="27">
        <f t="shared" si="36"/>
        <v>6.666666666666667</v>
      </c>
      <c r="L165" s="37">
        <f t="shared" si="32"/>
        <v>-0.27210827365643908</v>
      </c>
      <c r="M165" s="110">
        <f t="shared" si="37"/>
        <v>-11.760912373409578</v>
      </c>
      <c r="N165" s="110">
        <f t="shared" si="33"/>
        <v>0.93926723452013638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781.03876072350738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35.553451744143345</v>
      </c>
      <c r="K166" s="27">
        <f t="shared" si="36"/>
        <v>6.666666666666667</v>
      </c>
      <c r="L166" s="37">
        <f t="shared" si="32"/>
        <v>-0.31436411755292326</v>
      </c>
      <c r="M166" s="110">
        <f t="shared" si="37"/>
        <v>-11.760912373409578</v>
      </c>
      <c r="N166" s="110">
        <f t="shared" si="33"/>
        <v>0.93017269820016824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785.00296247617007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35.597425914131186</v>
      </c>
      <c r="K167" s="27">
        <f t="shared" si="36"/>
        <v>6.666666666666667</v>
      </c>
      <c r="L167" s="37">
        <f t="shared" si="32"/>
        <v>-0.35833828754076436</v>
      </c>
      <c r="M167" s="110">
        <f t="shared" si="37"/>
        <v>-11.760912373409578</v>
      </c>
      <c r="N167" s="110">
        <f t="shared" si="33"/>
        <v>0.9208018247147286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789.12487480255982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35.642914668661341</v>
      </c>
      <c r="K168" s="27">
        <f t="shared" si="36"/>
        <v>6.666666666666667</v>
      </c>
      <c r="L168" s="37">
        <f t="shared" si="32"/>
        <v>-0.40382704207091891</v>
      </c>
      <c r="M168" s="110">
        <f t="shared" si="37"/>
        <v>-11.760912373409578</v>
      </c>
      <c r="N168" s="110">
        <f t="shared" si="33"/>
        <v>0.91120752119167847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793.38983156574784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35.689732601280802</v>
      </c>
      <c r="K169" s="27">
        <f t="shared" si="36"/>
        <v>6.666666666666667</v>
      </c>
      <c r="L169" s="37">
        <f t="shared" si="32"/>
        <v>-0.45064497469038045</v>
      </c>
      <c r="M169" s="110">
        <f t="shared" si="37"/>
        <v>-11.760912373409578</v>
      </c>
      <c r="N169" s="110">
        <f t="shared" si="33"/>
        <v>0.90143725439701639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797.78450912653273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35.737711984019349</v>
      </c>
      <c r="K170" s="27">
        <f t="shared" si="36"/>
        <v>6.666666666666667</v>
      </c>
      <c r="L170" s="37">
        <f t="shared" si="32"/>
        <v>-0.49862435742892686</v>
      </c>
      <c r="M170" s="110">
        <f t="shared" si="37"/>
        <v>-11.760912373409578</v>
      </c>
      <c r="N170" s="110">
        <f t="shared" si="33"/>
        <v>0.89153328962109168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802.29685326473611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35.786701776682555</v>
      </c>
      <c r="K171" s="27">
        <f t="shared" si="36"/>
        <v>6.666666666666667</v>
      </c>
      <c r="L171" s="37">
        <f t="shared" si="32"/>
        <v>-0.54761415009213366</v>
      </c>
      <c r="M171" s="110">
        <f t="shared" si="37"/>
        <v>-11.760912373409578</v>
      </c>
      <c r="N171" s="110">
        <f t="shared" si="33"/>
        <v>0.88153302096738451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806.91599107483046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35.836566443839359</v>
      </c>
      <c r="K172" s="27">
        <f t="shared" si="36"/>
        <v>6.666666666666667</v>
      </c>
      <c r="L172" s="37">
        <f t="shared" si="32"/>
        <v>-0.59747881724893759</v>
      </c>
      <c r="M172" s="110">
        <f t="shared" si="37"/>
        <v>-11.760912373409578</v>
      </c>
      <c r="N172" s="110">
        <f t="shared" si="33"/>
        <v>0.87146935182243801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811.63213582847698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35.887184683852084</v>
      </c>
      <c r="K173" s="27">
        <f t="shared" si="36"/>
        <v>6.666666666666667</v>
      </c>
      <c r="L173" s="37">
        <f t="shared" si="32"/>
        <v>-0.648097057261662</v>
      </c>
      <c r="M173" s="110">
        <f t="shared" si="37"/>
        <v>-11.760912373409578</v>
      </c>
      <c r="N173" s="110">
        <f t="shared" si="33"/>
        <v>0.86137109541179291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816.43649044304163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35.938448143416124</v>
      </c>
      <c r="K174" s="27">
        <f t="shared" si="36"/>
        <v>6.666666666666667</v>
      </c>
      <c r="L174" s="37">
        <f t="shared" si="32"/>
        <v>-0.69936051682570266</v>
      </c>
      <c r="M174" s="110">
        <f t="shared" si="37"/>
        <v>-11.760912373409578</v>
      </c>
      <c r="N174" s="110">
        <f t="shared" si="33"/>
        <v>0.8512633744779573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821.32115334594062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35.990260166837551</v>
      </c>
      <c r="K175" s="27">
        <f t="shared" si="36"/>
        <v>6.666666666666667</v>
      </c>
      <c r="L175" s="37">
        <f t="shared" si="32"/>
        <v>-0.75117254024712921</v>
      </c>
      <c r="M175" s="110">
        <f t="shared" si="37"/>
        <v>-11.760912373409578</v>
      </c>
      <c r="N175" s="110">
        <f t="shared" si="33"/>
        <v>0.84116800624750243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826.27902912833406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36.042534610994352</v>
      </c>
      <c r="K176" s="27">
        <f t="shared" si="36"/>
        <v>6.666666666666667</v>
      </c>
      <c r="L176" s="37">
        <f t="shared" si="32"/>
        <v>-0.80344698440393003</v>
      </c>
      <c r="M176" s="110">
        <f t="shared" si="37"/>
        <v>-11.760912373409578</v>
      </c>
      <c r="N176" s="110">
        <f t="shared" si="33"/>
        <v>0.83110386420278637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831.30374536334114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36.095194743611032</v>
      </c>
      <c r="K177" s="27">
        <f t="shared" si="36"/>
        <v>6.666666666666667</v>
      </c>
      <c r="L177" s="37">
        <f t="shared" si="32"/>
        <v>-0.85610711702060982</v>
      </c>
      <c r="M177" s="110">
        <f t="shared" si="37"/>
        <v>-11.760912373409578</v>
      </c>
      <c r="N177" s="110">
        <f t="shared" si="33"/>
        <v>0.82108721204318003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836.38957624558361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36.148172233098407</v>
      </c>
      <c r="K178" s="27">
        <f t="shared" si="36"/>
        <v>6.666666666666667</v>
      </c>
      <c r="L178" s="37">
        <f t="shared" si="32"/>
        <v>-0.90908460650798517</v>
      </c>
      <c r="M178" s="110">
        <f t="shared" si="37"/>
        <v>-11.760912373409578</v>
      </c>
      <c r="N178" s="110">
        <f t="shared" si="33"/>
        <v>0.81113200792254181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841.53137321973884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36.201406231839407</v>
      </c>
      <c r="K179" s="27">
        <f t="shared" si="36"/>
        <v>6.666666666666667</v>
      </c>
      <c r="L179" s="37">
        <f t="shared" si="32"/>
        <v>-0.96231860524898494</v>
      </c>
      <c r="M179" s="110">
        <f t="shared" si="37"/>
        <v>-11.760912373409578</v>
      </c>
      <c r="N179" s="110">
        <f t="shared" si="33"/>
        <v>0.8012501788642945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846.72450244654442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36.254842550655901</v>
      </c>
      <c r="K180" s="27">
        <f t="shared" si="36"/>
        <v>6.666666666666667</v>
      </c>
      <c r="L180" s="37">
        <f t="shared" si="32"/>
        <v>-1.0157549240654795</v>
      </c>
      <c r="M180" s="110">
        <f t="shared" si="37"/>
        <v>-11.760912373409578</v>
      </c>
      <c r="N180" s="110">
        <f t="shared" si="33"/>
        <v>0.79145186641664056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851.96478875799653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36.308432919650798</v>
      </c>
      <c r="K181" s="27">
        <f t="shared" si="36"/>
        <v>6.666666666666667</v>
      </c>
      <c r="L181" s="37">
        <f t="shared" si="32"/>
        <v>-1.0693452930603762</v>
      </c>
      <c r="M181" s="110">
        <f t="shared" si="37"/>
        <v>-11.760912373409578</v>
      </c>
      <c r="N181" s="110">
        <f t="shared" si="33"/>
        <v>0.78174564530327995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857.24846564296297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36.362134329203833</v>
      </c>
      <c r="K182" s="27">
        <f t="shared" si="36"/>
        <v>6.666666666666667</v>
      </c>
      <c r="L182" s="37">
        <f t="shared" si="32"/>
        <v>-1.1230467026134114</v>
      </c>
      <c r="M182" s="110">
        <f t="shared" si="37"/>
        <v>-11.760912373409578</v>
      </c>
      <c r="N182" s="110">
        <f t="shared" si="33"/>
        <v>0.77213871719170846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862.57213075288291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36.415908444254214</v>
      </c>
      <c r="K183" s="27">
        <f t="shared" si="36"/>
        <v>6.666666666666667</v>
      </c>
      <c r="L183" s="37">
        <f t="shared" si="32"/>
        <v>-1.176820817663792</v>
      </c>
      <c r="M183" s="110">
        <f t="shared" si="37"/>
        <v>-11.760912373409578</v>
      </c>
      <c r="N183" s="110">
        <f t="shared" si="33"/>
        <v>0.76263708184678369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867.93270640482581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36.469721084866585</v>
      </c>
      <c r="K184" s="27">
        <f t="shared" si="36"/>
        <v>6.666666666666667</v>
      </c>
      <c r="L184" s="37">
        <f t="shared" si="32"/>
        <v>-1.2306334582761629</v>
      </c>
      <c r="M184" s="110">
        <f t="shared" si="37"/>
        <v>-11.760912373409578</v>
      </c>
      <c r="N184" s="110">
        <f t="shared" si="33"/>
        <v>0.75324568793862623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873.32740457173077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36.523541766264522</v>
      </c>
      <c r="K185" s="27">
        <f t="shared" si="36"/>
        <v>6.666666666666667</v>
      </c>
      <c r="L185" s="37">
        <f t="shared" si="32"/>
        <v>-1.2844541396741</v>
      </c>
      <c r="M185" s="110">
        <f t="shared" si="37"/>
        <v>-11.760912373409578</v>
      </c>
      <c r="N185" s="110">
        <f t="shared" si="33"/>
        <v>0.74396856568514813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878.75369587722446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36.577343291896646</v>
      </c>
      <c r="K186" s="27">
        <f t="shared" si="36"/>
        <v>6.666666666666667</v>
      </c>
      <c r="L186" s="37">
        <f t="shared" si="32"/>
        <v>-1.3382556653062245</v>
      </c>
      <c r="M186" s="110">
        <f t="shared" si="37"/>
        <v>-11.760912373409578</v>
      </c>
      <c r="N186" s="110">
        <f t="shared" si="33"/>
        <v>0.73480894336861813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884.20928214818036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36.631101393586107</v>
      </c>
      <c r="K187" s="27">
        <f t="shared" si="36"/>
        <v>6.666666666666667</v>
      </c>
      <c r="L187" s="37">
        <f t="shared" si="32"/>
        <v>-1.3920137669956851</v>
      </c>
      <c r="M187" s="110">
        <f t="shared" si="37"/>
        <v>-11.760912373409578</v>
      </c>
      <c r="N187" s="110">
        <f t="shared" si="33"/>
        <v>0.72576934959823769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889.69207211757703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36.684794413345081</v>
      </c>
      <c r="K188" s="27">
        <f t="shared" si="36"/>
        <v>6.666666666666667</v>
      </c>
      <c r="L188" s="37">
        <f t="shared" si="32"/>
        <v>-1.4457067867546591</v>
      </c>
      <c r="M188" s="110">
        <f t="shared" si="37"/>
        <v>-11.760912373409578</v>
      </c>
      <c r="N188" s="110">
        <f t="shared" si="33"/>
        <v>0.71685170301375079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895.20015991025753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36.738403021972815</v>
      </c>
      <c r="K189" s="27">
        <f t="shared" si="36"/>
        <v>6.666666666666667</v>
      </c>
      <c r="L189" s="37">
        <f t="shared" si="32"/>
        <v>-1.4993153953823928</v>
      </c>
      <c r="M189" s="110">
        <f t="shared" si="37"/>
        <v>-11.760912373409578</v>
      </c>
      <c r="N189" s="110">
        <f t="shared" si="33"/>
        <v>0.70805739094958675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900.73180598302724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36.791909970075267</v>
      </c>
      <c r="K190" s="27">
        <f t="shared" si="36"/>
        <v>6.666666666666667</v>
      </c>
      <c r="L190" s="37">
        <f t="shared" si="32"/>
        <v>-1.5528223434848449</v>
      </c>
      <c r="M190" s="110">
        <f t="shared" si="37"/>
        <v>-11.760912373409578</v>
      </c>
      <c r="N190" s="110">
        <f t="shared" si="33"/>
        <v>0.69938733841147294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906.28542022705949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36.845299867631844</v>
      </c>
      <c r="K191" s="27">
        <f t="shared" si="36"/>
        <v>6.666666666666667</v>
      </c>
      <c r="L191" s="37">
        <f t="shared" ref="L191:L222" si="38">F191-J191+M191</f>
        <v>-1.6062122410414226</v>
      </c>
      <c r="M191" s="110">
        <f t="shared" si="37"/>
        <v>-11.760912373409578</v>
      </c>
      <c r="N191" s="110">
        <f t="shared" ref="N191:N222" si="39">10^(L191/10)</f>
        <v>0.69084206856165775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911.85954697424495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36.898558988683533</v>
      </c>
      <c r="K192" s="27">
        <f t="shared" si="36"/>
        <v>6.666666666666667</v>
      </c>
      <c r="L192" s="37">
        <f t="shared" si="38"/>
        <v>-1.659471362093111</v>
      </c>
      <c r="M192" s="110">
        <f t="shared" si="37"/>
        <v>-11.760912373409578</v>
      </c>
      <c r="N192" s="110">
        <f t="shared" si="39"/>
        <v>0.68242175576653674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917.45285167966802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36.951675098123211</v>
      </c>
      <c r="K193" s="27">
        <f t="shared" si="36"/>
        <v>6.666666666666667</v>
      </c>
      <c r="L193" s="37">
        <f t="shared" si="38"/>
        <v>-1.7125874715327889</v>
      </c>
      <c r="M193" s="110">
        <f t="shared" si="37"/>
        <v>-11.760912373409578</v>
      </c>
      <c r="N193" s="110">
        <f t="shared" si="39"/>
        <v>0.67412627213222065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923.06410907983468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37.00463729793394</v>
      </c>
      <c r="K194" s="27">
        <f t="shared" si="36"/>
        <v>6.666666666666667</v>
      </c>
      <c r="L194" s="37">
        <f t="shared" si="38"/>
        <v>-1.7655496713435177</v>
      </c>
      <c r="M194" s="110">
        <f t="shared" si="37"/>
        <v>-11.760912373409578</v>
      </c>
      <c r="N194" s="110">
        <f t="shared" si="39"/>
        <v>0.66595522833902299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928.69219265070592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37.05743589054569</v>
      </c>
      <c r="K195" s="27">
        <f t="shared" si="36"/>
        <v>6.666666666666667</v>
      </c>
      <c r="L195" s="37">
        <f t="shared" si="38"/>
        <v>-1.8183482639552686</v>
      </c>
      <c r="M195" s="110">
        <f t="shared" si="37"/>
        <v>-11.760912373409578</v>
      </c>
      <c r="N195" s="110">
        <f t="shared" si="39"/>
        <v>0.65790800948433248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934.33606521122579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37.110062257268261</v>
      </c>
      <c r="K196" s="27">
        <f t="shared" si="36"/>
        <v>6.666666666666667</v>
      </c>
      <c r="L196" s="37">
        <f t="shared" si="38"/>
        <v>-1.8709746306778392</v>
      </c>
      <c r="M196" s="110">
        <f t="shared" si="37"/>
        <v>-11.760912373409578</v>
      </c>
      <c r="N196" s="110">
        <f t="shared" si="39"/>
        <v>0.64998380655383814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939.99477053709529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37.162508750010993</v>
      </c>
      <c r="K197" s="27">
        <f t="shared" si="36"/>
        <v>6.666666666666667</v>
      </c>
      <c r="L197" s="37">
        <f t="shared" si="38"/>
        <v>-1.9234211234205709</v>
      </c>
      <c r="M197" s="110">
        <f t="shared" si="37"/>
        <v>-11.760912373409578</v>
      </c>
      <c r="N197" s="110">
        <f t="shared" si="39"/>
        <v>0.64218164406252909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945.66742586628948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37.214768594722415</v>
      </c>
      <c r="K198" s="27">
        <f t="shared" si="36"/>
        <v>6.666666666666667</v>
      </c>
      <c r="L198" s="37">
        <f t="shared" si="38"/>
        <v>-1.9756809681319929</v>
      </c>
      <c r="M198" s="110">
        <f t="shared" si="37"/>
        <v>-11.760912373409578</v>
      </c>
      <c r="N198" s="110">
        <f t="shared" si="39"/>
        <v>0.63450040433805677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951.35321519248146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37.26683580517706</v>
      </c>
      <c r="K199" s="27">
        <f t="shared" si="36"/>
        <v>6.666666666666667</v>
      </c>
      <c r="L199" s="37">
        <f t="shared" si="38"/>
        <v>-2.0277481785866378</v>
      </c>
      <c r="M199" s="110">
        <f t="shared" si="37"/>
        <v>-11.760912373409578</v>
      </c>
      <c r="N199" s="110">
        <f t="shared" si="39"/>
        <v>0.62693884885904405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957.05138325537359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37.318705105907014</v>
      </c>
      <c r="K200" s="27">
        <f t="shared" si="36"/>
        <v>6.666666666666667</v>
      </c>
      <c r="L200" s="37">
        <f t="shared" si="38"/>
        <v>-2.0796174793165925</v>
      </c>
      <c r="M200" s="110">
        <f t="shared" si="37"/>
        <v>-11.760912373409578</v>
      </c>
      <c r="N200" s="110">
        <f t="shared" si="39"/>
        <v>0.6194956370085174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962.76123014814107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37.370371863224349</v>
      </c>
      <c r="K201" s="27">
        <f t="shared" si="36"/>
        <v>6.666666666666667</v>
      </c>
      <c r="L201" s="37">
        <f t="shared" si="38"/>
        <v>-2.1312842366339275</v>
      </c>
      <c r="M201" s="110">
        <f t="shared" si="37"/>
        <v>-11.760912373409578</v>
      </c>
      <c r="N201" s="110">
        <f t="shared" si="39"/>
        <v>0.61216934255700817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968.48210647197777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37.421832023409877</v>
      </c>
      <c r="K202" s="27">
        <f t="shared" si="36"/>
        <v>6.666666666666667</v>
      </c>
      <c r="L202" s="37">
        <f t="shared" si="38"/>
        <v>-2.1827443968194551</v>
      </c>
      <c r="M202" s="110">
        <f t="shared" si="37"/>
        <v>-11.760912373409578</v>
      </c>
      <c r="N202" s="110">
        <f t="shared" si="39"/>
        <v>0.60495846815019994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974.21340897627351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37.473082057257145</v>
      </c>
      <c r="K203" s="27">
        <f t="shared" si="36"/>
        <v>6.666666666666667</v>
      </c>
      <c r="L203" s="37">
        <f t="shared" si="38"/>
        <v>-2.2339944306667228</v>
      </c>
      <c r="M203" s="110">
        <f t="shared" si="37"/>
        <v>-11.760912373409578</v>
      </c>
      <c r="N203" s="110">
        <f t="shared" si="39"/>
        <v>0.59786145804139113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979.95457663039974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37.524118910258863</v>
      </c>
      <c r="K204" s="27">
        <f t="shared" si="36"/>
        <v>6.666666666666667</v>
      </c>
      <c r="L204" s="37">
        <f t="shared" si="38"/>
        <v>-2.2850312836684417</v>
      </c>
      <c r="M204" s="110">
        <f t="shared" si="37"/>
        <v>-11.760912373409578</v>
      </c>
      <c r="N204" s="110">
        <f t="shared" si="39"/>
        <v>0.59087670927901692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985.70508707958209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37.574939957809157</v>
      </c>
      <c r="K205" s="27">
        <f t="shared" si="36"/>
        <v>6.666666666666667</v>
      </c>
      <c r="L205" s="37">
        <f t="shared" si="38"/>
        <v>-2.3358523312187351</v>
      </c>
      <c r="M205" s="110">
        <f t="shared" si="37"/>
        <v>-11.760912373409578</v>
      </c>
      <c r="N205" s="110">
        <f t="shared" si="39"/>
        <v>0.58400258153328954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991.46445344301469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37.625542964870078</v>
      </c>
      <c r="K206" s="27">
        <f t="shared" si="36"/>
        <v>6.666666666666667</v>
      </c>
      <c r="L206" s="37">
        <f t="shared" si="38"/>
        <v>-2.3864553382796565</v>
      </c>
      <c r="M206" s="110">
        <f t="shared" si="37"/>
        <v>-11.760912373409578</v>
      </c>
      <c r="N206" s="110">
        <f t="shared" si="39"/>
        <v>0.577237405723244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997.23222141732458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37.675926049616436</v>
      </c>
      <c r="K207" s="27">
        <f t="shared" si="36"/>
        <v>6.666666666666667</v>
      </c>
      <c r="L207" s="37">
        <f t="shared" si="38"/>
        <v>-2.4368384230260141</v>
      </c>
      <c r="M207" s="110">
        <f t="shared" si="37"/>
        <v>-11.760912373409578</v>
      </c>
      <c r="N207" s="110">
        <f t="shared" si="39"/>
        <v>0.57057949158562749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1003.007966652832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37.72608765063017</v>
      </c>
      <c r="K208" s="27">
        <f t="shared" si="36"/>
        <v>6.666666666666667</v>
      </c>
      <c r="L208" s="37">
        <f t="shared" si="38"/>
        <v>-2.4870000240397481</v>
      </c>
      <c r="M208" s="110">
        <f t="shared" si="37"/>
        <v>-11.760912373409578</v>
      </c>
      <c r="N208" s="110">
        <f t="shared" si="39"/>
        <v>0.56402713430980311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1008.7912923738386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37.776026497265747</v>
      </c>
      <c r="K209" s="27">
        <f t="shared" si="36"/>
        <v>6.666666666666667</v>
      </c>
      <c r="L209" s="37">
        <f t="shared" si="38"/>
        <v>-2.5369388706753249</v>
      </c>
      <c r="M209" s="110">
        <f t="shared" si="37"/>
        <v>-11.760912373409578</v>
      </c>
      <c r="N209" s="110">
        <f t="shared" si="39"/>
        <v>0.55757862034773409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1014.5818272174977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37.825741582851769</v>
      </c>
      <c r="K210" s="27">
        <f t="shared" si="36"/>
        <v>6.666666666666667</v>
      </c>
      <c r="L210" s="37">
        <f t="shared" si="38"/>
        <v>-2.5866539562613475</v>
      </c>
      <c r="M210" s="110">
        <f t="shared" si="37"/>
        <v>-11.760912373409578</v>
      </c>
      <c r="N210" s="110">
        <f t="shared" si="39"/>
        <v>0.55123223249497966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844.42367045699052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36.231207974587619</v>
      </c>
      <c r="K211" s="27">
        <f t="shared" si="36"/>
        <v>6.666666666666667</v>
      </c>
      <c r="L211" s="37">
        <f t="shared" si="38"/>
        <v>-0.99212034799719717</v>
      </c>
      <c r="M211" s="110">
        <f t="shared" si="37"/>
        <v>-11.760912373409578</v>
      </c>
      <c r="N211" s="110">
        <f t="shared" si="39"/>
        <v>0.79577073786892372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844.52147055248327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36.232213905231973</v>
      </c>
      <c r="K212" s="27">
        <f t="shared" si="36"/>
        <v>6.666666666666667</v>
      </c>
      <c r="L212" s="37">
        <f t="shared" si="38"/>
        <v>-0.9931262786415509</v>
      </c>
      <c r="M212" s="110">
        <f t="shared" si="37"/>
        <v>-11.760912373409578</v>
      </c>
      <c r="N212" s="110">
        <f t="shared" si="39"/>
        <v>0.79558643954020725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844.81455960284825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36.23522779841332</v>
      </c>
      <c r="K213" s="27">
        <f t="shared" si="36"/>
        <v>6.666666666666667</v>
      </c>
      <c r="L213" s="37">
        <f t="shared" si="38"/>
        <v>-0.99614017182289771</v>
      </c>
      <c r="M213" s="110">
        <f t="shared" si="37"/>
        <v>-11.760912373409578</v>
      </c>
      <c r="N213" s="110">
        <f t="shared" si="39"/>
        <v>0.79503451433112182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845.30200883117641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36.240238021255799</v>
      </c>
      <c r="K214" s="27">
        <f t="shared" si="36"/>
        <v>6.666666666666667</v>
      </c>
      <c r="L214" s="37">
        <f t="shared" si="38"/>
        <v>-1.0011503946653768</v>
      </c>
      <c r="M214" s="110">
        <f t="shared" si="37"/>
        <v>-11.760912373409578</v>
      </c>
      <c r="N214" s="110">
        <f t="shared" si="39"/>
        <v>0.79411785444400196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845.98228653288174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36.247225394549694</v>
      </c>
      <c r="K215" s="27">
        <f t="shared" si="36"/>
        <v>6.666666666666667</v>
      </c>
      <c r="L215" s="37">
        <f t="shared" si="38"/>
        <v>-1.0081377679592727</v>
      </c>
      <c r="M215" s="110">
        <f t="shared" si="37"/>
        <v>-11.760912373409578</v>
      </c>
      <c r="N215" s="110">
        <f t="shared" si="39"/>
        <v>0.79284122377613275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846.85328183887373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36.256163498063181</v>
      </c>
      <c r="K216" s="27">
        <f t="shared" si="36"/>
        <v>6.666666666666667</v>
      </c>
      <c r="L216" s="37">
        <f t="shared" si="38"/>
        <v>-1.017075871472759</v>
      </c>
      <c r="M216" s="110">
        <f t="shared" si="37"/>
        <v>-11.760912373409578</v>
      </c>
      <c r="N216" s="110">
        <f t="shared" si="39"/>
        <v>0.79121117551302189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847.91233678111803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36.267019082393297</v>
      </c>
      <c r="K217" s="27">
        <f t="shared" si="36"/>
        <v>6.666666666666667</v>
      </c>
      <c r="L217" s="37">
        <f t="shared" si="38"/>
        <v>-1.0279314558028751</v>
      </c>
      <c r="M217" s="110">
        <f t="shared" si="37"/>
        <v>-11.760912373409578</v>
      </c>
      <c r="N217" s="110">
        <f t="shared" si="39"/>
        <v>0.78923594111149553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849.1562855504078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36.279752572976257</v>
      </c>
      <c r="K218" s="27">
        <f t="shared" si="36"/>
        <v>6.666666666666667</v>
      </c>
      <c r="L218" s="37">
        <f t="shared" si="38"/>
        <v>-1.0406649463858351</v>
      </c>
      <c r="M218" s="110">
        <f t="shared" si="37"/>
        <v>-11.760912373409578</v>
      </c>
      <c r="N218" s="110">
        <f t="shared" si="39"/>
        <v>0.78692529468243644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850.58149964106588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36.294318649357059</v>
      </c>
      <c r="K219" s="27">
        <f t="shared" si="36"/>
        <v>6.666666666666667</v>
      </c>
      <c r="L219" s="37">
        <f t="shared" si="38"/>
        <v>-1.0552310227666375</v>
      </c>
      <c r="M219" s="110">
        <f t="shared" si="37"/>
        <v>-11.760912373409578</v>
      </c>
      <c r="N219" s="110">
        <f t="shared" si="39"/>
        <v>0.78429039747764373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852.18393745722187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36.310666881272816</v>
      </c>
      <c r="K220" s="27">
        <f t="shared" si="36"/>
        <v>6.666666666666667</v>
      </c>
      <c r="L220" s="37">
        <f t="shared" si="38"/>
        <v>-1.0715792546823941</v>
      </c>
      <c r="M220" s="110">
        <f t="shared" si="37"/>
        <v>-11.760912373409578</v>
      </c>
      <c r="N220" s="110">
        <f t="shared" si="39"/>
        <v>0.78134362760377285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853.95919691143763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36.328742402549331</v>
      </c>
      <c r="K221" s="27">
        <f t="shared" si="36"/>
        <v>6.666666666666667</v>
      </c>
      <c r="L221" s="37">
        <f t="shared" si="38"/>
        <v>-1.089654775958909</v>
      </c>
      <c r="M221" s="110">
        <f t="shared" si="37"/>
        <v>-11.760912373409578</v>
      </c>
      <c r="N221" s="110">
        <f t="shared" si="39"/>
        <v>0.77809840022491461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855.90256957400516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36.348486604182426</v>
      </c>
      <c r="K222" s="27">
        <f t="shared" si="36"/>
        <v>6.666666666666667</v>
      </c>
      <c r="L222" s="37">
        <f t="shared" si="38"/>
        <v>-1.1093989775920043</v>
      </c>
      <c r="M222" s="110">
        <f t="shared" si="37"/>
        <v>-11.760912373409578</v>
      </c>
      <c r="N222" s="110">
        <f t="shared" si="39"/>
        <v>0.77456898339288205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858.00909502064599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36.369837829149972</v>
      </c>
      <c r="K223" s="27">
        <f t="shared" si="36"/>
        <v>6.666666666666667</v>
      </c>
      <c r="L223" s="37">
        <f t="shared" ref="L223:L254" si="41">F223-J223+M223</f>
        <v>-1.1307502025595504</v>
      </c>
      <c r="M223" s="110">
        <f t="shared" si="37"/>
        <v>-11.760912373409578</v>
      </c>
      <c r="N223" s="110">
        <f t="shared" ref="N223:N254" si="42">10^(L223/10)</f>
        <v>0.77077031429691778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860.27361416476344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36.392732053309409</v>
      </c>
      <c r="K224" s="27">
        <f t="shared" ref="K224:K268" si="45">4/60*100</f>
        <v>6.666666666666667</v>
      </c>
      <c r="L224" s="37">
        <f t="shared" si="41"/>
        <v>-1.1536444267189871</v>
      </c>
      <c r="M224" s="110">
        <f t="shared" ref="M224:M268" si="46">10*LOG(6.666667/100)</f>
        <v>-11.760912373409578</v>
      </c>
      <c r="N224" s="110">
        <f t="shared" si="42"/>
        <v>0.7667178202007201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862.69082053331908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36.417103538990233</v>
      </c>
      <c r="K225" s="27">
        <f t="shared" si="45"/>
        <v>6.666666666666667</v>
      </c>
      <c r="L225" s="37">
        <f t="shared" si="41"/>
        <v>-1.1780159123998111</v>
      </c>
      <c r="M225" s="110">
        <f t="shared" si="46"/>
        <v>-11.760912373409578</v>
      </c>
      <c r="N225" s="110">
        <f t="shared" si="42"/>
        <v>0.76242724768853809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865.25530863820507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36.44288545040002</v>
      </c>
      <c r="K226" s="27">
        <f t="shared" si="45"/>
        <v>6.666666666666667</v>
      </c>
      <c r="L226" s="37">
        <f t="shared" si="41"/>
        <v>-1.2037978238095981</v>
      </c>
      <c r="M226" s="110">
        <f t="shared" si="46"/>
        <v>-11.760912373409578</v>
      </c>
      <c r="N226" s="110">
        <f t="shared" si="42"/>
        <v>0.75791450312815134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867.96161879415604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36.470010422551802</v>
      </c>
      <c r="K227" s="27">
        <f t="shared" si="45"/>
        <v>6.666666666666667</v>
      </c>
      <c r="L227" s="37">
        <f t="shared" si="41"/>
        <v>-1.23092279596138</v>
      </c>
      <c r="M227" s="110">
        <f t="shared" si="46"/>
        <v>-11.760912373409578</v>
      </c>
      <c r="N227" s="110">
        <f t="shared" si="42"/>
        <v>0.7531955065264595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870.80427792830665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36.49841107793911</v>
      </c>
      <c r="K228" s="27">
        <f t="shared" si="45"/>
        <v>6.666666666666667</v>
      </c>
      <c r="L228" s="37">
        <f t="shared" si="41"/>
        <v>-1.2593234513486884</v>
      </c>
      <c r="M228" s="110">
        <f t="shared" si="46"/>
        <v>-11.760912373409578</v>
      </c>
      <c r="N228" s="110">
        <f t="shared" si="42"/>
        <v>0.74828606024556465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873.77783610650386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36.528020487518553</v>
      </c>
      <c r="K229" s="27">
        <f t="shared" si="45"/>
        <v>6.666666666666667</v>
      </c>
      <c r="L229" s="37">
        <f t="shared" si="41"/>
        <v>-1.2889328609281314</v>
      </c>
      <c r="M229" s="110">
        <f t="shared" si="46"/>
        <v>-11.760912373409578</v>
      </c>
      <c r="N229" s="110">
        <f t="shared" si="42"/>
        <v>0.74320173339575679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876.87689866114556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36.558772574625685</v>
      </c>
      <c r="K230" s="27">
        <f t="shared" si="45"/>
        <v>6.666666666666667</v>
      </c>
      <c r="L230" s="37">
        <f t="shared" si="41"/>
        <v>-1.3196849480352633</v>
      </c>
      <c r="M230" s="110">
        <f t="shared" si="46"/>
        <v>-11.760912373409578</v>
      </c>
      <c r="N230" s="110">
        <f t="shared" si="42"/>
        <v>0.73795776214936826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880.09615394092623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36.590602462201119</v>
      </c>
      <c r="K231" s="27">
        <f t="shared" si="45"/>
        <v>6.666666666666667</v>
      </c>
      <c r="L231" s="37">
        <f t="shared" si="41"/>
        <v>-1.351514835610697</v>
      </c>
      <c r="M231" s="110">
        <f t="shared" si="46"/>
        <v>-11.760912373409578</v>
      </c>
      <c r="N231" s="110">
        <f t="shared" si="42"/>
        <v>0.7325689657386979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883.43039681294601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36.623446765122033</v>
      </c>
      <c r="K232" s="27">
        <f t="shared" si="45"/>
        <v>6.666666666666667</v>
      </c>
      <c r="L232" s="37">
        <f t="shared" si="41"/>
        <v>-1.384359138531611</v>
      </c>
      <c r="M232" s="110">
        <f t="shared" si="46"/>
        <v>-11.760912373409578</v>
      </c>
      <c r="N232" s="110">
        <f t="shared" si="42"/>
        <v>0.72704967751656824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886.8745481324811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36.657243830522994</v>
      </c>
      <c r="K233" s="27">
        <f t="shared" si="45"/>
        <v>6.666666666666667</v>
      </c>
      <c r="L233" s="37">
        <f t="shared" si="41"/>
        <v>-1.4181562039325719</v>
      </c>
      <c r="M233" s="110">
        <f t="shared" si="46"/>
        <v>-11.760912373409578</v>
      </c>
      <c r="N233" s="110">
        <f t="shared" si="42"/>
        <v>0.72141369016762413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890.42367045699052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36.691933929772397</v>
      </c>
      <c r="K234" s="27">
        <f t="shared" si="45"/>
        <v>6.666666666666667</v>
      </c>
      <c r="L234" s="37">
        <f t="shared" si="41"/>
        <v>-1.4528463031819747</v>
      </c>
      <c r="M234" s="110">
        <f t="shared" si="46"/>
        <v>-11.760912373409578</v>
      </c>
      <c r="N234" s="110">
        <f t="shared" si="42"/>
        <v>0.71567421395510689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894.07298032115432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36.727459406279671</v>
      </c>
      <c r="K235" s="27">
        <f t="shared" si="45"/>
        <v>6.666666666666667</v>
      </c>
      <c r="L235" s="37">
        <f t="shared" si="41"/>
        <v>-1.4883717796892491</v>
      </c>
      <c r="M235" s="110">
        <f t="shared" si="46"/>
        <v>-11.760912373409578</v>
      </c>
      <c r="N235" s="110">
        <f t="shared" si="42"/>
        <v>0.7098438467615138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897.81785741193687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36.763764783583532</v>
      </c>
      <c r="K236" s="27">
        <f t="shared" si="45"/>
        <v>6.666666666666667</v>
      </c>
      <c r="L236" s="37">
        <f t="shared" si="41"/>
        <v>-1.5246771569931106</v>
      </c>
      <c r="M236" s="110">
        <f t="shared" si="46"/>
        <v>-11.760912373409578</v>
      </c>
      <c r="N236" s="110">
        <f t="shared" si="42"/>
        <v>0.703934554620534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901.65385099002413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36.800796838254399</v>
      </c>
      <c r="K237" s="27">
        <f t="shared" si="45"/>
        <v>6.666666666666667</v>
      </c>
      <c r="L237" s="37">
        <f t="shared" si="41"/>
        <v>-1.5617092116639775</v>
      </c>
      <c r="M237" s="110">
        <f t="shared" si="46"/>
        <v>-11.760912373409578</v>
      </c>
      <c r="N237" s="110">
        <f t="shared" si="42"/>
        <v>0.69795766142975924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905.57668389961577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36.838504642076195</v>
      </c>
      <c r="K238" s="27">
        <f t="shared" si="45"/>
        <v>6.666666666666667</v>
      </c>
      <c r="L238" s="37">
        <f t="shared" si="41"/>
        <v>-1.5994170154857734</v>
      </c>
      <c r="M238" s="110">
        <f t="shared" si="46"/>
        <v>-11.760912373409578</v>
      </c>
      <c r="N238" s="110">
        <f t="shared" si="42"/>
        <v>0.69192384656696837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909.5822544953495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36.876839577790463</v>
      </c>
      <c r="K239" s="27">
        <f t="shared" si="45"/>
        <v>6.666666666666667</v>
      </c>
      <c r="L239" s="37">
        <f t="shared" si="41"/>
        <v>-1.6377519512000411</v>
      </c>
      <c r="M239" s="110">
        <f t="shared" si="46"/>
        <v>-11.760912373409578</v>
      </c>
      <c r="N239" s="110">
        <f t="shared" si="42"/>
        <v>0.68584314919667488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913.66663679564329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36.915755332423991</v>
      </c>
      <c r="K240" s="27">
        <f t="shared" si="45"/>
        <v>6.666666666666667</v>
      </c>
      <c r="L240" s="37">
        <f t="shared" si="41"/>
        <v>-1.6766677058335695</v>
      </c>
      <c r="M240" s="110">
        <f t="shared" si="46"/>
        <v>-11.760912373409578</v>
      </c>
      <c r="N240" s="110">
        <f t="shared" si="42"/>
        <v>0.67972497813833932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917.82607914812922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36.95520787190619</v>
      </c>
      <c r="K241" s="27">
        <f t="shared" si="45"/>
        <v>6.666666666666667</v>
      </c>
      <c r="L241" s="37">
        <f t="shared" si="41"/>
        <v>-1.7161202453157678</v>
      </c>
      <c r="M241" s="110">
        <f t="shared" si="46"/>
        <v>-11.760912373409578</v>
      </c>
      <c r="N241" s="110">
        <f t="shared" si="42"/>
        <v>0.67357812626556557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922.05700166691111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36.995155400339158</v>
      </c>
      <c r="K242" s="27">
        <f t="shared" si="45"/>
        <v>6.666666666666667</v>
      </c>
      <c r="L242" s="37">
        <f t="shared" si="41"/>
        <v>-1.756067773748736</v>
      </c>
      <c r="M242" s="110">
        <f t="shared" si="46"/>
        <v>-11.760912373409578</v>
      </c>
      <c r="N242" s="110">
        <f t="shared" si="42"/>
        <v>0.66741078850992608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926.35599267450516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37.035558306929147</v>
      </c>
      <c r="K243" s="27">
        <f t="shared" si="45"/>
        <v>6.666666666666667</v>
      </c>
      <c r="L243" s="37">
        <f t="shared" si="41"/>
        <v>-1.7964706803387251</v>
      </c>
      <c r="M243" s="110">
        <f t="shared" si="46"/>
        <v>-11.760912373409578</v>
      </c>
      <c r="N243" s="110">
        <f t="shared" si="42"/>
        <v>0.66123058264892276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930.71980435461023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37.076379103236576</v>
      </c>
      <c r="K244" s="27">
        <f t="shared" si="45"/>
        <v>6.666666666666667</v>
      </c>
      <c r="L244" s="37">
        <f t="shared" si="41"/>
        <v>-1.8372914766461541</v>
      </c>
      <c r="M244" s="110">
        <f t="shared" si="46"/>
        <v>-11.760912373409578</v>
      </c>
      <c r="N244" s="110">
        <f t="shared" si="42"/>
        <v>0.65504457216120404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935.14534779607493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37.117582353064016</v>
      </c>
      <c r="K245" s="27">
        <f t="shared" si="45"/>
        <v>6.666666666666667</v>
      </c>
      <c r="L245" s="37">
        <f t="shared" si="41"/>
        <v>-1.8784947264735941</v>
      </c>
      <c r="M245" s="110">
        <f t="shared" si="46"/>
        <v>-11.760912373409578</v>
      </c>
      <c r="N245" s="110">
        <f t="shared" si="42"/>
        <v>0.64885929053069669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939.6296875841291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37.159134596983371</v>
      </c>
      <c r="K246" s="27">
        <f t="shared" si="45"/>
        <v>6.666666666666667</v>
      </c>
      <c r="L246" s="37">
        <f t="shared" si="41"/>
        <v>-1.9200469703929492</v>
      </c>
      <c r="M246" s="110">
        <f t="shared" si="46"/>
        <v>-11.760912373409578</v>
      </c>
      <c r="N246" s="110">
        <f t="shared" si="42"/>
        <v>0.6426807664731472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944.17003607248171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37.201004273210245</v>
      </c>
      <c r="K247" s="27">
        <f t="shared" si="45"/>
        <v>6.666666666666667</v>
      </c>
      <c r="L247" s="37">
        <f t="shared" si="41"/>
        <v>-1.961916646619823</v>
      </c>
      <c r="M247" s="110">
        <f t="shared" si="46"/>
        <v>-11.760912373409578</v>
      </c>
      <c r="N247" s="110">
        <f t="shared" si="42"/>
        <v>0.63651454964247378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948.76374744941972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37.243161636266635</v>
      </c>
      <c r="K248" s="27">
        <f t="shared" si="45"/>
        <v>6.666666666666667</v>
      </c>
      <c r="L248" s="37">
        <f t="shared" si="41"/>
        <v>-2.0040740096762129</v>
      </c>
      <c r="M248" s="110">
        <f t="shared" si="46"/>
        <v>-11.760912373409578</v>
      </c>
      <c r="N248" s="110">
        <f t="shared" si="42"/>
        <v>0.63036573644994698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953.4083116926704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37.285578674634131</v>
      </c>
      <c r="K249" s="27">
        <f t="shared" si="45"/>
        <v>6.666666666666667</v>
      </c>
      <c r="L249" s="37">
        <f t="shared" si="41"/>
        <v>-2.0464910480437091</v>
      </c>
      <c r="M249" s="110">
        <f t="shared" si="46"/>
        <v>-11.760912373409578</v>
      </c>
      <c r="N249" s="110">
        <f t="shared" si="42"/>
        <v>0.62423899569634811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958.1013484914713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37.328229028388066</v>
      </c>
      <c r="K250" s="27">
        <f t="shared" si="45"/>
        <v>6.666666666666667</v>
      </c>
      <c r="L250" s="37">
        <f t="shared" si="41"/>
        <v>-2.0891414017976437</v>
      </c>
      <c r="M250" s="110">
        <f t="shared" si="46"/>
        <v>-11.760912373409578</v>
      </c>
      <c r="N250" s="110">
        <f t="shared" si="42"/>
        <v>0.61813859377618674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962.84060119996332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37.371087907617074</v>
      </c>
      <c r="K251" s="27">
        <f t="shared" si="45"/>
        <v>6.666666666666667</v>
      </c>
      <c r="L251" s="37">
        <f t="shared" si="41"/>
        <v>-2.1320002810266523</v>
      </c>
      <c r="M251" s="110">
        <f t="shared" si="46"/>
        <v>-11.760912373409578</v>
      </c>
      <c r="N251" s="110">
        <f t="shared" si="42"/>
        <v>0.61206841926425914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967.62393087354678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37.414132012271608</v>
      </c>
      <c r="K252" s="27">
        <f t="shared" si="45"/>
        <v>6.666666666666667</v>
      </c>
      <c r="L252" s="37">
        <f t="shared" si="41"/>
        <v>-2.1750443856811863</v>
      </c>
      <c r="M252" s="110">
        <f t="shared" si="46"/>
        <v>-11.760912373409578</v>
      </c>
      <c r="N252" s="110">
        <f t="shared" si="42"/>
        <v>0.60603200673874569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972.44931042909275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37.457339453946119</v>
      </c>
      <c r="K253" s="27">
        <f t="shared" si="45"/>
        <v>6.666666666666667</v>
      </c>
      <c r="L253" s="37">
        <f t="shared" si="41"/>
        <v>-2.2182518273556973</v>
      </c>
      <c r="M253" s="110">
        <f t="shared" si="46"/>
        <v>-11.760912373409578</v>
      </c>
      <c r="N253" s="110">
        <f t="shared" si="42"/>
        <v>0.60003255973244751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977.31481896069999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37.500689679981086</v>
      </c>
      <c r="K254" s="27">
        <f t="shared" si="45"/>
        <v>6.666666666666667</v>
      </c>
      <c r="L254" s="37">
        <f t="shared" si="41"/>
        <v>-2.2616020533906642</v>
      </c>
      <c r="M254" s="110">
        <f t="shared" si="46"/>
        <v>-11.760912373409578</v>
      </c>
      <c r="N254" s="110">
        <f t="shared" si="42"/>
        <v>0.59407297273528059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982.21863623489071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37.544163400171399</v>
      </c>
      <c r="K255" s="27">
        <f t="shared" si="45"/>
        <v>6.666666666666667</v>
      </c>
      <c r="L255" s="37">
        <f t="shared" ref="L255:L268" si="47">F255-J255+M255</f>
        <v>-2.3050757735809775</v>
      </c>
      <c r="M255" s="110">
        <f t="shared" si="46"/>
        <v>-11.760912373409578</v>
      </c>
      <c r="N255" s="110">
        <f t="shared" ref="N255:N268" si="48">10^(L255/10)</f>
        <v>0.58815585219734468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987.15903738258066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37.587742516283271</v>
      </c>
      <c r="K256" s="27">
        <f t="shared" si="45"/>
        <v>6.666666666666667</v>
      </c>
      <c r="L256" s="37">
        <f t="shared" si="47"/>
        <v>-2.348654889692849</v>
      </c>
      <c r="M256" s="110">
        <f t="shared" si="46"/>
        <v>-11.760912373409578</v>
      </c>
      <c r="N256" s="110">
        <f t="shared" si="48"/>
        <v>0.58228353650360087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992.1343877996776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37.631410054512386</v>
      </c>
      <c r="K257" s="27">
        <f t="shared" si="45"/>
        <v>6.666666666666667</v>
      </c>
      <c r="L257" s="37">
        <f t="shared" si="47"/>
        <v>-2.3923224279219646</v>
      </c>
      <c r="M257" s="110">
        <f t="shared" si="46"/>
        <v>-11.760912373409578</v>
      </c>
      <c r="N257" s="110">
        <f t="shared" si="48"/>
        <v>0.57645811490882304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997.14313826365003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37.67515010095844</v>
      </c>
      <c r="K258" s="27">
        <f t="shared" si="45"/>
        <v>6.666666666666667</v>
      </c>
      <c r="L258" s="37">
        <f t="shared" si="47"/>
        <v>-2.4360624743680184</v>
      </c>
      <c r="M258" s="110">
        <f t="shared" si="46"/>
        <v>-11.760912373409578</v>
      </c>
      <c r="N258" s="110">
        <f t="shared" si="48"/>
        <v>0.57068144543572796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1002.1838202696918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37.718947740144465</v>
      </c>
      <c r="K259" s="27">
        <f t="shared" si="45"/>
        <v>6.666666666666667</v>
      </c>
      <c r="L259" s="37">
        <f t="shared" si="47"/>
        <v>-2.479860113554043</v>
      </c>
      <c r="M259" s="110">
        <f t="shared" si="46"/>
        <v>-11.760912373409578</v>
      </c>
      <c r="N259" s="110">
        <f t="shared" si="48"/>
        <v>0.56495517175047116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1007.2550415871119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37.762788996571587</v>
      </c>
      <c r="K260" s="27">
        <f t="shared" si="45"/>
        <v>6.666666666666667</v>
      </c>
      <c r="L260" s="37">
        <f t="shared" si="47"/>
        <v>-2.5237013699811648</v>
      </c>
      <c r="M260" s="110">
        <f t="shared" si="46"/>
        <v>-11.760912373409578</v>
      </c>
      <c r="N260" s="110">
        <f t="shared" si="48"/>
        <v>0.55928073903849362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1012.3554820341766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37.806660779270025</v>
      </c>
      <c r="K261" s="27">
        <f t="shared" si="45"/>
        <v>6.666666666666667</v>
      </c>
      <c r="L261" s="37">
        <f t="shared" si="47"/>
        <v>-2.5675731526796035</v>
      </c>
      <c r="M261" s="110">
        <f t="shared" si="46"/>
        <v>-11.760912373409578</v>
      </c>
      <c r="N261" s="110">
        <f t="shared" si="48"/>
        <v>0.55365940891038579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1017.4838894677339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37.850550829283627</v>
      </c>
      <c r="K262" s="27">
        <f t="shared" si="45"/>
        <v>6.666666666666667</v>
      </c>
      <c r="L262" s="37">
        <f t="shared" si="47"/>
        <v>-2.611463202693205</v>
      </c>
      <c r="M262" s="110">
        <f t="shared" si="46"/>
        <v>-11.760912373409578</v>
      </c>
      <c r="N262" s="110">
        <f t="shared" si="48"/>
        <v>0.54809227337238953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1022.6390759824872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37.89444767000743</v>
      </c>
      <c r="K263" s="27">
        <f t="shared" si="45"/>
        <v>6.666666666666667</v>
      </c>
      <c r="L263" s="37">
        <f t="shared" si="47"/>
        <v>-2.6553600434170086</v>
      </c>
      <c r="M263" s="110">
        <f t="shared" si="46"/>
        <v>-11.760912373409578</v>
      </c>
      <c r="N263" s="110">
        <f t="shared" si="48"/>
        <v>0.54258026789964131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1027.8199143136744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37.938340560284388</v>
      </c>
      <c r="K264" s="27">
        <f t="shared" si="45"/>
        <v>6.666666666666667</v>
      </c>
      <c r="L264" s="37">
        <f t="shared" si="47"/>
        <v>-2.6992529336939661</v>
      </c>
      <c r="M264" s="110">
        <f t="shared" si="46"/>
        <v>-11.760912373409578</v>
      </c>
      <c r="N264" s="110">
        <f t="shared" si="48"/>
        <v>0.53712418365256454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1033.0253344360983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37.982219450157793</v>
      </c>
      <c r="K265" s="27">
        <f t="shared" si="45"/>
        <v>6.666666666666667</v>
      </c>
      <c r="L265" s="37">
        <f t="shared" si="47"/>
        <v>-2.7431318235673707</v>
      </c>
      <c r="M265" s="110">
        <f t="shared" si="46"/>
        <v>-11.760912373409578</v>
      </c>
      <c r="N265" s="110">
        <f t="shared" si="48"/>
        <v>0.53172467887815511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1038.2543203518871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38.026074939169852</v>
      </c>
      <c r="K266" s="27">
        <f t="shared" si="45"/>
        <v>6.666666666666667</v>
      </c>
      <c r="L266" s="37">
        <f t="shared" si="47"/>
        <v>-2.7869873125794307</v>
      </c>
      <c r="M266" s="110">
        <f t="shared" si="46"/>
        <v>-11.760912373409578</v>
      </c>
      <c r="N266" s="110">
        <f t="shared" si="48"/>
        <v>0.52638228953842414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1043.5059070590028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38.069898237092573</v>
      </c>
      <c r="K267" s="27">
        <f t="shared" si="45"/>
        <v>6.666666666666667</v>
      </c>
      <c r="L267" s="37">
        <f t="shared" si="47"/>
        <v>-2.8308106105021515</v>
      </c>
      <c r="M267" s="110">
        <f t="shared" si="46"/>
        <v>-11.760912373409578</v>
      </c>
      <c r="N267" s="110">
        <f t="shared" si="48"/>
        <v>0.52109743920823315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1048.779177692307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38.113681126975798</v>
      </c>
      <c r="K268" s="40">
        <f t="shared" si="45"/>
        <v>6.666666666666667</v>
      </c>
      <c r="L268" s="41">
        <f t="shared" si="47"/>
        <v>-2.8745935003853766</v>
      </c>
      <c r="M268" s="110">
        <f t="shared" si="46"/>
        <v>-11.760912373409578</v>
      </c>
      <c r="N268" s="110">
        <f t="shared" si="48"/>
        <v>0.51587044828414785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21.337415286502363</v>
      </c>
    </row>
  </sheetData>
  <mergeCells count="32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P5:P6"/>
    <mergeCell ref="Q5:R5"/>
    <mergeCell ref="A46:G46"/>
    <mergeCell ref="B48:B49"/>
    <mergeCell ref="G5:G6"/>
    <mergeCell ref="H5:H6"/>
    <mergeCell ref="E5:E6"/>
    <mergeCell ref="F5:F6"/>
    <mergeCell ref="I87:L87"/>
    <mergeCell ref="O5:O6"/>
    <mergeCell ref="A61:A85"/>
    <mergeCell ref="A5:A6"/>
    <mergeCell ref="B5:B6"/>
    <mergeCell ref="C5:C6"/>
    <mergeCell ref="D5:D6"/>
    <mergeCell ref="B54:F54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C6A24-86BE-4153-85B4-1E46D74CD871}">
  <sheetPr codeName="Sheet14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5" max="15" width="11.5703125" bestFit="1" customWidth="1"/>
    <col min="17" max="17" width="10.5703125" bestFit="1" customWidth="1"/>
    <col min="18" max="18" width="12.140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156</v>
      </c>
      <c r="B2" s="29" t="s">
        <v>119</v>
      </c>
      <c r="C2" s="29">
        <f>NSAs!B14</f>
        <v>259050.36</v>
      </c>
      <c r="D2" s="30">
        <f>NSAs!C14</f>
        <v>4256575.1399999997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12 (dBA)</v>
      </c>
      <c r="O5" s="209" t="s">
        <v>0</v>
      </c>
      <c r="P5" s="212" t="s">
        <v>1</v>
      </c>
      <c r="Q5" s="165" t="s">
        <v>2</v>
      </c>
      <c r="R5" s="211"/>
      <c r="V5" s="145" t="str">
        <f>INDEX(A7:A45,MATCH(W5,H7:H45,0))</f>
        <v>A-30</v>
      </c>
      <c r="W5" s="146">
        <f>MAX(H7:H45)</f>
        <v>34.461046116867607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O6" s="210"/>
      <c r="P6" s="213"/>
      <c r="Q6" s="12" t="s">
        <v>3</v>
      </c>
      <c r="R6" s="13" t="s">
        <v>4</v>
      </c>
      <c r="V6" s="147" t="str">
        <f>INDEX(A7:A45,MATCH(W6,H7:H45,0))</f>
        <v>A-33</v>
      </c>
      <c r="W6" s="148">
        <f>LARGE(H7:H45,2)</f>
        <v>28.488105697152747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6976.0885460262898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54.572239687362234</v>
      </c>
      <c r="H7" s="36">
        <f>C7-G7</f>
        <v>14.438060269277578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27.78472015219327</v>
      </c>
    </row>
    <row r="8" spans="1:23" x14ac:dyDescent="0.25">
      <c r="A8" s="9" t="str">
        <f>Inverters!B4</f>
        <v>A-2</v>
      </c>
      <c r="B8" s="24">
        <f t="shared" si="0"/>
        <v>6291.4457600857941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53.675009136182126</v>
      </c>
      <c r="H8" s="37">
        <f t="shared" ref="H8:H44" si="3">C8-G8</f>
        <v>15.335290820457686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34.160882537427597</v>
      </c>
    </row>
    <row r="9" spans="1:23" x14ac:dyDescent="0.25">
      <c r="A9" s="9" t="str">
        <f>Inverters!B5</f>
        <v>A-3</v>
      </c>
      <c r="B9" s="24">
        <f t="shared" si="0"/>
        <v>4780.0940430289793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51.288728819132679</v>
      </c>
      <c r="H9" s="37">
        <f t="shared" si="3"/>
        <v>17.721571137507134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59.177568083003585</v>
      </c>
    </row>
    <row r="10" spans="1:23" x14ac:dyDescent="0.25">
      <c r="A10" s="9" t="str">
        <f>Inverters!B6</f>
        <v>A-4</v>
      </c>
      <c r="B10" s="24">
        <f t="shared" si="0"/>
        <v>3871.7070491582172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49.45804978395018</v>
      </c>
      <c r="H10" s="37">
        <f t="shared" si="3"/>
        <v>19.552250172689632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90.203838194844607</v>
      </c>
    </row>
    <row r="11" spans="1:23" x14ac:dyDescent="0.25">
      <c r="A11" s="9" t="str">
        <f>Inverters!B7</f>
        <v>A-5</v>
      </c>
      <c r="B11" s="24">
        <f t="shared" si="0"/>
        <v>3529.2794919785897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48.653721050552484</v>
      </c>
      <c r="H11" s="37">
        <f t="shared" si="3"/>
        <v>20.356578906087329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108.5570144049112</v>
      </c>
    </row>
    <row r="12" spans="1:23" x14ac:dyDescent="0.25">
      <c r="A12" s="9" t="str">
        <f>Inverters!B8</f>
        <v>A-6</v>
      </c>
      <c r="B12" s="24">
        <f t="shared" si="0"/>
        <v>3172.1347684486877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47.727032601601572</v>
      </c>
      <c r="H12" s="37">
        <f t="shared" si="3"/>
        <v>21.283267355038241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134.37755520655631</v>
      </c>
    </row>
    <row r="13" spans="1:23" x14ac:dyDescent="0.25">
      <c r="A13" s="9" t="str">
        <f>Inverters!B9</f>
        <v>A-7</v>
      </c>
      <c r="B13" s="24">
        <f t="shared" si="0"/>
        <v>4673.228980490866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51.092341225139755</v>
      </c>
      <c r="H13" s="37">
        <f t="shared" si="3"/>
        <v>17.917958731500057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61.914999414060695</v>
      </c>
    </row>
    <row r="14" spans="1:23" x14ac:dyDescent="0.25">
      <c r="A14" s="9" t="str">
        <f>Inverters!B10</f>
        <v>A-8</v>
      </c>
      <c r="B14" s="24">
        <f t="shared" si="0"/>
        <v>4382.7297267913336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50.534893790070832</v>
      </c>
      <c r="H14" s="37">
        <f t="shared" si="3"/>
        <v>18.47540616656898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70.394806040973677</v>
      </c>
    </row>
    <row r="15" spans="1:23" x14ac:dyDescent="0.25">
      <c r="A15" s="9" t="str">
        <f>Inverters!B11</f>
        <v>A-9</v>
      </c>
      <c r="B15" s="24">
        <f t="shared" si="0"/>
        <v>3733.3862203771046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49.14205840394925</v>
      </c>
      <c r="H15" s="37">
        <f t="shared" si="3"/>
        <v>19.868241552690563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97.011708977149368</v>
      </c>
    </row>
    <row r="16" spans="1:23" x14ac:dyDescent="0.25">
      <c r="A16" s="9" t="str">
        <f>Inverters!B12</f>
        <v>A-10</v>
      </c>
      <c r="B16" s="24">
        <f t="shared" si="0"/>
        <v>3395.9421555734648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48.319205682503068</v>
      </c>
      <c r="H16" s="37">
        <f t="shared" si="3"/>
        <v>20.691094274136745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117.24907560579106</v>
      </c>
    </row>
    <row r="17" spans="1:21" x14ac:dyDescent="0.25">
      <c r="A17" s="9" t="str">
        <f>Inverters!B13</f>
        <v>A-11</v>
      </c>
      <c r="B17" s="24">
        <f t="shared" si="0"/>
        <v>3045.6597521885078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47.373627684526497</v>
      </c>
      <c r="H17" s="37">
        <f t="shared" si="3"/>
        <v>21.636672272113316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145.76968899867421</v>
      </c>
    </row>
    <row r="18" spans="1:21" x14ac:dyDescent="0.25">
      <c r="A18" s="9" t="str">
        <f>Inverters!B14</f>
        <v>A-12</v>
      </c>
      <c r="B18" s="24">
        <f t="shared" si="0"/>
        <v>2779.0793793089215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46.57801903560857</v>
      </c>
      <c r="H18" s="37">
        <f t="shared" si="3"/>
        <v>22.432280921031243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175.07659520672721</v>
      </c>
    </row>
    <row r="19" spans="1:21" x14ac:dyDescent="0.25">
      <c r="A19" s="9" t="str">
        <f>Inverters!B15</f>
        <v>A-13</v>
      </c>
      <c r="B19" s="24">
        <f t="shared" si="0"/>
        <v>2440.9710938478506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45.451252730034042</v>
      </c>
      <c r="H19" s="37">
        <f t="shared" si="3"/>
        <v>23.55904722660577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226.93669340609208</v>
      </c>
    </row>
    <row r="20" spans="1:21" x14ac:dyDescent="0.25">
      <c r="A20" s="9" t="str">
        <f>Inverters!B16</f>
        <v>A-14</v>
      </c>
      <c r="B20" s="24">
        <f t="shared" si="0"/>
        <v>2191.379035516456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44.514350050494237</v>
      </c>
      <c r="H20" s="37">
        <f t="shared" si="3"/>
        <v>24.495949906145576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281.57558210854245</v>
      </c>
    </row>
    <row r="21" spans="1:21" x14ac:dyDescent="0.25">
      <c r="A21" s="9" t="str">
        <f>Inverters!B17</f>
        <v>A-15</v>
      </c>
      <c r="B21" s="24">
        <f t="shared" si="0"/>
        <v>1923.3266014126195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43.381060766907154</v>
      </c>
      <c r="H21" s="37">
        <f t="shared" si="3"/>
        <v>25.629239189732658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365.53075121640654</v>
      </c>
    </row>
    <row r="22" spans="1:21" x14ac:dyDescent="0.25">
      <c r="A22" s="9" t="str">
        <f>Inverters!B18</f>
        <v>A-16</v>
      </c>
      <c r="B22" s="24">
        <f t="shared" si="0"/>
        <v>4470.7684944873199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50.707643635921293</v>
      </c>
      <c r="H22" s="37">
        <f t="shared" si="3"/>
        <v>18.302656320718519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67.649662157499534</v>
      </c>
    </row>
    <row r="23" spans="1:21" x14ac:dyDescent="0.25">
      <c r="A23" s="9" t="str">
        <f>Inverters!B19</f>
        <v>A-17</v>
      </c>
      <c r="B23" s="24">
        <f t="shared" si="0"/>
        <v>4021.7721837643653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49.788349320558993</v>
      </c>
      <c r="H23" s="37">
        <f t="shared" si="3"/>
        <v>19.22195063608082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83.597841408993034</v>
      </c>
    </row>
    <row r="24" spans="1:21" x14ac:dyDescent="0.25">
      <c r="A24" s="9" t="str">
        <f>Inverters!B20</f>
        <v>A-18</v>
      </c>
      <c r="B24" s="24">
        <f t="shared" si="0"/>
        <v>3671.1826994171602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48.99611996125568</v>
      </c>
      <c r="H24" s="37">
        <f t="shared" si="3"/>
        <v>20.014179995384133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100.32704007284632</v>
      </c>
    </row>
    <row r="25" spans="1:21" x14ac:dyDescent="0.25">
      <c r="A25" s="9" t="str">
        <f>Inverters!B21</f>
        <v>A-19</v>
      </c>
      <c r="B25" s="24">
        <f t="shared" si="0"/>
        <v>3272.5488611325241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47.997722791006332</v>
      </c>
      <c r="H25" s="37">
        <f t="shared" si="3"/>
        <v>21.012577165633481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126.25765433295361</v>
      </c>
    </row>
    <row r="26" spans="1:21" x14ac:dyDescent="0.25">
      <c r="A26" s="9" t="str">
        <f>Inverters!B22</f>
        <v>A-20</v>
      </c>
      <c r="B26" s="24">
        <f t="shared" si="0"/>
        <v>2951.3863258137317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47.100521216009341</v>
      </c>
      <c r="H26" s="37">
        <f t="shared" si="3"/>
        <v>21.909778740630472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155.23079227405535</v>
      </c>
    </row>
    <row r="27" spans="1:21" x14ac:dyDescent="0.25">
      <c r="A27" s="9" t="str">
        <f>Inverters!B23</f>
        <v>A-21</v>
      </c>
      <c r="B27" s="24">
        <f t="shared" si="0"/>
        <v>2633.6551088743704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46.111178023602506</v>
      </c>
      <c r="H27" s="37">
        <f t="shared" si="3"/>
        <v>22.899121933037307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194.94504153668569</v>
      </c>
    </row>
    <row r="28" spans="1:21" x14ac:dyDescent="0.25">
      <c r="A28" s="9" t="str">
        <f>Inverters!B24</f>
        <v>A-22</v>
      </c>
      <c r="B28" s="24">
        <f t="shared" si="0"/>
        <v>2329.6182848056283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45.045695327101029</v>
      </c>
      <c r="H28" s="37">
        <f t="shared" si="3"/>
        <v>23.964604629538783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249.14975414383343</v>
      </c>
    </row>
    <row r="29" spans="1:21" x14ac:dyDescent="0.25">
      <c r="A29" s="9" t="str">
        <f>Inverters!B25</f>
        <v>A-23</v>
      </c>
      <c r="B29" s="24">
        <f t="shared" si="0"/>
        <v>2029.368251501236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43.847217235231312</v>
      </c>
      <c r="H29" s="37">
        <f t="shared" si="3"/>
        <v>25.1630827214085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328.32826531930414</v>
      </c>
    </row>
    <row r="30" spans="1:21" x14ac:dyDescent="0.25">
      <c r="A30" s="9" t="str">
        <f>Inverters!B26</f>
        <v>A-24</v>
      </c>
      <c r="B30" s="24">
        <f t="shared" si="0"/>
        <v>1705.1403175399762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42.335202465700995</v>
      </c>
      <c r="H30" s="37">
        <f t="shared" si="3"/>
        <v>26.675097490938818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465.06081578961425</v>
      </c>
    </row>
    <row r="31" spans="1:21" x14ac:dyDescent="0.25">
      <c r="A31" s="9" t="str">
        <f>Inverters!B27</f>
        <v>A-25</v>
      </c>
      <c r="B31" s="24">
        <f t="shared" si="0"/>
        <v>3810.2960935077058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49.319174509733067</v>
      </c>
      <c r="H31" s="37">
        <f t="shared" si="3"/>
        <v>19.691125446906746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93.134919750015342</v>
      </c>
    </row>
    <row r="32" spans="1:21" x14ac:dyDescent="0.25">
      <c r="A32" s="9" t="str">
        <f>Inverters!B28</f>
        <v>A-26</v>
      </c>
      <c r="B32" s="24">
        <f t="shared" si="0"/>
        <v>3389.8786902336278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48.303683137484661</v>
      </c>
      <c r="H32" s="37">
        <f t="shared" si="3"/>
        <v>20.706616819155151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117.66889684148504</v>
      </c>
    </row>
    <row r="33" spans="1:21" x14ac:dyDescent="0.25">
      <c r="A33" s="9" t="str">
        <f>Inverters!B29</f>
        <v>A-27</v>
      </c>
      <c r="B33" s="24">
        <f t="shared" si="0"/>
        <v>2894.5482912710449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46.931615990528996</v>
      </c>
      <c r="H33" s="37">
        <f t="shared" si="3"/>
        <v>22.078683966110816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161.38694350918234</v>
      </c>
    </row>
    <row r="34" spans="1:21" x14ac:dyDescent="0.25">
      <c r="A34" s="9" t="str">
        <f>Inverters!B30</f>
        <v>A-28</v>
      </c>
      <c r="B34" s="24">
        <f t="shared" si="0"/>
        <v>1946.3453126823592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43.484397870634233</v>
      </c>
      <c r="H34" s="37">
        <f t="shared" si="3"/>
        <v>25.52590208600558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356.93588179935853</v>
      </c>
    </row>
    <row r="35" spans="1:21" x14ac:dyDescent="0.25">
      <c r="A35" s="9" t="str">
        <f>Inverters!B31</f>
        <v>A-29</v>
      </c>
      <c r="B35" s="24">
        <f t="shared" si="0"/>
        <v>1699.3064468778041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42.305434101065202</v>
      </c>
      <c r="H35" s="37">
        <f t="shared" si="3"/>
        <v>26.70486585557461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468.25948760014097</v>
      </c>
    </row>
    <row r="36" spans="1:21" x14ac:dyDescent="0.25">
      <c r="A36" s="9" t="str">
        <f>Inverters!B32</f>
        <v>A-30</v>
      </c>
      <c r="B36" s="24">
        <f t="shared" si="0"/>
        <v>695.76518251511777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34.549253839772206</v>
      </c>
      <c r="H36" s="37">
        <f t="shared" si="3"/>
        <v>34.461046116867607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2793.2165827080648</v>
      </c>
    </row>
    <row r="37" spans="1:21" x14ac:dyDescent="0.25">
      <c r="A37" s="9" t="str">
        <f>Inverters!B33</f>
        <v>A-31</v>
      </c>
      <c r="B37" s="24">
        <f t="shared" si="0"/>
        <v>3002.7325426185021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47.250333014690071</v>
      </c>
      <c r="H37" s="37">
        <f t="shared" si="3"/>
        <v>21.759966941949742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149.96734200987609</v>
      </c>
    </row>
    <row r="38" spans="1:21" x14ac:dyDescent="0.25">
      <c r="A38" s="9" t="str">
        <f>Inverters!B34</f>
        <v>A-32</v>
      </c>
      <c r="B38" s="24">
        <f t="shared" si="0"/>
        <v>1649.8283372824558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42.048775174588712</v>
      </c>
      <c r="H38" s="37">
        <f t="shared" si="3"/>
        <v>26.9615247820511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496.76670266605822</v>
      </c>
    </row>
    <row r="39" spans="1:21" x14ac:dyDescent="0.25">
      <c r="A39" s="9" t="str">
        <f>Inverters!B35</f>
        <v>A-33</v>
      </c>
      <c r="B39" s="24">
        <f t="shared" si="0"/>
        <v>1383.9159444489048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40.522194259487065</v>
      </c>
      <c r="H39" s="37">
        <f t="shared" si="3"/>
        <v>28.488105697152747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706.00954031095921</v>
      </c>
    </row>
    <row r="40" spans="1:21" x14ac:dyDescent="0.25">
      <c r="A40" s="9" t="str">
        <f>Inverters!B36</f>
        <v>B-1</v>
      </c>
      <c r="B40" s="24">
        <f t="shared" si="0"/>
        <v>6712.0288009290889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54.237076227145124</v>
      </c>
      <c r="H40" s="37">
        <f t="shared" si="3"/>
        <v>11.762923772854876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15.00694798622191</v>
      </c>
    </row>
    <row r="41" spans="1:21" x14ac:dyDescent="0.25">
      <c r="A41" s="9" t="str">
        <f>Inverters!B37</f>
        <v>B-2</v>
      </c>
      <c r="B41" s="24">
        <f t="shared" si="0"/>
        <v>4728.3093780547606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51.194117702583341</v>
      </c>
      <c r="H41" s="37">
        <f t="shared" si="3"/>
        <v>14.805882297416659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30.240448624440909</v>
      </c>
    </row>
    <row r="42" spans="1:21" x14ac:dyDescent="0.25">
      <c r="A42" s="9" t="str">
        <f>Inverters!B38</f>
        <v>B-3</v>
      </c>
      <c r="B42" s="24">
        <f t="shared" si="0"/>
        <v>3869.5460473420089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49.453200382041516</v>
      </c>
      <c r="H42" s="37">
        <f t="shared" si="3"/>
        <v>16.546799617958484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45.152308752087571</v>
      </c>
    </row>
    <row r="43" spans="1:21" x14ac:dyDescent="0.25">
      <c r="A43" s="9" t="str">
        <f>Inverters!B39</f>
        <v>C-1</v>
      </c>
      <c r="B43" s="24">
        <f t="shared" si="0"/>
        <v>4050.3593712781371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49.849871160782257</v>
      </c>
      <c r="H43" s="37">
        <f t="shared" si="3"/>
        <v>16.150128839217743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41.210974469810843</v>
      </c>
    </row>
    <row r="44" spans="1:21" ht="15.75" thickBot="1" x14ac:dyDescent="0.3">
      <c r="A44" s="9" t="str">
        <f>Inverters!B40</f>
        <v>Trans</v>
      </c>
      <c r="B44" s="24">
        <f>SQRT(($C$2-Q44)^2+($D$2-R44)^2)</f>
        <v>1267.2882344598472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39.757508057714489</v>
      </c>
      <c r="H44" s="37">
        <f t="shared" si="3"/>
        <v>14.242491942285511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26.561291876118293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20.979165945687967</v>
      </c>
      <c r="O45" s="108"/>
      <c r="P45" s="108"/>
      <c r="Q45" s="109"/>
      <c r="R45" s="109"/>
      <c r="U45">
        <f t="shared" ref="U45" si="5">10^(H45/10)</f>
        <v>125.29005346645187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39.728078671859457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39.728078671859457</v>
      </c>
      <c r="D51" s="77">
        <f>10*LOG10(SUM(U7:U44))</f>
        <v>39.669760258968786</v>
      </c>
      <c r="E51" s="77">
        <f>P85</f>
        <v>39.706300935386317</v>
      </c>
      <c r="F51" s="78">
        <f>S85</f>
        <v>46.087920133864046</v>
      </c>
    </row>
    <row r="52" spans="1:19" ht="14.45" customHeight="1" thickBot="1" x14ac:dyDescent="0.3">
      <c r="B52" s="72" t="s">
        <v>141</v>
      </c>
      <c r="C52" s="79">
        <f>10*LOG10(10^(C50/10)+10^(C51/10))</f>
        <v>42.876467144090341</v>
      </c>
      <c r="D52" s="79">
        <f>10*LOG10(10^(D50/10)+10^(D51/10))</f>
        <v>40.711332364737331</v>
      </c>
      <c r="E52" s="79">
        <f>J85</f>
        <v>42.184843087713737</v>
      </c>
      <c r="F52" s="80">
        <f>M85</f>
        <v>47.504655560627292</v>
      </c>
    </row>
    <row r="53" spans="1:19" ht="16.149999999999999" customHeight="1" thickBot="1" x14ac:dyDescent="0.3">
      <c r="B53" s="74" t="s">
        <v>145</v>
      </c>
      <c r="C53" s="81">
        <f>C52-C50</f>
        <v>2.8764671440903413</v>
      </c>
      <c r="D53" s="81">
        <f>D52-D50</f>
        <v>6.7113323647373306</v>
      </c>
      <c r="E53" s="81">
        <f>E52-E50</f>
        <v>3.6163720177423642</v>
      </c>
      <c r="F53" s="82">
        <f>F52-F50</f>
        <v>5.5540836308144677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12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40.711332364737331</v>
      </c>
      <c r="J61" s="62">
        <f>10^(I61/10)</f>
        <v>11779.673047002569</v>
      </c>
      <c r="K61" s="63"/>
      <c r="L61" s="153">
        <f>I61+10</f>
        <v>50.711332364737331</v>
      </c>
      <c r="M61" s="62">
        <f>10^(L61/10)</f>
        <v>117796.73047002561</v>
      </c>
      <c r="N61" s="62"/>
      <c r="O61" s="62">
        <f>D51</f>
        <v>39.669760258968786</v>
      </c>
      <c r="P61" s="62">
        <f>10^(O61/10)</f>
        <v>9267.7866154929598</v>
      </c>
      <c r="Q61" s="62"/>
      <c r="R61" s="62">
        <f>O61+10</f>
        <v>49.669760258968786</v>
      </c>
      <c r="S61" s="63">
        <f>10^(R61/10)</f>
        <v>92677.866154929536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40.711332364737331</v>
      </c>
      <c r="J62" s="26">
        <f t="shared" ref="J62:J84" si="10">10^(I62/10)</f>
        <v>11779.673047002569</v>
      </c>
      <c r="K62" s="64"/>
      <c r="L62" s="154">
        <f t="shared" ref="L62:L67" si="11">I62+10</f>
        <v>50.711332364737331</v>
      </c>
      <c r="M62" s="26">
        <f t="shared" ref="M62:M84" si="12">10^(L62/10)</f>
        <v>117796.73047002561</v>
      </c>
      <c r="N62" s="26"/>
      <c r="O62" s="26">
        <f>O61</f>
        <v>39.669760258968786</v>
      </c>
      <c r="P62" s="26">
        <f t="shared" ref="P62:P84" si="13">10^(O62/10)</f>
        <v>9267.7866154929598</v>
      </c>
      <c r="Q62" s="26"/>
      <c r="R62" s="26">
        <f t="shared" ref="R62:R67" si="14">O62+10</f>
        <v>49.669760258968786</v>
      </c>
      <c r="S62" s="64">
        <f t="shared" ref="S62:S84" si="15">10^(R62/10)</f>
        <v>92677.866154929536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40.711332364737331</v>
      </c>
      <c r="J63" s="26">
        <f t="shared" si="10"/>
        <v>11779.673047002569</v>
      </c>
      <c r="K63" s="64"/>
      <c r="L63" s="154">
        <f t="shared" si="11"/>
        <v>50.711332364737331</v>
      </c>
      <c r="M63" s="26">
        <f t="shared" si="12"/>
        <v>117796.73047002561</v>
      </c>
      <c r="N63" s="26"/>
      <c r="O63" s="26">
        <f t="shared" ref="O63:O84" si="17">O62</f>
        <v>39.669760258968786</v>
      </c>
      <c r="P63" s="26">
        <f t="shared" si="13"/>
        <v>9267.7866154929598</v>
      </c>
      <c r="Q63" s="26"/>
      <c r="R63" s="26">
        <f t="shared" si="14"/>
        <v>49.669760258968786</v>
      </c>
      <c r="S63" s="64">
        <f t="shared" si="15"/>
        <v>92677.866154929536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40.711332364737331</v>
      </c>
      <c r="J64" s="26">
        <f t="shared" si="10"/>
        <v>11779.673047002569</v>
      </c>
      <c r="K64" s="64"/>
      <c r="L64" s="154">
        <f t="shared" si="11"/>
        <v>50.711332364737331</v>
      </c>
      <c r="M64" s="26">
        <f t="shared" si="12"/>
        <v>117796.73047002561</v>
      </c>
      <c r="N64" s="26"/>
      <c r="O64" s="26">
        <f t="shared" si="17"/>
        <v>39.669760258968786</v>
      </c>
      <c r="P64" s="26">
        <f t="shared" si="13"/>
        <v>9267.7866154929598</v>
      </c>
      <c r="Q64" s="26"/>
      <c r="R64" s="26">
        <f t="shared" si="14"/>
        <v>49.669760258968786</v>
      </c>
      <c r="S64" s="64">
        <f t="shared" si="15"/>
        <v>92677.866154929536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40.711332364737331</v>
      </c>
      <c r="J65" s="26">
        <f t="shared" si="10"/>
        <v>11779.673047002569</v>
      </c>
      <c r="K65" s="64"/>
      <c r="L65" s="154">
        <f t="shared" si="11"/>
        <v>50.711332364737331</v>
      </c>
      <c r="M65" s="26">
        <f t="shared" si="12"/>
        <v>117796.73047002561</v>
      </c>
      <c r="N65" s="26"/>
      <c r="O65" s="26">
        <f t="shared" si="17"/>
        <v>39.669760258968786</v>
      </c>
      <c r="P65" s="26">
        <f t="shared" si="13"/>
        <v>9267.7866154929598</v>
      </c>
      <c r="Q65" s="26"/>
      <c r="R65" s="26">
        <f t="shared" si="14"/>
        <v>49.669760258968786</v>
      </c>
      <c r="S65" s="64">
        <f t="shared" si="15"/>
        <v>92677.866154929536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40.711332364737331</v>
      </c>
      <c r="J66" s="26">
        <f t="shared" si="10"/>
        <v>11779.673047002569</v>
      </c>
      <c r="K66" s="64"/>
      <c r="L66" s="154">
        <f t="shared" si="11"/>
        <v>50.711332364737331</v>
      </c>
      <c r="M66" s="26">
        <f t="shared" si="12"/>
        <v>117796.73047002561</v>
      </c>
      <c r="N66" s="26"/>
      <c r="O66" s="26">
        <f t="shared" si="17"/>
        <v>39.669760258968786</v>
      </c>
      <c r="P66" s="26">
        <f t="shared" si="13"/>
        <v>9267.7866154929598</v>
      </c>
      <c r="Q66" s="26"/>
      <c r="R66" s="26">
        <f t="shared" si="14"/>
        <v>49.669760258968786</v>
      </c>
      <c r="S66" s="64">
        <f t="shared" si="15"/>
        <v>92677.866154929536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40.711332364737331</v>
      </c>
      <c r="J67" s="26">
        <f t="shared" si="10"/>
        <v>11779.673047002569</v>
      </c>
      <c r="K67" s="64"/>
      <c r="L67" s="154">
        <f t="shared" si="11"/>
        <v>50.711332364737331</v>
      </c>
      <c r="M67" s="26">
        <f t="shared" si="12"/>
        <v>117796.73047002561</v>
      </c>
      <c r="N67" s="26"/>
      <c r="O67" s="26">
        <f t="shared" si="17"/>
        <v>39.669760258968786</v>
      </c>
      <c r="P67" s="26">
        <f t="shared" si="13"/>
        <v>9267.7866154929598</v>
      </c>
      <c r="Q67" s="26"/>
      <c r="R67" s="26">
        <f t="shared" si="14"/>
        <v>49.669760258968786</v>
      </c>
      <c r="S67" s="64">
        <f t="shared" si="15"/>
        <v>92677.866154929536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42.876467144090341</v>
      </c>
      <c r="J68" s="26">
        <f t="shared" si="10"/>
        <v>19393.076668959431</v>
      </c>
      <c r="K68" s="64"/>
      <c r="L68" s="154">
        <f>I68</f>
        <v>42.876467144090341</v>
      </c>
      <c r="M68" s="26">
        <f t="shared" si="12"/>
        <v>19393.076668959431</v>
      </c>
      <c r="N68" s="26"/>
      <c r="O68" s="26">
        <f>H46</f>
        <v>39.728078671859457</v>
      </c>
      <c r="P68" s="26">
        <f t="shared" si="13"/>
        <v>9393.0766689594129</v>
      </c>
      <c r="Q68" s="26"/>
      <c r="R68" s="26">
        <f>O68</f>
        <v>39.728078671859457</v>
      </c>
      <c r="S68" s="64">
        <f t="shared" si="15"/>
        <v>9393.0766689594129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42.876467144090341</v>
      </c>
      <c r="J69" s="26">
        <f t="shared" si="10"/>
        <v>19393.076668959431</v>
      </c>
      <c r="K69" s="64"/>
      <c r="L69" s="154">
        <f t="shared" ref="L69:L82" si="20">I69</f>
        <v>42.876467144090341</v>
      </c>
      <c r="M69" s="26">
        <f t="shared" si="12"/>
        <v>19393.076668959431</v>
      </c>
      <c r="N69" s="26"/>
      <c r="O69" s="26">
        <f t="shared" si="17"/>
        <v>39.728078671859457</v>
      </c>
      <c r="P69" s="26">
        <f t="shared" si="13"/>
        <v>9393.0766689594129</v>
      </c>
      <c r="Q69" s="26"/>
      <c r="R69" s="26">
        <f t="shared" ref="R69:R82" si="21">O69</f>
        <v>39.728078671859457</v>
      </c>
      <c r="S69" s="64">
        <f t="shared" si="15"/>
        <v>9393.0766689594129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42.876467144090341</v>
      </c>
      <c r="J70" s="26">
        <f t="shared" si="10"/>
        <v>19393.076668959431</v>
      </c>
      <c r="K70" s="64"/>
      <c r="L70" s="154">
        <f t="shared" si="20"/>
        <v>42.876467144090341</v>
      </c>
      <c r="M70" s="26">
        <f t="shared" si="12"/>
        <v>19393.076668959431</v>
      </c>
      <c r="N70" s="26"/>
      <c r="O70" s="26">
        <f t="shared" si="17"/>
        <v>39.728078671859457</v>
      </c>
      <c r="P70" s="26">
        <f t="shared" si="13"/>
        <v>9393.0766689594129</v>
      </c>
      <c r="Q70" s="26"/>
      <c r="R70" s="26">
        <f t="shared" si="21"/>
        <v>39.728078671859457</v>
      </c>
      <c r="S70" s="64">
        <f t="shared" si="15"/>
        <v>9393.0766689594129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42.876467144090341</v>
      </c>
      <c r="J71" s="26">
        <f t="shared" si="10"/>
        <v>19393.076668959431</v>
      </c>
      <c r="K71" s="64"/>
      <c r="L71" s="154">
        <f t="shared" si="20"/>
        <v>42.876467144090341</v>
      </c>
      <c r="M71" s="26">
        <f t="shared" si="12"/>
        <v>19393.076668959431</v>
      </c>
      <c r="N71" s="26"/>
      <c r="O71" s="26">
        <f t="shared" si="17"/>
        <v>39.728078671859457</v>
      </c>
      <c r="P71" s="26">
        <f t="shared" si="13"/>
        <v>9393.0766689594129</v>
      </c>
      <c r="Q71" s="26"/>
      <c r="R71" s="26">
        <f t="shared" si="21"/>
        <v>39.728078671859457</v>
      </c>
      <c r="S71" s="64">
        <f t="shared" si="15"/>
        <v>9393.0766689594129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42.876467144090341</v>
      </c>
      <c r="J72" s="26">
        <f t="shared" si="10"/>
        <v>19393.076668959431</v>
      </c>
      <c r="K72" s="64"/>
      <c r="L72" s="154">
        <f t="shared" si="20"/>
        <v>42.876467144090341</v>
      </c>
      <c r="M72" s="26">
        <f t="shared" si="12"/>
        <v>19393.076668959431</v>
      </c>
      <c r="N72" s="26"/>
      <c r="O72" s="26">
        <f t="shared" si="17"/>
        <v>39.728078671859457</v>
      </c>
      <c r="P72" s="26">
        <f t="shared" si="13"/>
        <v>9393.0766689594129</v>
      </c>
      <c r="Q72" s="26"/>
      <c r="R72" s="26">
        <f t="shared" si="21"/>
        <v>39.728078671859457</v>
      </c>
      <c r="S72" s="64">
        <f t="shared" si="15"/>
        <v>9393.0766689594129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42.876467144090341</v>
      </c>
      <c r="J73" s="26">
        <f t="shared" si="10"/>
        <v>19393.076668959431</v>
      </c>
      <c r="K73" s="64"/>
      <c r="L73" s="154">
        <f t="shared" si="20"/>
        <v>42.876467144090341</v>
      </c>
      <c r="M73" s="26">
        <f t="shared" si="12"/>
        <v>19393.076668959431</v>
      </c>
      <c r="N73" s="26"/>
      <c r="O73" s="26">
        <f t="shared" si="17"/>
        <v>39.728078671859457</v>
      </c>
      <c r="P73" s="26">
        <f t="shared" si="13"/>
        <v>9393.0766689594129</v>
      </c>
      <c r="Q73" s="26"/>
      <c r="R73" s="26">
        <f t="shared" si="21"/>
        <v>39.728078671859457</v>
      </c>
      <c r="S73" s="64">
        <f t="shared" si="15"/>
        <v>9393.0766689594129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42.876467144090341</v>
      </c>
      <c r="J74" s="26">
        <f t="shared" si="10"/>
        <v>19393.076668959431</v>
      </c>
      <c r="K74" s="64"/>
      <c r="L74" s="154">
        <f t="shared" si="20"/>
        <v>42.876467144090341</v>
      </c>
      <c r="M74" s="26">
        <f t="shared" si="12"/>
        <v>19393.076668959431</v>
      </c>
      <c r="N74" s="26"/>
      <c r="O74" s="26">
        <f t="shared" si="17"/>
        <v>39.728078671859457</v>
      </c>
      <c r="P74" s="26">
        <f t="shared" si="13"/>
        <v>9393.0766689594129</v>
      </c>
      <c r="Q74" s="26"/>
      <c r="R74" s="26">
        <f t="shared" si="21"/>
        <v>39.728078671859457</v>
      </c>
      <c r="S74" s="64">
        <f t="shared" si="15"/>
        <v>9393.0766689594129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42.876467144090341</v>
      </c>
      <c r="J75" s="26">
        <f t="shared" si="10"/>
        <v>19393.076668959431</v>
      </c>
      <c r="K75" s="64"/>
      <c r="L75" s="154">
        <f t="shared" si="20"/>
        <v>42.876467144090341</v>
      </c>
      <c r="M75" s="26">
        <f t="shared" si="12"/>
        <v>19393.076668959431</v>
      </c>
      <c r="N75" s="26"/>
      <c r="O75" s="26">
        <f t="shared" si="17"/>
        <v>39.728078671859457</v>
      </c>
      <c r="P75" s="26">
        <f t="shared" si="13"/>
        <v>9393.0766689594129</v>
      </c>
      <c r="Q75" s="26"/>
      <c r="R75" s="26">
        <f t="shared" si="21"/>
        <v>39.728078671859457</v>
      </c>
      <c r="S75" s="64">
        <f t="shared" si="15"/>
        <v>9393.0766689594129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42.876467144090341</v>
      </c>
      <c r="J76" s="26">
        <f t="shared" si="10"/>
        <v>19393.076668959431</v>
      </c>
      <c r="K76" s="64"/>
      <c r="L76" s="154">
        <f t="shared" si="20"/>
        <v>42.876467144090341</v>
      </c>
      <c r="M76" s="26">
        <f t="shared" si="12"/>
        <v>19393.076668959431</v>
      </c>
      <c r="N76" s="26"/>
      <c r="O76" s="26">
        <f t="shared" si="17"/>
        <v>39.728078671859457</v>
      </c>
      <c r="P76" s="26">
        <f t="shared" si="13"/>
        <v>9393.0766689594129</v>
      </c>
      <c r="Q76" s="26"/>
      <c r="R76" s="26">
        <f t="shared" si="21"/>
        <v>39.728078671859457</v>
      </c>
      <c r="S76" s="64">
        <f t="shared" si="15"/>
        <v>9393.0766689594129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42.876467144090341</v>
      </c>
      <c r="J77" s="26">
        <f t="shared" si="10"/>
        <v>19393.076668959431</v>
      </c>
      <c r="K77" s="64"/>
      <c r="L77" s="154">
        <f t="shared" si="20"/>
        <v>42.876467144090341</v>
      </c>
      <c r="M77" s="26">
        <f t="shared" si="12"/>
        <v>19393.076668959431</v>
      </c>
      <c r="N77" s="26"/>
      <c r="O77" s="26">
        <f t="shared" si="17"/>
        <v>39.728078671859457</v>
      </c>
      <c r="P77" s="26">
        <f t="shared" si="13"/>
        <v>9393.0766689594129</v>
      </c>
      <c r="Q77" s="26"/>
      <c r="R77" s="26">
        <f t="shared" si="21"/>
        <v>39.728078671859457</v>
      </c>
      <c r="S77" s="64">
        <f t="shared" si="15"/>
        <v>9393.0766689594129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42.876467144090341</v>
      </c>
      <c r="J78" s="26">
        <f t="shared" si="10"/>
        <v>19393.076668959431</v>
      </c>
      <c r="K78" s="64"/>
      <c r="L78" s="154">
        <f t="shared" si="20"/>
        <v>42.876467144090341</v>
      </c>
      <c r="M78" s="26">
        <f t="shared" si="12"/>
        <v>19393.076668959431</v>
      </c>
      <c r="N78" s="26"/>
      <c r="O78" s="26">
        <f t="shared" si="17"/>
        <v>39.728078671859457</v>
      </c>
      <c r="P78" s="26">
        <f t="shared" si="13"/>
        <v>9393.0766689594129</v>
      </c>
      <c r="Q78" s="26"/>
      <c r="R78" s="26">
        <f t="shared" si="21"/>
        <v>39.728078671859457</v>
      </c>
      <c r="S78" s="64">
        <f t="shared" si="15"/>
        <v>9393.0766689594129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42.876467144090341</v>
      </c>
      <c r="J79" s="26">
        <f t="shared" si="10"/>
        <v>19393.076668959431</v>
      </c>
      <c r="K79" s="64"/>
      <c r="L79" s="154">
        <f t="shared" si="20"/>
        <v>42.876467144090341</v>
      </c>
      <c r="M79" s="26">
        <f t="shared" si="12"/>
        <v>19393.076668959431</v>
      </c>
      <c r="N79" s="26"/>
      <c r="O79" s="26">
        <f t="shared" si="17"/>
        <v>39.728078671859457</v>
      </c>
      <c r="P79" s="26">
        <f t="shared" si="13"/>
        <v>9393.0766689594129</v>
      </c>
      <c r="Q79" s="26"/>
      <c r="R79" s="26">
        <f t="shared" si="21"/>
        <v>39.728078671859457</v>
      </c>
      <c r="S79" s="64">
        <f t="shared" si="15"/>
        <v>9393.0766689594129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42.876467144090341</v>
      </c>
      <c r="J80" s="26">
        <f t="shared" si="10"/>
        <v>19393.076668959431</v>
      </c>
      <c r="K80" s="64"/>
      <c r="L80" s="154">
        <f t="shared" si="20"/>
        <v>42.876467144090341</v>
      </c>
      <c r="M80" s="26">
        <f t="shared" si="12"/>
        <v>19393.076668959431</v>
      </c>
      <c r="N80" s="26"/>
      <c r="O80" s="26">
        <f t="shared" si="17"/>
        <v>39.728078671859457</v>
      </c>
      <c r="P80" s="26">
        <f t="shared" si="13"/>
        <v>9393.0766689594129</v>
      </c>
      <c r="Q80" s="26"/>
      <c r="R80" s="26">
        <f t="shared" si="21"/>
        <v>39.728078671859457</v>
      </c>
      <c r="S80" s="64">
        <f t="shared" si="15"/>
        <v>9393.0766689594129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42.876467144090341</v>
      </c>
      <c r="J81" s="26">
        <f t="shared" si="10"/>
        <v>19393.076668959431</v>
      </c>
      <c r="K81" s="64"/>
      <c r="L81" s="154">
        <f t="shared" si="20"/>
        <v>42.876467144090341</v>
      </c>
      <c r="M81" s="26">
        <f t="shared" si="12"/>
        <v>19393.076668959431</v>
      </c>
      <c r="N81" s="26"/>
      <c r="O81" s="26">
        <f t="shared" si="17"/>
        <v>39.728078671859457</v>
      </c>
      <c r="P81" s="26">
        <f t="shared" si="13"/>
        <v>9393.0766689594129</v>
      </c>
      <c r="Q81" s="26"/>
      <c r="R81" s="26">
        <f t="shared" si="21"/>
        <v>39.728078671859457</v>
      </c>
      <c r="S81" s="64">
        <f t="shared" si="15"/>
        <v>9393.0766689594129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42.876467144090341</v>
      </c>
      <c r="J82" s="26">
        <f t="shared" si="10"/>
        <v>19393.076668959431</v>
      </c>
      <c r="K82" s="64"/>
      <c r="L82" s="154">
        <f t="shared" si="20"/>
        <v>42.876467144090341</v>
      </c>
      <c r="M82" s="26">
        <f t="shared" si="12"/>
        <v>19393.076668959431</v>
      </c>
      <c r="N82" s="26"/>
      <c r="O82" s="26">
        <f t="shared" si="17"/>
        <v>39.728078671859457</v>
      </c>
      <c r="P82" s="26">
        <f t="shared" si="13"/>
        <v>9393.0766689594129</v>
      </c>
      <c r="Q82" s="26"/>
      <c r="R82" s="26">
        <f t="shared" si="21"/>
        <v>39.728078671859457</v>
      </c>
      <c r="S82" s="64">
        <f t="shared" si="15"/>
        <v>9393.0766689594129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40.711332364737331</v>
      </c>
      <c r="J83" s="26">
        <f t="shared" si="10"/>
        <v>11779.673047002569</v>
      </c>
      <c r="K83" s="64"/>
      <c r="L83" s="154">
        <f>I83+10</f>
        <v>50.711332364737331</v>
      </c>
      <c r="M83" s="26">
        <f t="shared" si="12"/>
        <v>117796.73047002561</v>
      </c>
      <c r="N83" s="26"/>
      <c r="O83" s="26">
        <f>D51</f>
        <v>39.669760258968786</v>
      </c>
      <c r="P83" s="26">
        <f t="shared" si="13"/>
        <v>9267.7866154929598</v>
      </c>
      <c r="Q83" s="26"/>
      <c r="R83" s="26">
        <f>O83+10</f>
        <v>49.669760258968786</v>
      </c>
      <c r="S83" s="64">
        <f t="shared" si="15"/>
        <v>92677.866154929536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40.711332364737331</v>
      </c>
      <c r="J84" s="65">
        <f t="shared" si="10"/>
        <v>11779.673047002569</v>
      </c>
      <c r="K84" s="66"/>
      <c r="L84" s="155">
        <f>I84+10</f>
        <v>50.711332364737331</v>
      </c>
      <c r="M84" s="65">
        <f t="shared" si="12"/>
        <v>117796.73047002561</v>
      </c>
      <c r="N84" s="65"/>
      <c r="O84" s="65">
        <f t="shared" si="17"/>
        <v>39.669760258968786</v>
      </c>
      <c r="P84" s="65">
        <f t="shared" si="13"/>
        <v>9267.7866154929598</v>
      </c>
      <c r="Q84" s="65"/>
      <c r="R84" s="65">
        <f>O84+10</f>
        <v>49.669760258968786</v>
      </c>
      <c r="S84" s="66">
        <f t="shared" si="15"/>
        <v>92677.866154929536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42.184843087713737</v>
      </c>
      <c r="K85" s="67"/>
      <c r="L85" s="67" t="s">
        <v>134</v>
      </c>
      <c r="M85" s="67">
        <f>10*LOG10(SUM(M61:M84)/24)</f>
        <v>47.504655560627292</v>
      </c>
      <c r="N85" s="67"/>
      <c r="O85" s="67" t="s">
        <v>135</v>
      </c>
      <c r="P85" s="67">
        <f>10*LOG10(SUM(P61:P84)/24)</f>
        <v>39.706300935386317</v>
      </c>
      <c r="Q85" s="67"/>
      <c r="R85" s="67" t="s">
        <v>134</v>
      </c>
      <c r="S85" s="68">
        <f>10*LOG10(SUM(S61:S84)/24)</f>
        <v>46.087920133864046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12</v>
      </c>
      <c r="C89" s="22">
        <f>C2</f>
        <v>259050.36</v>
      </c>
      <c r="D89" s="23">
        <f>D2</f>
        <v>4256575.1399999997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39.728078671859457</v>
      </c>
      <c r="J89" s="86">
        <f>D51</f>
        <v>39.669760258968786</v>
      </c>
      <c r="K89" s="86">
        <f>E51</f>
        <v>39.706300935386317</v>
      </c>
      <c r="L89" s="87">
        <f>F51</f>
        <v>46.087920133864046</v>
      </c>
      <c r="M89" s="89">
        <f>C52</f>
        <v>42.876467144090341</v>
      </c>
      <c r="N89" s="86">
        <f>D52</f>
        <v>40.711332364737331</v>
      </c>
      <c r="O89" s="86">
        <f>E52</f>
        <v>42.184843087713737</v>
      </c>
      <c r="P89" s="87">
        <f>F52</f>
        <v>47.504655560627292</v>
      </c>
      <c r="Q89" s="89">
        <f>C53</f>
        <v>2.8764671440903413</v>
      </c>
      <c r="R89" s="86">
        <f>D53</f>
        <v>6.7113323647373306</v>
      </c>
      <c r="S89" s="86">
        <f>E53</f>
        <v>3.6163720177423642</v>
      </c>
      <c r="T89" s="87">
        <f>F53</f>
        <v>5.5540836308144677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12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695.76518251511777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30.889554499700569</v>
      </c>
      <c r="K95" s="35">
        <f>4/60*100</f>
        <v>6.666666666666667</v>
      </c>
      <c r="L95" s="36">
        <f t="shared" ref="L95:L126" si="23">F95-J95+M95</f>
        <v>4.3495331268898525</v>
      </c>
      <c r="M95" s="110">
        <f>10*LOG(6.666667/100)</f>
        <v>-11.760912373409578</v>
      </c>
      <c r="N95" s="110">
        <f t="shared" ref="N95:N126" si="24">10^(L95/10)</f>
        <v>2.7224086293178722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701.76518251511777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34.623836345223523</v>
      </c>
      <c r="K96" s="27">
        <f t="shared" ref="K96:K159" si="27">4/60*100</f>
        <v>6.666666666666667</v>
      </c>
      <c r="L96" s="37">
        <f t="shared" si="23"/>
        <v>0.61525128136689844</v>
      </c>
      <c r="M96" s="110">
        <f t="shared" ref="M96:M159" si="28">10*LOG(6.666667/100)</f>
        <v>-11.760912373409578</v>
      </c>
      <c r="N96" s="110">
        <f t="shared" si="24"/>
        <v>1.1521927233913811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707.76518251511777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34.69778388675666</v>
      </c>
      <c r="K97" s="27">
        <f t="shared" si="27"/>
        <v>6.666666666666667</v>
      </c>
      <c r="L97" s="37">
        <f t="shared" si="23"/>
        <v>0.54130373983376145</v>
      </c>
      <c r="M97" s="110">
        <f t="shared" si="28"/>
        <v>-11.760912373409578</v>
      </c>
      <c r="N97" s="110">
        <f t="shared" si="24"/>
        <v>1.1327403576734101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713.76518251511777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34.771107184795348</v>
      </c>
      <c r="K98" s="27">
        <f t="shared" si="27"/>
        <v>6.666666666666667</v>
      </c>
      <c r="L98" s="37">
        <f t="shared" si="23"/>
        <v>0.46798044179507414</v>
      </c>
      <c r="M98" s="110">
        <f t="shared" si="28"/>
        <v>-11.760912373409578</v>
      </c>
      <c r="N98" s="110">
        <f t="shared" si="24"/>
        <v>1.1137764842943358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719.76518251511777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34.843816690536791</v>
      </c>
      <c r="K99" s="27">
        <f t="shared" si="27"/>
        <v>6.666666666666667</v>
      </c>
      <c r="L99" s="37">
        <f t="shared" si="23"/>
        <v>0.39527093605363106</v>
      </c>
      <c r="M99" s="110">
        <f t="shared" si="28"/>
        <v>-11.760912373409578</v>
      </c>
      <c r="N99" s="110">
        <f t="shared" si="24"/>
        <v>1.0952848829462596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725.76518251511777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34.915922594891839</v>
      </c>
      <c r="K100" s="27">
        <f t="shared" si="27"/>
        <v>6.666666666666667</v>
      </c>
      <c r="L100" s="37">
        <f t="shared" si="23"/>
        <v>0.32316503169858279</v>
      </c>
      <c r="M100" s="110">
        <f t="shared" si="28"/>
        <v>-11.760912373409578</v>
      </c>
      <c r="N100" s="110">
        <f t="shared" si="24"/>
        <v>1.0772500010156314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731.76518251511777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34.987434837057059</v>
      </c>
      <c r="K101" s="27">
        <f t="shared" si="27"/>
        <v>6.666666666666667</v>
      </c>
      <c r="L101" s="37">
        <f t="shared" si="23"/>
        <v>0.25165278953336312</v>
      </c>
      <c r="M101" s="110">
        <f t="shared" si="28"/>
        <v>-11.760912373409578</v>
      </c>
      <c r="N101" s="110">
        <f t="shared" si="24"/>
        <v>1.0596569208707161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737.76518251511777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35.058363112736878</v>
      </c>
      <c r="K102" s="27">
        <f t="shared" si="27"/>
        <v>6.666666666666667</v>
      </c>
      <c r="L102" s="37">
        <f t="shared" si="23"/>
        <v>0.18072451385354427</v>
      </c>
      <c r="M102" s="110">
        <f t="shared" si="28"/>
        <v>-11.760912373409578</v>
      </c>
      <c r="N102" s="110">
        <f t="shared" si="24"/>
        <v>1.0424913290036937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743.76518251511777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35.128716882032641</v>
      </c>
      <c r="K103" s="27">
        <f t="shared" si="27"/>
        <v>6.666666666666667</v>
      </c>
      <c r="L103" s="37">
        <f t="shared" si="23"/>
        <v>0.1103707445577804</v>
      </c>
      <c r="M103" s="110">
        <f t="shared" si="28"/>
        <v>-11.760912373409578</v>
      </c>
      <c r="N103" s="110">
        <f t="shared" si="24"/>
        <v>1.0257394869082357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749.76518251511777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35.198505377014797</v>
      </c>
      <c r="K104" s="27">
        <f t="shared" si="27"/>
        <v>6.666666666666667</v>
      </c>
      <c r="L104" s="37">
        <f t="shared" si="23"/>
        <v>4.0582249575624729E-2</v>
      </c>
      <c r="M104" s="110">
        <f t="shared" si="28"/>
        <v>-11.760912373409578</v>
      </c>
      <c r="N104" s="110">
        <f t="shared" si="24"/>
        <v>1.0093882035818575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755.76518251511777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35.267737608993301</v>
      </c>
      <c r="K105" s="27">
        <f t="shared" si="27"/>
        <v>6.666666666666667</v>
      </c>
      <c r="L105" s="37">
        <f t="shared" si="23"/>
        <v>-2.8649982402878749E-2</v>
      </c>
      <c r="M105" s="110">
        <f t="shared" si="28"/>
        <v>-11.760912373409578</v>
      </c>
      <c r="N105" s="110">
        <f t="shared" si="24"/>
        <v>0.99342480955028456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761.76518251511777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35.336422375500483</v>
      </c>
      <c r="K106" s="27">
        <f t="shared" si="27"/>
        <v>6.666666666666667</v>
      </c>
      <c r="L106" s="37">
        <f t="shared" si="23"/>
        <v>-9.7334748910061109E-2</v>
      </c>
      <c r="M106" s="110">
        <f t="shared" si="28"/>
        <v>-11.760912373409578</v>
      </c>
      <c r="N106" s="110">
        <f t="shared" si="24"/>
        <v>0.97783713231832647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767.76518251511777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35.404568267000066</v>
      </c>
      <c r="K107" s="27">
        <f t="shared" si="27"/>
        <v>6.666666666666667</v>
      </c>
      <c r="L107" s="37">
        <f t="shared" si="23"/>
        <v>-0.16548064040964405</v>
      </c>
      <c r="M107" s="110">
        <f t="shared" si="28"/>
        <v>-11.760912373409578</v>
      </c>
      <c r="N107" s="110">
        <f t="shared" si="24"/>
        <v>0.96261347315839108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773.76518251511777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35.472183673334989</v>
      </c>
      <c r="K108" s="27">
        <f t="shared" si="27"/>
        <v>6.666666666666667</v>
      </c>
      <c r="L108" s="37">
        <f t="shared" si="23"/>
        <v>-0.23309604674456708</v>
      </c>
      <c r="M108" s="110">
        <f t="shared" si="28"/>
        <v>-11.760912373409578</v>
      </c>
      <c r="N108" s="110">
        <f t="shared" si="24"/>
        <v>0.94774258515401288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779.76518251511777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35.539276789926248</v>
      </c>
      <c r="K109" s="27">
        <f t="shared" si="27"/>
        <v>6.666666666666667</v>
      </c>
      <c r="L109" s="37">
        <f t="shared" si="23"/>
        <v>-0.30018916333582624</v>
      </c>
      <c r="M109" s="110">
        <f t="shared" si="28"/>
        <v>-11.760912373409578</v>
      </c>
      <c r="N109" s="110">
        <f t="shared" si="24"/>
        <v>0.93321365242141863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785.76518251511777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35.605855623734072</v>
      </c>
      <c r="K110" s="27">
        <f t="shared" si="27"/>
        <v>6.666666666666667</v>
      </c>
      <c r="L110" s="37">
        <f t="shared" si="23"/>
        <v>-0.3667679971436506</v>
      </c>
      <c r="M110" s="110">
        <f t="shared" si="28"/>
        <v>-11.760912373409578</v>
      </c>
      <c r="N110" s="110">
        <f t="shared" si="24"/>
        <v>0.91901627043747358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791.76518251511777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35.671927998992487</v>
      </c>
      <c r="K111" s="27">
        <f t="shared" si="27"/>
        <v>6.666666666666667</v>
      </c>
      <c r="L111" s="37">
        <f t="shared" si="23"/>
        <v>-0.4328403724020653</v>
      </c>
      <c r="M111" s="110">
        <f t="shared" si="28"/>
        <v>-11.760912373409578</v>
      </c>
      <c r="N111" s="110">
        <f t="shared" si="24"/>
        <v>0.90514042740714407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797.76518251511777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35.737501562727282</v>
      </c>
      <c r="K112" s="27">
        <f t="shared" si="27"/>
        <v>6.666666666666667</v>
      </c>
      <c r="L112" s="37">
        <f t="shared" si="23"/>
        <v>-0.4984139361368598</v>
      </c>
      <c r="M112" s="110">
        <f t="shared" si="28"/>
        <v>-11.760912373409578</v>
      </c>
      <c r="N112" s="110">
        <f t="shared" si="24"/>
        <v>0.89157648660822519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803.76518251511777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35.802583790067331</v>
      </c>
      <c r="K113" s="27">
        <f t="shared" si="27"/>
        <v>6.666666666666667</v>
      </c>
      <c r="L113" s="37">
        <f t="shared" si="23"/>
        <v>-0.56349616347690912</v>
      </c>
      <c r="M113" s="110">
        <f t="shared" si="28"/>
        <v>-11.760912373409578</v>
      </c>
      <c r="N113" s="110">
        <f t="shared" si="24"/>
        <v>0.878315169655143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809.76518251511777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35.867181989358357</v>
      </c>
      <c r="K114" s="27">
        <f t="shared" si="27"/>
        <v>6.666666666666667</v>
      </c>
      <c r="L114" s="37">
        <f t="shared" si="23"/>
        <v>-0.62809436276793562</v>
      </c>
      <c r="M114" s="110">
        <f t="shared" si="28"/>
        <v>-11.760912373409578</v>
      </c>
      <c r="N114" s="110">
        <f t="shared" si="24"/>
        <v>0.86534754062758745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815.76518251511777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35.931303307087994</v>
      </c>
      <c r="K115" s="27">
        <f t="shared" si="27"/>
        <v>6.666666666666667</v>
      </c>
      <c r="L115" s="37">
        <f t="shared" si="23"/>
        <v>-0.69221568049757209</v>
      </c>
      <c r="M115" s="110">
        <f t="shared" si="28"/>
        <v>-11.760912373409578</v>
      </c>
      <c r="N115" s="110">
        <f t="shared" si="24"/>
        <v>0.85266499101324955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821.76518251511777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35.994954732630312</v>
      </c>
      <c r="K116" s="27">
        <f t="shared" si="27"/>
        <v>6.666666666666667</v>
      </c>
      <c r="L116" s="37">
        <f t="shared" si="23"/>
        <v>-0.75586710603989005</v>
      </c>
      <c r="M116" s="110">
        <f t="shared" si="28"/>
        <v>-11.760912373409578</v>
      </c>
      <c r="N116" s="110">
        <f t="shared" si="24"/>
        <v>0.84025922541731868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827.76518251511777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36.058143102817787</v>
      </c>
      <c r="K117" s="27">
        <f t="shared" si="27"/>
        <v>6.666666666666667</v>
      </c>
      <c r="L117" s="37">
        <f t="shared" si="23"/>
        <v>-0.81905547622736563</v>
      </c>
      <c r="M117" s="110">
        <f t="shared" si="28"/>
        <v>-11.760912373409578</v>
      </c>
      <c r="N117" s="110">
        <f t="shared" si="24"/>
        <v>0.82812224799441503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833.76518251511777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36.120875106348251</v>
      </c>
      <c r="K118" s="27">
        <f t="shared" si="27"/>
        <v>6.666666666666667</v>
      </c>
      <c r="L118" s="37">
        <f t="shared" si="23"/>
        <v>-0.88178747975782912</v>
      </c>
      <c r="M118" s="110">
        <f t="shared" si="28"/>
        <v>-11.760912373409578</v>
      </c>
      <c r="N118" s="110">
        <f t="shared" si="24"/>
        <v>0.81624634956150965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839.76518251511777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36.183157288033648</v>
      </c>
      <c r="K119" s="27">
        <f t="shared" si="27"/>
        <v>6.666666666666667</v>
      </c>
      <c r="L119" s="37">
        <f t="shared" si="23"/>
        <v>-0.94406966144322624</v>
      </c>
      <c r="M119" s="110">
        <f t="shared" si="28"/>
        <v>-11.760912373409578</v>
      </c>
      <c r="N119" s="110">
        <f t="shared" si="24"/>
        <v>0.80462409535309487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845.76518251511777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36.244996052897775</v>
      </c>
      <c r="K120" s="27">
        <f t="shared" si="27"/>
        <v>6.666666666666667</v>
      </c>
      <c r="L120" s="37">
        <f t="shared" si="23"/>
        <v>-1.0059084263073537</v>
      </c>
      <c r="M120" s="110">
        <f t="shared" si="28"/>
        <v>-11.760912373409578</v>
      </c>
      <c r="N120" s="110">
        <f t="shared" si="24"/>
        <v>0.79324831338221302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851.76518251511777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36.306397670129002</v>
      </c>
      <c r="K121" s="27">
        <f t="shared" si="27"/>
        <v>6.666666666666667</v>
      </c>
      <c r="L121" s="37">
        <f t="shared" si="23"/>
        <v>-1.0673100435385798</v>
      </c>
      <c r="M121" s="110">
        <f t="shared" si="28"/>
        <v>-11.760912373409578</v>
      </c>
      <c r="N121" s="110">
        <f t="shared" si="24"/>
        <v>0.78211208337339388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857.76518251511777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36.367368276894325</v>
      </c>
      <c r="K122" s="27">
        <f t="shared" si="27"/>
        <v>6.666666666666667</v>
      </c>
      <c r="L122" s="37">
        <f t="shared" si="23"/>
        <v>-1.1282806503039033</v>
      </c>
      <c r="M122" s="110">
        <f t="shared" si="28"/>
        <v>-11.760912373409578</v>
      </c>
      <c r="N122" s="110">
        <f t="shared" si="24"/>
        <v>0.77120872623556491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863.76518251511777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36.427913882020505</v>
      </c>
      <c r="K123" s="27">
        <f t="shared" si="27"/>
        <v>6.666666666666667</v>
      </c>
      <c r="L123" s="37">
        <f t="shared" si="23"/>
        <v>-1.188826255430083</v>
      </c>
      <c r="M123" s="110">
        <f t="shared" si="28"/>
        <v>-11.760912373409578</v>
      </c>
      <c r="N123" s="110">
        <f t="shared" si="24"/>
        <v>0.76053179404504401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869.76518251511777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36.488040369547754</v>
      </c>
      <c r="K124" s="27">
        <f t="shared" si="27"/>
        <v>6.666666666666667</v>
      </c>
      <c r="L124" s="37">
        <f t="shared" si="23"/>
        <v>-1.2489527429573322</v>
      </c>
      <c r="M124" s="110">
        <f t="shared" si="28"/>
        <v>-11.760912373409578</v>
      </c>
      <c r="N124" s="110">
        <f t="shared" si="24"/>
        <v>0.75007506051057027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875.76518251511777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36.547753502161299</v>
      </c>
      <c r="K125" s="27">
        <f t="shared" si="27"/>
        <v>6.666666666666667</v>
      </c>
      <c r="L125" s="37">
        <f t="shared" si="23"/>
        <v>-1.3086658755708775</v>
      </c>
      <c r="M125" s="110">
        <f t="shared" si="28"/>
        <v>-11.760912373409578</v>
      </c>
      <c r="N125" s="110">
        <f t="shared" si="24"/>
        <v>0.73983251189403287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881.76518251511777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36.607058924505786</v>
      </c>
      <c r="K126" s="27">
        <f t="shared" si="27"/>
        <v>6.666666666666667</v>
      </c>
      <c r="L126" s="37">
        <f t="shared" si="23"/>
        <v>-1.3679712979153642</v>
      </c>
      <c r="M126" s="110">
        <f t="shared" si="28"/>
        <v>-11.760912373409578</v>
      </c>
      <c r="N126" s="110">
        <f t="shared" si="24"/>
        <v>0.72979833836218133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887.76518251511777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36.665962166387267</v>
      </c>
      <c r="K127" s="27">
        <f t="shared" si="27"/>
        <v>6.666666666666667</v>
      </c>
      <c r="L127" s="37">
        <f t="shared" ref="L127:L158" si="29">F127-J127+M127</f>
        <v>-1.4268745397968452</v>
      </c>
      <c r="M127" s="110">
        <f t="shared" si="28"/>
        <v>-11.760912373409578</v>
      </c>
      <c r="N127" s="110">
        <f t="shared" ref="N127:N158" si="30">10^(L127/10)</f>
        <v>0.71996692574610166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893.76518251511777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36.724468645867397</v>
      </c>
      <c r="K128" s="27">
        <f t="shared" si="27"/>
        <v>6.666666666666667</v>
      </c>
      <c r="L128" s="37">
        <f t="shared" si="29"/>
        <v>-1.485381019276975</v>
      </c>
      <c r="M128" s="110">
        <f t="shared" si="28"/>
        <v>-11.760912373409578</v>
      </c>
      <c r="N128" s="110">
        <f t="shared" si="30"/>
        <v>0.7103328476866142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899.76518251511777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36.782583672254049</v>
      </c>
      <c r="K129" s="27">
        <f t="shared" si="27"/>
        <v>6.666666666666667</v>
      </c>
      <c r="L129" s="37">
        <f t="shared" si="29"/>
        <v>-1.5434960456636269</v>
      </c>
      <c r="M129" s="110">
        <f t="shared" si="28"/>
        <v>-11.760912373409578</v>
      </c>
      <c r="N129" s="110">
        <f t="shared" si="30"/>
        <v>0.70089085814509977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905.76518251511777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36.840312448992648</v>
      </c>
      <c r="K130" s="27">
        <f t="shared" si="27"/>
        <v>6.666666666666667</v>
      </c>
      <c r="L130" s="37">
        <f t="shared" si="29"/>
        <v>-1.6012248224022265</v>
      </c>
      <c r="M130" s="110">
        <f t="shared" si="28"/>
        <v>-11.760912373409578</v>
      </c>
      <c r="N130" s="110">
        <f t="shared" si="30"/>
        <v>0.69163588426042033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911.76518251511777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36.897660076461946</v>
      </c>
      <c r="K131" s="27">
        <f t="shared" si="27"/>
        <v>6.666666666666667</v>
      </c>
      <c r="L131" s="37">
        <f t="shared" si="29"/>
        <v>-1.6585724498715244</v>
      </c>
      <c r="M131" s="110">
        <f t="shared" si="28"/>
        <v>-11.760912373409578</v>
      </c>
      <c r="N131" s="110">
        <f t="shared" si="30"/>
        <v>0.6825630195338126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917.76518251511777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36.954631554678159</v>
      </c>
      <c r="K132" s="27">
        <f t="shared" si="27"/>
        <v>6.666666666666667</v>
      </c>
      <c r="L132" s="37">
        <f t="shared" si="29"/>
        <v>-1.7155439280877367</v>
      </c>
      <c r="M132" s="110">
        <f t="shared" si="28"/>
        <v>-11.760912373409578</v>
      </c>
      <c r="N132" s="110">
        <f t="shared" si="30"/>
        <v>0.6736675173246286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923.76518251511777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37.011231785911001</v>
      </c>
      <c r="K133" s="27">
        <f t="shared" si="27"/>
        <v>6.666666666666667</v>
      </c>
      <c r="L133" s="37">
        <f t="shared" si="29"/>
        <v>-1.7721441593205789</v>
      </c>
      <c r="M133" s="110">
        <f t="shared" si="28"/>
        <v>-11.760912373409578</v>
      </c>
      <c r="N133" s="110">
        <f t="shared" si="30"/>
        <v>0.66494478464083362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929.76518251511777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37.067465577215017</v>
      </c>
      <c r="K134" s="27">
        <f t="shared" si="27"/>
        <v>6.666666666666667</v>
      </c>
      <c r="L134" s="37">
        <f t="shared" si="29"/>
        <v>-1.8283779506245956</v>
      </c>
      <c r="M134" s="110">
        <f t="shared" si="28"/>
        <v>-11.760912373409578</v>
      </c>
      <c r="N134" s="110">
        <f t="shared" si="30"/>
        <v>0.65639037620909779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935.76518251511777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37.123337642879534</v>
      </c>
      <c r="K135" s="27">
        <f t="shared" si="27"/>
        <v>6.666666666666667</v>
      </c>
      <c r="L135" s="37">
        <f t="shared" si="29"/>
        <v>-1.884250016289112</v>
      </c>
      <c r="M135" s="110">
        <f t="shared" si="28"/>
        <v>-11.760912373409578</v>
      </c>
      <c r="N135" s="110">
        <f t="shared" si="30"/>
        <v>0.64799998881017573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941.76518251511777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37.178852606800234</v>
      </c>
      <c r="K136" s="27">
        <f t="shared" si="27"/>
        <v>6.666666666666667</v>
      </c>
      <c r="L136" s="37">
        <f t="shared" si="29"/>
        <v>-1.9397649802098123</v>
      </c>
      <c r="M136" s="110">
        <f t="shared" si="28"/>
        <v>-11.760912373409578</v>
      </c>
      <c r="N136" s="110">
        <f t="shared" si="30"/>
        <v>0.63976945586611533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947.76518251511777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37.234015004775536</v>
      </c>
      <c r="K137" s="27">
        <f t="shared" si="27"/>
        <v>6.666666666666667</v>
      </c>
      <c r="L137" s="37">
        <f t="shared" si="29"/>
        <v>-1.994927378185114</v>
      </c>
      <c r="M137" s="110">
        <f t="shared" si="28"/>
        <v>-11.760912373409578</v>
      </c>
      <c r="N137" s="110">
        <f t="shared" si="30"/>
        <v>0.6316947422665532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953.76518251511777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37.288829286730426</v>
      </c>
      <c r="K138" s="27">
        <f t="shared" si="27"/>
        <v>6.666666666666667</v>
      </c>
      <c r="L138" s="37">
        <f t="shared" si="29"/>
        <v>-2.049741660140004</v>
      </c>
      <c r="M138" s="110">
        <f t="shared" si="28"/>
        <v>-11.760912373409578</v>
      </c>
      <c r="N138" s="110">
        <f t="shared" si="30"/>
        <v>0.62377193942213149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959.76518251511777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37.343299818870577</v>
      </c>
      <c r="K139" s="27">
        <f t="shared" si="27"/>
        <v>6.666666666666667</v>
      </c>
      <c r="L139" s="37">
        <f t="shared" si="29"/>
        <v>-2.1042121922801549</v>
      </c>
      <c r="M139" s="110">
        <f t="shared" si="28"/>
        <v>-11.760912373409578</v>
      </c>
      <c r="N139" s="110">
        <f t="shared" si="30"/>
        <v>0.61599726053369841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965.76518251511777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37.397430885769381</v>
      </c>
      <c r="K140" s="27">
        <f t="shared" si="27"/>
        <v>6.666666666666667</v>
      </c>
      <c r="L140" s="37">
        <f t="shared" si="29"/>
        <v>-2.1583432591789595</v>
      </c>
      <c r="M140" s="110">
        <f t="shared" si="28"/>
        <v>-11.760912373409578</v>
      </c>
      <c r="N140" s="110">
        <f t="shared" si="30"/>
        <v>0.6083670360665967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971.76518251511777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37.451226692390307</v>
      </c>
      <c r="K141" s="27">
        <f t="shared" si="27"/>
        <v>6.666666666666667</v>
      </c>
      <c r="L141" s="37">
        <f t="shared" si="29"/>
        <v>-2.2121390657998852</v>
      </c>
      <c r="M141" s="110">
        <f t="shared" si="28"/>
        <v>-11.760912373409578</v>
      </c>
      <c r="N141" s="110">
        <f t="shared" si="30"/>
        <v>0.60087770941995522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977.76518251511777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37.504691366047048</v>
      </c>
      <c r="K142" s="27">
        <f t="shared" si="27"/>
        <v>6.666666666666667</v>
      </c>
      <c r="L142" s="37">
        <f t="shared" si="29"/>
        <v>-2.2656037394566262</v>
      </c>
      <c r="M142" s="110">
        <f t="shared" si="28"/>
        <v>-11.760912373409578</v>
      </c>
      <c r="N142" s="110">
        <f t="shared" si="30"/>
        <v>0.5935258327814269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983.76518251511777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37.557828958303674</v>
      </c>
      <c r="K143" s="27">
        <f t="shared" si="27"/>
        <v>6.666666666666667</v>
      </c>
      <c r="L143" s="37">
        <f t="shared" si="29"/>
        <v>-2.3187413317132517</v>
      </c>
      <c r="M143" s="110">
        <f t="shared" si="28"/>
        <v>-11.760912373409578</v>
      </c>
      <c r="N143" s="110">
        <f t="shared" si="30"/>
        <v>0.58630806315836481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989.76518251511777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37.610643446817051</v>
      </c>
      <c r="K144" s="27">
        <f t="shared" si="27"/>
        <v>6.666666666666667</v>
      </c>
      <c r="L144" s="37">
        <f t="shared" si="29"/>
        <v>-2.3715558202266287</v>
      </c>
      <c r="M144" s="110">
        <f t="shared" si="28"/>
        <v>-11.760912373409578</v>
      </c>
      <c r="N144" s="110">
        <f t="shared" si="30"/>
        <v>0.57922115857689316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995.76518251511777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37.663138737123568</v>
      </c>
      <c r="K145" s="27">
        <f t="shared" si="27"/>
        <v>6.666666666666667</v>
      </c>
      <c r="L145" s="37">
        <f t="shared" si="29"/>
        <v>-2.4240511105331457</v>
      </c>
      <c r="M145" s="110">
        <f t="shared" si="28"/>
        <v>-11.760912373409578</v>
      </c>
      <c r="N145" s="110">
        <f t="shared" si="30"/>
        <v>0.57226197444081384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1001.7651825151178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37.715318664372184</v>
      </c>
      <c r="K146" s="27">
        <f t="shared" si="27"/>
        <v>6.666666666666667</v>
      </c>
      <c r="L146" s="37">
        <f t="shared" si="29"/>
        <v>-2.476231037781762</v>
      </c>
      <c r="M146" s="110">
        <f t="shared" si="28"/>
        <v>-11.760912373409578</v>
      </c>
      <c r="N146" s="110">
        <f t="shared" si="30"/>
        <v>0.56542746004271061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1007.7651825151178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37.767186995005737</v>
      </c>
      <c r="K147" s="27">
        <f t="shared" si="27"/>
        <v>6.666666666666667</v>
      </c>
      <c r="L147" s="37">
        <f t="shared" si="29"/>
        <v>-2.5280993684153152</v>
      </c>
      <c r="M147" s="110">
        <f t="shared" si="28"/>
        <v>-11.760912373409578</v>
      </c>
      <c r="N147" s="110">
        <f t="shared" si="30"/>
        <v>0.55871465522002228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1013.7651825151178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37.818747428392385</v>
      </c>
      <c r="K148" s="27">
        <f t="shared" si="27"/>
        <v>6.666666666666667</v>
      </c>
      <c r="L148" s="37">
        <f t="shared" si="29"/>
        <v>-2.579659801801963</v>
      </c>
      <c r="M148" s="110">
        <f t="shared" si="28"/>
        <v>-11.760912373409578</v>
      </c>
      <c r="N148" s="110">
        <f t="shared" si="30"/>
        <v>0.5521206871492369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1019.7651825151178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37.870003598408829</v>
      </c>
      <c r="K149" s="27">
        <f t="shared" si="27"/>
        <v>6.666666666666667</v>
      </c>
      <c r="L149" s="37">
        <f t="shared" si="29"/>
        <v>-2.630915971818407</v>
      </c>
      <c r="M149" s="110">
        <f t="shared" si="28"/>
        <v>-11.760912373409578</v>
      </c>
      <c r="N149" s="110">
        <f t="shared" si="30"/>
        <v>0.54564276727174021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1025.7651825151179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37.920959074977205</v>
      </c>
      <c r="K150" s="27">
        <f t="shared" si="27"/>
        <v>6.666666666666667</v>
      </c>
      <c r="L150" s="37">
        <f t="shared" si="29"/>
        <v>-2.6818714483867829</v>
      </c>
      <c r="M150" s="110">
        <f t="shared" si="28"/>
        <v>-11.760912373409578</v>
      </c>
      <c r="N150" s="110">
        <f t="shared" si="30"/>
        <v>0.53927818834515207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1031.7651825151179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37.971617365557016</v>
      </c>
      <c r="K151" s="27">
        <f t="shared" si="27"/>
        <v>6.666666666666667</v>
      </c>
      <c r="L151" s="37">
        <f t="shared" si="29"/>
        <v>-2.7325297389665941</v>
      </c>
      <c r="M151" s="110">
        <f t="shared" si="28"/>
        <v>-11.760912373409578</v>
      </c>
      <c r="N151" s="110">
        <f t="shared" si="30"/>
        <v>0.53302432161435942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1037.7651825151179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38.021981916593973</v>
      </c>
      <c r="K152" s="27">
        <f t="shared" si="27"/>
        <v>6.666666666666667</v>
      </c>
      <c r="L152" s="37">
        <f t="shared" si="29"/>
        <v>-2.7828942900035507</v>
      </c>
      <c r="M152" s="110">
        <f t="shared" si="28"/>
        <v>-11.760912373409578</v>
      </c>
      <c r="N152" s="110">
        <f t="shared" si="30"/>
        <v>0.52687861409669201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787.76518251511777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35.62793564076707</v>
      </c>
      <c r="K153" s="27">
        <f t="shared" si="27"/>
        <v>6.666666666666667</v>
      </c>
      <c r="L153" s="37">
        <f t="shared" si="29"/>
        <v>-0.3888480141766486</v>
      </c>
      <c r="M153" s="110">
        <f t="shared" si="28"/>
        <v>-11.760912373409578</v>
      </c>
      <c r="N153" s="110">
        <f t="shared" si="30"/>
        <v>0.91435574631751282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787.96062708804664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35.630090343049886</v>
      </c>
      <c r="K154" s="27">
        <f t="shared" si="27"/>
        <v>6.666666666666667</v>
      </c>
      <c r="L154" s="37">
        <f t="shared" si="29"/>
        <v>-0.39100271645946449</v>
      </c>
      <c r="M154" s="110">
        <f t="shared" si="28"/>
        <v>-11.760912373409578</v>
      </c>
      <c r="N154" s="110">
        <f t="shared" si="30"/>
        <v>0.9139022117137946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788.54449055306338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35.636524034632551</v>
      </c>
      <c r="K155" s="27">
        <f t="shared" si="27"/>
        <v>6.666666666666667</v>
      </c>
      <c r="L155" s="37">
        <f t="shared" si="29"/>
        <v>-0.39743640804212887</v>
      </c>
      <c r="M155" s="110">
        <f t="shared" si="28"/>
        <v>-11.760912373409578</v>
      </c>
      <c r="N155" s="110">
        <f t="shared" si="30"/>
        <v>0.91254934811924315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789.50951567718153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35.647147375453386</v>
      </c>
      <c r="K156" s="27">
        <f t="shared" si="27"/>
        <v>6.666666666666667</v>
      </c>
      <c r="L156" s="37">
        <f t="shared" si="29"/>
        <v>-0.40805974886296426</v>
      </c>
      <c r="M156" s="110">
        <f t="shared" si="28"/>
        <v>-11.760912373409578</v>
      </c>
      <c r="N156" s="110">
        <f t="shared" si="30"/>
        <v>0.91031987570046269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790.84409710715545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35.661817547591582</v>
      </c>
      <c r="K157" s="27">
        <f t="shared" si="27"/>
        <v>6.666666666666667</v>
      </c>
      <c r="L157" s="37">
        <f t="shared" si="29"/>
        <v>-0.42272992100116014</v>
      </c>
      <c r="M157" s="110">
        <f t="shared" si="28"/>
        <v>-11.760912373409578</v>
      </c>
      <c r="N157" s="110">
        <f t="shared" si="30"/>
        <v>0.90725006481664139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792.53294574234133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35.6803464993529</v>
      </c>
      <c r="K158" s="27">
        <f t="shared" si="27"/>
        <v>6.666666666666667</v>
      </c>
      <c r="L158" s="37">
        <f t="shared" si="29"/>
        <v>-0.44125887276247866</v>
      </c>
      <c r="M158" s="110">
        <f t="shared" si="28"/>
        <v>-11.760912373409578</v>
      </c>
      <c r="N158" s="110">
        <f t="shared" si="30"/>
        <v>0.90338757427395766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794.55789479694556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35.702510944015764</v>
      </c>
      <c r="K159" s="27">
        <f t="shared" si="27"/>
        <v>6.666666666666667</v>
      </c>
      <c r="L159" s="37">
        <f t="shared" ref="L159:L190" si="32">F159-J159+M159</f>
        <v>-0.46342331742534171</v>
      </c>
      <c r="M159" s="110">
        <f t="shared" si="28"/>
        <v>-11.760912373409578</v>
      </c>
      <c r="N159" s="110">
        <f t="shared" ref="N159:N190" si="33">10^(L159/10)</f>
        <v>0.89878883376106833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796.89875755328205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35.728062994324731</v>
      </c>
      <c r="K160" s="27">
        <f t="shared" ref="K160:K223" si="36">4/60*100</f>
        <v>6.666666666666667</v>
      </c>
      <c r="L160" s="37">
        <f t="shared" si="32"/>
        <v>-0.48897536773430872</v>
      </c>
      <c r="M160" s="110">
        <f t="shared" ref="M160:M223" si="37">10*LOG(6.666667/100)</f>
        <v>-11.760912373409578</v>
      </c>
      <c r="N160" s="110">
        <f t="shared" si="33"/>
        <v>0.89351626642638138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799.53415668370053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35.756740437126894</v>
      </c>
      <c r="K161" s="27">
        <f t="shared" si="36"/>
        <v>6.666666666666667</v>
      </c>
      <c r="L161" s="37">
        <f t="shared" si="32"/>
        <v>-0.51765281053647172</v>
      </c>
      <c r="M161" s="110">
        <f t="shared" si="37"/>
        <v>-11.760912373409578</v>
      </c>
      <c r="N161" s="110">
        <f t="shared" si="33"/>
        <v>0.88763561427531656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802.44226533987444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35.788275905742545</v>
      </c>
      <c r="K162" s="27">
        <f t="shared" si="36"/>
        <v>6.666666666666667</v>
      </c>
      <c r="L162" s="37">
        <f t="shared" si="32"/>
        <v>-0.54918827915212276</v>
      </c>
      <c r="M162" s="110">
        <f t="shared" si="37"/>
        <v>-11.760912373409578</v>
      </c>
      <c r="N162" s="110">
        <f t="shared" si="33"/>
        <v>0.88121356139491258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805.60142425708568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35.822404507079213</v>
      </c>
      <c r="K163" s="27">
        <f t="shared" si="36"/>
        <v>6.666666666666667</v>
      </c>
      <c r="L163" s="37">
        <f t="shared" si="32"/>
        <v>-0.58331688048879116</v>
      </c>
      <c r="M163" s="110">
        <f t="shared" si="37"/>
        <v>-11.760912373409578</v>
      </c>
      <c r="N163" s="110">
        <f t="shared" si="33"/>
        <v>0.87431577028018437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808.99062135286306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35.858869737108023</v>
      </c>
      <c r="K164" s="27">
        <f t="shared" si="36"/>
        <v>6.666666666666667</v>
      </c>
      <c r="L164" s="37">
        <f t="shared" si="32"/>
        <v>-0.61978211051760113</v>
      </c>
      <c r="M164" s="110">
        <f t="shared" si="37"/>
        <v>-11.760912373409578</v>
      </c>
      <c r="N164" s="110">
        <f t="shared" si="33"/>
        <v>0.86700537311335446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812.58983744719967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35.897427731498681</v>
      </c>
      <c r="K165" s="27">
        <f t="shared" si="36"/>
        <v>6.666666666666667</v>
      </c>
      <c r="L165" s="37">
        <f t="shared" si="32"/>
        <v>-0.65834010490825889</v>
      </c>
      <c r="M165" s="110">
        <f t="shared" si="37"/>
        <v>-11.760912373409578</v>
      </c>
      <c r="N165" s="110">
        <f t="shared" si="33"/>
        <v>0.85934190349272821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816.38027278163463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35.937850035393367</v>
      </c>
      <c r="K166" s="27">
        <f t="shared" si="36"/>
        <v>6.666666666666667</v>
      </c>
      <c r="L166" s="37">
        <f t="shared" si="32"/>
        <v>-0.6987624088029456</v>
      </c>
      <c r="M166" s="110">
        <f t="shared" si="37"/>
        <v>-11.760912373409578</v>
      </c>
      <c r="N166" s="110">
        <f t="shared" si="33"/>
        <v>0.85138061808485033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820.34447453429721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35.979925144617951</v>
      </c>
      <c r="K167" s="27">
        <f t="shared" si="36"/>
        <v>6.666666666666667</v>
      </c>
      <c r="L167" s="37">
        <f t="shared" si="32"/>
        <v>-0.74083751802752928</v>
      </c>
      <c r="M167" s="110">
        <f t="shared" si="37"/>
        <v>-11.760912373409578</v>
      </c>
      <c r="N167" s="110">
        <f t="shared" si="33"/>
        <v>0.84317214000318097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824.46638686068718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36.023459086851602</v>
      </c>
      <c r="K168" s="27">
        <f t="shared" si="36"/>
        <v>6.666666666666667</v>
      </c>
      <c r="L168" s="37">
        <f t="shared" si="32"/>
        <v>-0.78437146026118043</v>
      </c>
      <c r="M168" s="110">
        <f t="shared" si="37"/>
        <v>-11.760912373409578</v>
      </c>
      <c r="N168" s="110">
        <f t="shared" si="33"/>
        <v>0.83476235187180614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828.73134362387509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36.068275293960298</v>
      </c>
      <c r="K169" s="27">
        <f t="shared" si="36"/>
        <v>6.666666666666667</v>
      </c>
      <c r="L169" s="37">
        <f t="shared" si="32"/>
        <v>-0.82918766736987592</v>
      </c>
      <c r="M169" s="110">
        <f t="shared" si="37"/>
        <v>-11.760912373409578</v>
      </c>
      <c r="N169" s="110">
        <f t="shared" si="33"/>
        <v>0.82619247153584585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833.12602118465998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36.114213981690511</v>
      </c>
      <c r="K170" s="27">
        <f t="shared" si="36"/>
        <v>6.666666666666667</v>
      </c>
      <c r="L170" s="37">
        <f t="shared" si="32"/>
        <v>-0.87512635510008963</v>
      </c>
      <c r="M170" s="110">
        <f t="shared" si="37"/>
        <v>-11.760912373409578</v>
      </c>
      <c r="N170" s="110">
        <f t="shared" si="33"/>
        <v>0.81749925299889303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837.63836532286336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36.161131211678352</v>
      </c>
      <c r="K171" s="27">
        <f t="shared" si="36"/>
        <v>6.666666666666667</v>
      </c>
      <c r="L171" s="37">
        <f t="shared" si="32"/>
        <v>-0.9220435850879305</v>
      </c>
      <c r="M171" s="110">
        <f t="shared" si="37"/>
        <v>-11.760912373409578</v>
      </c>
      <c r="N171" s="110">
        <f t="shared" si="33"/>
        <v>0.80871526635322233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842.25750313295771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36.208897770438675</v>
      </c>
      <c r="K172" s="27">
        <f t="shared" si="36"/>
        <v>6.666666666666667</v>
      </c>
      <c r="L172" s="37">
        <f t="shared" si="32"/>
        <v>-0.96981014384825315</v>
      </c>
      <c r="M172" s="110">
        <f t="shared" si="37"/>
        <v>-11.760912373409578</v>
      </c>
      <c r="N172" s="110">
        <f t="shared" si="33"/>
        <v>0.7998692213211952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846.97364788660411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36.257397964454249</v>
      </c>
      <c r="K173" s="27">
        <f t="shared" si="36"/>
        <v>6.666666666666667</v>
      </c>
      <c r="L173" s="37">
        <f t="shared" si="32"/>
        <v>-1.0183103378638272</v>
      </c>
      <c r="M173" s="110">
        <f t="shared" si="37"/>
        <v>-11.760912373409578</v>
      </c>
      <c r="N173" s="110">
        <f t="shared" si="33"/>
        <v>0.79098630855219842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851.77800250116888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36.30652840116651</v>
      </c>
      <c r="K174" s="27">
        <f t="shared" si="36"/>
        <v>6.666666666666667</v>
      </c>
      <c r="L174" s="37">
        <f t="shared" si="32"/>
        <v>-1.0674407745760881</v>
      </c>
      <c r="M174" s="110">
        <f t="shared" si="37"/>
        <v>-11.760912373409578</v>
      </c>
      <c r="N174" s="110">
        <f t="shared" si="33"/>
        <v>0.78208854064156641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856.66266540406787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36.356196802653059</v>
      </c>
      <c r="K175" s="27">
        <f t="shared" si="36"/>
        <v>6.666666666666667</v>
      </c>
      <c r="L175" s="37">
        <f t="shared" si="32"/>
        <v>-1.1171091760626375</v>
      </c>
      <c r="M175" s="110">
        <f t="shared" si="37"/>
        <v>-11.760912373409578</v>
      </c>
      <c r="N175" s="110">
        <f t="shared" si="33"/>
        <v>0.77319508095056633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861.62054118646131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36.406320881415795</v>
      </c>
      <c r="K176" s="27">
        <f t="shared" si="36"/>
        <v>6.666666666666667</v>
      </c>
      <c r="L176" s="37">
        <f t="shared" si="32"/>
        <v>-1.1672332548253728</v>
      </c>
      <c r="M176" s="110">
        <f t="shared" si="37"/>
        <v>-11.760912373409578</v>
      </c>
      <c r="N176" s="110">
        <f t="shared" si="33"/>
        <v>0.7643225528939821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866.64525742146839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36.456827295056279</v>
      </c>
      <c r="K177" s="27">
        <f t="shared" si="36"/>
        <v>6.666666666666667</v>
      </c>
      <c r="L177" s="37">
        <f t="shared" si="32"/>
        <v>-1.2177396684658568</v>
      </c>
      <c r="M177" s="110">
        <f t="shared" si="37"/>
        <v>-11.760912373409578</v>
      </c>
      <c r="N177" s="110">
        <f t="shared" si="33"/>
        <v>0.75548532568346149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871.73108830371075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36.507650687706899</v>
      </c>
      <c r="K178" s="27">
        <f t="shared" si="36"/>
        <v>6.666666666666667</v>
      </c>
      <c r="L178" s="37">
        <f t="shared" si="32"/>
        <v>-1.2685630611164775</v>
      </c>
      <c r="M178" s="110">
        <f t="shared" si="37"/>
        <v>-11.760912373409578</v>
      </c>
      <c r="N178" s="110">
        <f t="shared" si="33"/>
        <v>0.7466957748365205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876.87288527786609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36.558732820032915</v>
      </c>
      <c r="K179" s="27">
        <f t="shared" si="36"/>
        <v>6.666666666666667</v>
      </c>
      <c r="L179" s="37">
        <f t="shared" si="32"/>
        <v>-1.3196451934424935</v>
      </c>
      <c r="M179" s="110">
        <f t="shared" si="37"/>
        <v>-11.760912373409578</v>
      </c>
      <c r="N179" s="110">
        <f t="shared" si="33"/>
        <v>0.73796451732260016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882.06601450467167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36.610021785680502</v>
      </c>
      <c r="K180" s="27">
        <f t="shared" si="36"/>
        <v>6.666666666666667</v>
      </c>
      <c r="L180" s="37">
        <f t="shared" si="32"/>
        <v>-1.3709341590900799</v>
      </c>
      <c r="M180" s="110">
        <f t="shared" si="37"/>
        <v>-11.760912373409578</v>
      </c>
      <c r="N180" s="110">
        <f t="shared" si="33"/>
        <v>0.72930062221877645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887.30630081612389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36.661471309629547</v>
      </c>
      <c r="K181" s="27">
        <f t="shared" si="36"/>
        <v>6.666666666666667</v>
      </c>
      <c r="L181" s="37">
        <f t="shared" si="32"/>
        <v>-1.4223836830391257</v>
      </c>
      <c r="M181" s="110">
        <f t="shared" si="37"/>
        <v>-11.760912373409578</v>
      </c>
      <c r="N181" s="110">
        <f t="shared" si="33"/>
        <v>0.72071179834716892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892.58997770109022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36.713040122562795</v>
      </c>
      <c r="K182" s="27">
        <f t="shared" si="36"/>
        <v>6.666666666666667</v>
      </c>
      <c r="L182" s="37">
        <f t="shared" si="32"/>
        <v>-1.4739524959723731</v>
      </c>
      <c r="M182" s="110">
        <f t="shared" si="37"/>
        <v>-11.760912373409578</v>
      </c>
      <c r="N182" s="110">
        <f t="shared" si="33"/>
        <v>0.71220456068538984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897.91364281101028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36.764691404747083</v>
      </c>
      <c r="K183" s="27">
        <f t="shared" si="36"/>
        <v>6.666666666666667</v>
      </c>
      <c r="L183" s="37">
        <f t="shared" si="32"/>
        <v>-1.5256037781566611</v>
      </c>
      <c r="M183" s="110">
        <f t="shared" si="37"/>
        <v>-11.760912373409578</v>
      </c>
      <c r="N183" s="110">
        <f t="shared" si="33"/>
        <v>0.70378437747067235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903.27421846295306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36.816392292790496</v>
      </c>
      <c r="K184" s="27">
        <f t="shared" si="36"/>
        <v>6.666666666666667</v>
      </c>
      <c r="L184" s="37">
        <f t="shared" si="32"/>
        <v>-1.5773046662000745</v>
      </c>
      <c r="M184" s="110">
        <f t="shared" si="37"/>
        <v>-11.760912373409578</v>
      </c>
      <c r="N184" s="110">
        <f t="shared" si="33"/>
        <v>0.69545579992333328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908.66891662985802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36.868113442815115</v>
      </c>
      <c r="K185" s="27">
        <f t="shared" si="36"/>
        <v>6.666666666666667</v>
      </c>
      <c r="L185" s="37">
        <f t="shared" si="32"/>
        <v>-1.6290258162246936</v>
      </c>
      <c r="M185" s="110">
        <f t="shared" si="37"/>
        <v>-11.760912373409578</v>
      </c>
      <c r="N185" s="110">
        <f t="shared" si="33"/>
        <v>0.68722257644250317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914.09520793535171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36.919828643944875</v>
      </c>
      <c r="K186" s="27">
        <f t="shared" si="36"/>
        <v>6.666666666666667</v>
      </c>
      <c r="L186" s="37">
        <f t="shared" si="32"/>
        <v>-1.6807410173544532</v>
      </c>
      <c r="M186" s="110">
        <f t="shared" si="37"/>
        <v>-11.760912373409578</v>
      </c>
      <c r="N186" s="110">
        <f t="shared" si="33"/>
        <v>0.67908775300914748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919.55079420630761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36.971514476468009</v>
      </c>
      <c r="K187" s="27">
        <f t="shared" si="36"/>
        <v>6.666666666666667</v>
      </c>
      <c r="L187" s="37">
        <f t="shared" si="32"/>
        <v>-1.7324268498775872</v>
      </c>
      <c r="M187" s="110">
        <f t="shared" si="37"/>
        <v>-11.760912373409578</v>
      </c>
      <c r="N187" s="110">
        <f t="shared" si="33"/>
        <v>0.67105376139023221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925.03358417570416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37.023150009535591</v>
      </c>
      <c r="K188" s="27">
        <f t="shared" si="36"/>
        <v>6.666666666666667</v>
      </c>
      <c r="L188" s="37">
        <f t="shared" si="32"/>
        <v>-1.7840623829451694</v>
      </c>
      <c r="M188" s="110">
        <f t="shared" si="37"/>
        <v>-11.760912373409578</v>
      </c>
      <c r="N188" s="110">
        <f t="shared" si="33"/>
        <v>0.66312249658834943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930.54167196838478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37.074716533767287</v>
      </c>
      <c r="K189" s="27">
        <f t="shared" si="36"/>
        <v>6.666666666666667</v>
      </c>
      <c r="L189" s="37">
        <f t="shared" si="32"/>
        <v>-1.835628907176865</v>
      </c>
      <c r="M189" s="110">
        <f t="shared" si="37"/>
        <v>-11.760912373409578</v>
      </c>
      <c r="N189" s="110">
        <f t="shared" si="33"/>
        <v>0.65529538483222094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936.07331804115438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37.126197324626759</v>
      </c>
      <c r="K190" s="27">
        <f t="shared" si="36"/>
        <v>6.666666666666667</v>
      </c>
      <c r="L190" s="37">
        <f t="shared" si="32"/>
        <v>-1.8871096980363369</v>
      </c>
      <c r="M190" s="110">
        <f t="shared" si="37"/>
        <v>-11.760912373409578</v>
      </c>
      <c r="N190" s="110">
        <f t="shared" si="33"/>
        <v>0.64757344326142929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941.62693228518674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37.177577432892122</v>
      </c>
      <c r="K191" s="27">
        <f t="shared" si="36"/>
        <v>6.666666666666667</v>
      </c>
      <c r="L191" s="37">
        <f t="shared" ref="L191:L222" si="38">F191-J191+M191</f>
        <v>-1.9384898063016998</v>
      </c>
      <c r="M191" s="110">
        <f t="shared" si="37"/>
        <v>-11.760912373409578</v>
      </c>
      <c r="N191" s="110">
        <f t="shared" ref="N191:N222" si="39">10^(L191/10)</f>
        <v>0.63995733232622365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947.2010590323722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37.228843498971706</v>
      </c>
      <c r="K192" s="27">
        <f t="shared" si="36"/>
        <v>6.666666666666667</v>
      </c>
      <c r="L192" s="37">
        <f t="shared" si="38"/>
        <v>-1.9897558723812843</v>
      </c>
      <c r="M192" s="110">
        <f t="shared" si="37"/>
        <v>-11.760912373409578</v>
      </c>
      <c r="N192" s="110">
        <f t="shared" si="39"/>
        <v>0.63244740180228687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952.79436373779527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37.279983588201098</v>
      </c>
      <c r="K193" s="27">
        <f t="shared" si="36"/>
        <v>6.666666666666667</v>
      </c>
      <c r="L193" s="37">
        <f t="shared" si="38"/>
        <v>-2.0408959616106763</v>
      </c>
      <c r="M193" s="110">
        <f t="shared" si="37"/>
        <v>-11.760912373409578</v>
      </c>
      <c r="N193" s="110">
        <f t="shared" si="39"/>
        <v>0.62504373121116763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958.40562113796204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37.33098704460339</v>
      </c>
      <c r="K194" s="27">
        <f t="shared" si="36"/>
        <v>6.666666666666667</v>
      </c>
      <c r="L194" s="37">
        <f t="shared" si="38"/>
        <v>-2.091899418012968</v>
      </c>
      <c r="M194" s="110">
        <f t="shared" si="37"/>
        <v>-11.760912373409578</v>
      </c>
      <c r="N194" s="110">
        <f t="shared" si="39"/>
        <v>0.6177461653395625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964.03370470883328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37.381844360902541</v>
      </c>
      <c r="K195" s="27">
        <f t="shared" si="36"/>
        <v>6.666666666666667</v>
      </c>
      <c r="L195" s="37">
        <f t="shared" si="38"/>
        <v>-2.142756734312119</v>
      </c>
      <c r="M195" s="110">
        <f t="shared" si="37"/>
        <v>-11.760912373409578</v>
      </c>
      <c r="N195" s="110">
        <f t="shared" si="39"/>
        <v>0.61055434546413567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969.67757726935304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37.432547062852159</v>
      </c>
      <c r="K196" s="27">
        <f t="shared" si="36"/>
        <v>6.666666666666667</v>
      </c>
      <c r="L196" s="37">
        <f t="shared" si="38"/>
        <v>-2.1934594362617368</v>
      </c>
      <c r="M196" s="110">
        <f t="shared" si="37"/>
        <v>-11.760912373409578</v>
      </c>
      <c r="N196" s="110">
        <f t="shared" si="39"/>
        <v>0.60346773681230215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975.33628259522266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37.483087606181954</v>
      </c>
      <c r="K197" s="27">
        <f t="shared" si="36"/>
        <v>6.666666666666667</v>
      </c>
      <c r="L197" s="37">
        <f t="shared" si="38"/>
        <v>-2.243999979591532</v>
      </c>
      <c r="M197" s="110">
        <f t="shared" si="37"/>
        <v>-11.760912373409578</v>
      </c>
      <c r="N197" s="110">
        <f t="shared" si="39"/>
        <v>0.5964856527223974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981.00893792441684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37.533459284674834</v>
      </c>
      <c r="K198" s="27">
        <f t="shared" si="36"/>
        <v>6.666666666666667</v>
      </c>
      <c r="L198" s="37">
        <f t="shared" si="38"/>
        <v>-2.2943716580844118</v>
      </c>
      <c r="M198" s="110">
        <f t="shared" si="37"/>
        <v>-11.760912373409578</v>
      </c>
      <c r="N198" s="110">
        <f t="shared" si="39"/>
        <v>0.58960727590799566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986.69472725060859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37.583656148072215</v>
      </c>
      <c r="K199" s="27">
        <f t="shared" si="36"/>
        <v>6.666666666666667</v>
      </c>
      <c r="L199" s="37">
        <f t="shared" si="38"/>
        <v>-2.3445685214817935</v>
      </c>
      <c r="M199" s="110">
        <f t="shared" si="37"/>
        <v>-11.760912373409578</v>
      </c>
      <c r="N199" s="110">
        <f t="shared" si="39"/>
        <v>0.58283167717986351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992.39289531350073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37.633672928666329</v>
      </c>
      <c r="K200" s="27">
        <f t="shared" si="36"/>
        <v>6.666666666666667</v>
      </c>
      <c r="L200" s="37">
        <f t="shared" si="38"/>
        <v>-2.3945853020759067</v>
      </c>
      <c r="M200" s="110">
        <f t="shared" si="37"/>
        <v>-11.760912373409578</v>
      </c>
      <c r="N200" s="110">
        <f t="shared" si="39"/>
        <v>0.576157831934343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998.1027422062682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37.683504975579233</v>
      </c>
      <c r="K201" s="27">
        <f t="shared" si="36"/>
        <v>6.666666666666667</v>
      </c>
      <c r="L201" s="37">
        <f t="shared" si="38"/>
        <v>-2.4444173489888108</v>
      </c>
      <c r="M201" s="110">
        <f t="shared" si="37"/>
        <v>-11.760912373409578</v>
      </c>
      <c r="N201" s="110">
        <f t="shared" si="39"/>
        <v>0.56958463467799303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1003.823618530105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37.733148195851292</v>
      </c>
      <c r="K202" s="27">
        <f t="shared" si="36"/>
        <v>6.666666666666667</v>
      </c>
      <c r="L202" s="37">
        <f t="shared" si="38"/>
        <v>-2.4940605692608706</v>
      </c>
      <c r="M202" s="110">
        <f t="shared" si="37"/>
        <v>-11.760912373409578</v>
      </c>
      <c r="N202" s="110">
        <f t="shared" si="39"/>
        <v>0.56311091182437534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1009.5549210344008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37.782599001569046</v>
      </c>
      <c r="K203" s="27">
        <f t="shared" si="36"/>
        <v>6.666666666666667</v>
      </c>
      <c r="L203" s="37">
        <f t="shared" si="38"/>
        <v>-2.5435113749786247</v>
      </c>
      <c r="M203" s="110">
        <f t="shared" si="37"/>
        <v>-11.760912373409578</v>
      </c>
      <c r="N203" s="110">
        <f t="shared" si="39"/>
        <v>0.55673543296935191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1015.2960886885269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37.831854262355812</v>
      </c>
      <c r="K204" s="27">
        <f t="shared" si="36"/>
        <v>6.666666666666667</v>
      </c>
      <c r="L204" s="37">
        <f t="shared" si="38"/>
        <v>-2.5927666357653898</v>
      </c>
      <c r="M204" s="110">
        <f t="shared" si="37"/>
        <v>-11.760912373409578</v>
      </c>
      <c r="N204" s="110">
        <f t="shared" si="39"/>
        <v>0.55045692082557107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1021.0465991377093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37.880911262630477</v>
      </c>
      <c r="K205" s="27">
        <f t="shared" si="36"/>
        <v>6.666666666666667</v>
      </c>
      <c r="L205" s="37">
        <f t="shared" si="38"/>
        <v>-2.6418236360400549</v>
      </c>
      <c r="M205" s="110">
        <f t="shared" si="37"/>
        <v>-11.760912373409578</v>
      </c>
      <c r="N205" s="110">
        <f t="shared" si="39"/>
        <v>0.54427405997437583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1026.8059655011421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37.929767663110475</v>
      </c>
      <c r="K206" s="27">
        <f t="shared" si="36"/>
        <v>6.666666666666667</v>
      </c>
      <c r="L206" s="37">
        <f t="shared" si="38"/>
        <v>-2.6906800365200532</v>
      </c>
      <c r="M206" s="110">
        <f t="shared" si="37"/>
        <v>-11.760912373409578</v>
      </c>
      <c r="N206" s="110">
        <f t="shared" si="39"/>
        <v>0.53818550457396641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1032.5737334754519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37.978421466097814</v>
      </c>
      <c r="K207" s="27">
        <f t="shared" si="36"/>
        <v>6.666666666666667</v>
      </c>
      <c r="L207" s="37">
        <f t="shared" si="38"/>
        <v>-2.7393338395073918</v>
      </c>
      <c r="M207" s="110">
        <f t="shared" si="37"/>
        <v>-11.760912373409578</v>
      </c>
      <c r="N207" s="110">
        <f t="shared" si="39"/>
        <v>0.53218988514558341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1038.3494787109591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38.026870984140956</v>
      </c>
      <c r="K208" s="27">
        <f t="shared" si="36"/>
        <v>6.666666666666667</v>
      </c>
      <c r="L208" s="37">
        <f t="shared" si="38"/>
        <v>-2.7877833575505342</v>
      </c>
      <c r="M208" s="110">
        <f t="shared" si="37"/>
        <v>-11.760912373409578</v>
      </c>
      <c r="N208" s="110">
        <f t="shared" si="39"/>
        <v>0.52628581454471968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1044.1328044319657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38.075114811713121</v>
      </c>
      <c r="K209" s="27">
        <f t="shared" si="36"/>
        <v>6.666666666666667</v>
      </c>
      <c r="L209" s="37">
        <f t="shared" si="38"/>
        <v>-2.836027185122699</v>
      </c>
      <c r="M209" s="110">
        <f t="shared" si="37"/>
        <v>-11.760912373409578</v>
      </c>
      <c r="N209" s="110">
        <f t="shared" si="39"/>
        <v>0.52047189321142961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1049.923339275625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38.123151799589046</v>
      </c>
      <c r="K210" s="27">
        <f t="shared" si="36"/>
        <v>6.666666666666667</v>
      </c>
      <c r="L210" s="37">
        <f t="shared" si="38"/>
        <v>-2.8840641729986238</v>
      </c>
      <c r="M210" s="110">
        <f t="shared" si="37"/>
        <v>-11.760912373409578</v>
      </c>
      <c r="N210" s="110">
        <f t="shared" si="39"/>
        <v>0.51474671378253467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879.76518251511777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36.587335407857381</v>
      </c>
      <c r="K211" s="27">
        <f t="shared" si="36"/>
        <v>6.666666666666667</v>
      </c>
      <c r="L211" s="37">
        <f t="shared" si="38"/>
        <v>-1.3482477812669593</v>
      </c>
      <c r="M211" s="110">
        <f t="shared" si="37"/>
        <v>-11.760912373409578</v>
      </c>
      <c r="N211" s="110">
        <f t="shared" si="39"/>
        <v>0.73312026057746749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879.86298261061052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36.588300930976132</v>
      </c>
      <c r="K212" s="27">
        <f t="shared" si="36"/>
        <v>6.666666666666667</v>
      </c>
      <c r="L212" s="37">
        <f t="shared" si="38"/>
        <v>-1.3492133043857102</v>
      </c>
      <c r="M212" s="110">
        <f t="shared" si="37"/>
        <v>-11.760912373409578</v>
      </c>
      <c r="N212" s="110">
        <f t="shared" si="39"/>
        <v>0.7329572914604825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880.1560716609755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36.591193785076719</v>
      </c>
      <c r="K213" s="27">
        <f t="shared" si="36"/>
        <v>6.666666666666667</v>
      </c>
      <c r="L213" s="37">
        <f t="shared" si="38"/>
        <v>-1.352106158486297</v>
      </c>
      <c r="M213" s="110">
        <f t="shared" si="37"/>
        <v>-11.760912373409578</v>
      </c>
      <c r="N213" s="110">
        <f t="shared" si="39"/>
        <v>0.73246922804545378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880.64352088930377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36.596002884678391</v>
      </c>
      <c r="K214" s="27">
        <f t="shared" si="36"/>
        <v>6.666666666666667</v>
      </c>
      <c r="L214" s="37">
        <f t="shared" si="38"/>
        <v>-1.3569152580879695</v>
      </c>
      <c r="M214" s="110">
        <f t="shared" si="37"/>
        <v>-11.760912373409578</v>
      </c>
      <c r="N214" s="110">
        <f t="shared" si="39"/>
        <v>0.7316585873318775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881.32379859100899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36.60270995270232</v>
      </c>
      <c r="K215" s="27">
        <f t="shared" si="36"/>
        <v>6.666666666666667</v>
      </c>
      <c r="L215" s="37">
        <f t="shared" si="38"/>
        <v>-1.3636223261118978</v>
      </c>
      <c r="M215" s="110">
        <f t="shared" si="37"/>
        <v>-11.760912373409578</v>
      </c>
      <c r="N215" s="110">
        <f t="shared" si="39"/>
        <v>0.73052951552356504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882.19479389700098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36.611289810890938</v>
      </c>
      <c r="K216" s="27">
        <f t="shared" si="36"/>
        <v>6.666666666666667</v>
      </c>
      <c r="L216" s="37">
        <f t="shared" si="38"/>
        <v>-1.3722021843005159</v>
      </c>
      <c r="M216" s="110">
        <f t="shared" si="37"/>
        <v>-11.760912373409578</v>
      </c>
      <c r="N216" s="110">
        <f t="shared" si="39"/>
        <v>0.72908771677737971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883.25384883924517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36.621710771580155</v>
      </c>
      <c r="K217" s="27">
        <f t="shared" si="36"/>
        <v>6.666666666666667</v>
      </c>
      <c r="L217" s="37">
        <f t="shared" si="38"/>
        <v>-1.3826231449897328</v>
      </c>
      <c r="M217" s="110">
        <f t="shared" si="37"/>
        <v>-11.760912373409578</v>
      </c>
      <c r="N217" s="110">
        <f t="shared" si="39"/>
        <v>0.72734035720272994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884.49779760853505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36.63393511715563</v>
      </c>
      <c r="K218" s="27">
        <f t="shared" si="36"/>
        <v>6.666666666666667</v>
      </c>
      <c r="L218" s="37">
        <f t="shared" si="38"/>
        <v>-1.3948474905652084</v>
      </c>
      <c r="M218" s="110">
        <f t="shared" si="37"/>
        <v>-11.760912373409578</v>
      </c>
      <c r="N218" s="110">
        <f t="shared" si="39"/>
        <v>0.72529594756816895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885.92301169919324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36.647919651127566</v>
      </c>
      <c r="K219" s="27">
        <f t="shared" si="36"/>
        <v>6.666666666666667</v>
      </c>
      <c r="L219" s="37">
        <f t="shared" si="38"/>
        <v>-1.4088320245371442</v>
      </c>
      <c r="M219" s="110">
        <f t="shared" si="37"/>
        <v>-11.760912373409578</v>
      </c>
      <c r="N219" s="110">
        <f t="shared" si="39"/>
        <v>0.72296420877106515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887.52544951534901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36.663616303288933</v>
      </c>
      <c r="K220" s="27">
        <f t="shared" si="36"/>
        <v>6.666666666666667</v>
      </c>
      <c r="L220" s="37">
        <f t="shared" si="38"/>
        <v>-1.424528676698511</v>
      </c>
      <c r="M220" s="110">
        <f t="shared" si="37"/>
        <v>-11.760912373409578</v>
      </c>
      <c r="N220" s="110">
        <f t="shared" si="39"/>
        <v>0.72035592448804886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889.30070896956488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36.68097277089322</v>
      </c>
      <c r="K221" s="27">
        <f t="shared" si="36"/>
        <v>6.666666666666667</v>
      </c>
      <c r="L221" s="37">
        <f t="shared" si="38"/>
        <v>-1.4418851443027982</v>
      </c>
      <c r="M221" s="110">
        <f t="shared" si="37"/>
        <v>-11.760912373409578</v>
      </c>
      <c r="N221" s="110">
        <f t="shared" si="39"/>
        <v>0.71748278554488365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891.24408163213241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36.699933178140022</v>
      </c>
      <c r="K222" s="27">
        <f t="shared" si="36"/>
        <v>6.666666666666667</v>
      </c>
      <c r="L222" s="37">
        <f t="shared" si="38"/>
        <v>-1.4608455515495997</v>
      </c>
      <c r="M222" s="110">
        <f t="shared" si="37"/>
        <v>-11.760912373409578</v>
      </c>
      <c r="N222" s="110">
        <f t="shared" si="39"/>
        <v>0.71435723044047872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893.35060707877324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36.720438737372035</v>
      </c>
      <c r="K223" s="27">
        <f t="shared" si="36"/>
        <v>6.666666666666667</v>
      </c>
      <c r="L223" s="37">
        <f t="shared" ref="L223:L254" si="41">F223-J223+M223</f>
        <v>-1.4813511107816133</v>
      </c>
      <c r="M223" s="110">
        <f t="shared" si="37"/>
        <v>-11.760912373409578</v>
      </c>
      <c r="N223" s="110">
        <f t="shared" ref="N223:N254" si="42">10^(L223/10)</f>
        <v>0.71099228616203269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895.61512622289069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36.742428397104987</v>
      </c>
      <c r="K224" s="27">
        <f t="shared" ref="K224:K268" si="45">4/60*100</f>
        <v>6.666666666666667</v>
      </c>
      <c r="L224" s="37">
        <f t="shared" si="41"/>
        <v>-1.5033407705145656</v>
      </c>
      <c r="M224" s="110">
        <f t="shared" ref="M224:M268" si="46">10*LOG(6.666667/100)</f>
        <v>-11.760912373409578</v>
      </c>
      <c r="N224" s="110">
        <f t="shared" si="42"/>
        <v>0.70740141297848003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898.03233259144622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36.765839464153828</v>
      </c>
      <c r="K225" s="27">
        <f t="shared" si="45"/>
        <v>6.666666666666667</v>
      </c>
      <c r="L225" s="37">
        <f t="shared" si="41"/>
        <v>-1.5267518375634062</v>
      </c>
      <c r="M225" s="110">
        <f t="shared" si="46"/>
        <v>-11.760912373409578</v>
      </c>
      <c r="N225" s="110">
        <f t="shared" si="42"/>
        <v>0.70359835634395251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900.59682069633232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36.790608189503054</v>
      </c>
      <c r="K226" s="27">
        <f t="shared" si="45"/>
        <v>6.666666666666667</v>
      </c>
      <c r="L226" s="37">
        <f t="shared" si="41"/>
        <v>-1.5515205629126321</v>
      </c>
      <c r="M226" s="110">
        <f t="shared" si="46"/>
        <v>-11.760912373409578</v>
      </c>
      <c r="N226" s="110">
        <f t="shared" si="42"/>
        <v>0.69959700842868455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903.30313085228329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36.816670310029018</v>
      </c>
      <c r="K227" s="27">
        <f t="shared" si="45"/>
        <v>6.666666666666667</v>
      </c>
      <c r="L227" s="37">
        <f t="shared" si="41"/>
        <v>-1.577582683438596</v>
      </c>
      <c r="M227" s="110">
        <f t="shared" si="46"/>
        <v>-11.760912373409578</v>
      </c>
      <c r="N227" s="110">
        <f t="shared" si="42"/>
        <v>0.69541128116463202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906.1457899864339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36.843961540576146</v>
      </c>
      <c r="K228" s="27">
        <f t="shared" si="45"/>
        <v>6.666666666666667</v>
      </c>
      <c r="L228" s="37">
        <f t="shared" si="41"/>
        <v>-1.604873913985724</v>
      </c>
      <c r="M228" s="110">
        <f t="shared" si="46"/>
        <v>-11.760912373409578</v>
      </c>
      <c r="N228" s="110">
        <f t="shared" si="42"/>
        <v>0.6910549920832405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909.11934816463122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36.87241801310681</v>
      </c>
      <c r="K229" s="27">
        <f t="shared" si="45"/>
        <v>6.666666666666667</v>
      </c>
      <c r="L229" s="37">
        <f t="shared" si="41"/>
        <v>-1.6333303865163877</v>
      </c>
      <c r="M229" s="110">
        <f t="shared" si="46"/>
        <v>-11.760912373409578</v>
      </c>
      <c r="N229" s="110">
        <f t="shared" si="42"/>
        <v>0.68654176366125785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912.21841071927281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36.901976661608629</v>
      </c>
      <c r="K230" s="27">
        <f t="shared" si="45"/>
        <v>6.666666666666667</v>
      </c>
      <c r="L230" s="37">
        <f t="shared" si="41"/>
        <v>-1.6628890350182068</v>
      </c>
      <c r="M230" s="110">
        <f t="shared" si="46"/>
        <v>-11.760912373409578</v>
      </c>
      <c r="N230" s="110">
        <f t="shared" si="42"/>
        <v>0.68188493639661663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915.43766599905348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36.932575553108322</v>
      </c>
      <c r="K231" s="27">
        <f t="shared" si="45"/>
        <v>6.666666666666667</v>
      </c>
      <c r="L231" s="37">
        <f t="shared" si="41"/>
        <v>-1.6934879265178999</v>
      </c>
      <c r="M231" s="110">
        <f t="shared" si="46"/>
        <v>-11.760912373409578</v>
      </c>
      <c r="N231" s="110">
        <f t="shared" si="42"/>
        <v>0.67709749542120223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918.77190887107326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36.964154166489728</v>
      </c>
      <c r="K232" s="27">
        <f t="shared" si="45"/>
        <v>6.666666666666667</v>
      </c>
      <c r="L232" s="37">
        <f t="shared" si="41"/>
        <v>-1.7250665398993057</v>
      </c>
      <c r="M232" s="110">
        <f t="shared" si="46"/>
        <v>-11.760912373409578</v>
      </c>
      <c r="N232" s="110">
        <f t="shared" si="42"/>
        <v>0.67219201012477847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922.21606019060835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36.996653621849653</v>
      </c>
      <c r="K233" s="27">
        <f t="shared" si="45"/>
        <v>6.666666666666667</v>
      </c>
      <c r="L233" s="37">
        <f t="shared" si="41"/>
        <v>-1.7575659952592311</v>
      </c>
      <c r="M233" s="110">
        <f t="shared" si="46"/>
        <v>-11.760912373409578</v>
      </c>
      <c r="N233" s="110">
        <f t="shared" si="42"/>
        <v>0.66718058601271291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925.76518251511777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37.030016863869925</v>
      </c>
      <c r="K234" s="27">
        <f t="shared" si="45"/>
        <v>6.666666666666667</v>
      </c>
      <c r="L234" s="37">
        <f t="shared" si="41"/>
        <v>-1.7909292372795029</v>
      </c>
      <c r="M234" s="110">
        <f t="shared" si="46"/>
        <v>-11.760912373409578</v>
      </c>
      <c r="N234" s="110">
        <f t="shared" si="42"/>
        <v>0.66207482784347027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929.41449237928146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37.064188803168605</v>
      </c>
      <c r="K235" s="27">
        <f t="shared" si="45"/>
        <v>6.666666666666667</v>
      </c>
      <c r="L235" s="37">
        <f t="shared" si="41"/>
        <v>-1.8251011765781833</v>
      </c>
      <c r="M235" s="110">
        <f t="shared" si="46"/>
        <v>-11.760912373409578</v>
      </c>
      <c r="N235" s="110">
        <f t="shared" si="42"/>
        <v>0.65688581298157345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933.15936947006412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37.099116419856188</v>
      </c>
      <c r="K236" s="27">
        <f t="shared" si="45"/>
        <v>6.666666666666667</v>
      </c>
      <c r="L236" s="37">
        <f t="shared" si="41"/>
        <v>-1.8600287932657658</v>
      </c>
      <c r="M236" s="110">
        <f t="shared" si="46"/>
        <v>-11.760912373409578</v>
      </c>
      <c r="N236" s="110">
        <f t="shared" si="42"/>
        <v>0.65162407384768861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936.99536304815138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37.134748833602238</v>
      </c>
      <c r="K237" s="27">
        <f t="shared" si="45"/>
        <v>6.666666666666667</v>
      </c>
      <c r="L237" s="37">
        <f t="shared" si="41"/>
        <v>-1.8956612070118162</v>
      </c>
      <c r="M237" s="110">
        <f t="shared" si="46"/>
        <v>-11.760912373409578</v>
      </c>
      <c r="N237" s="110">
        <f t="shared" si="42"/>
        <v>0.64629958833936973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940.91819595774302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37.171037344454234</v>
      </c>
      <c r="K238" s="27">
        <f t="shared" si="45"/>
        <v>6.666666666666667</v>
      </c>
      <c r="L238" s="37">
        <f t="shared" si="41"/>
        <v>-1.9319497178638123</v>
      </c>
      <c r="M238" s="110">
        <f t="shared" si="46"/>
        <v>-11.760912373409578</v>
      </c>
      <c r="N238" s="110">
        <f t="shared" si="42"/>
        <v>0.6409217771234762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944.92376655347675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37.207935448478594</v>
      </c>
      <c r="K239" s="27">
        <f t="shared" si="45"/>
        <v>6.666666666666667</v>
      </c>
      <c r="L239" s="37">
        <f t="shared" si="41"/>
        <v>-1.968847821888172</v>
      </c>
      <c r="M239" s="110">
        <f t="shared" si="46"/>
        <v>-11.760912373409578</v>
      </c>
      <c r="N239" s="110">
        <f t="shared" si="42"/>
        <v>0.63549950675513678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949.00814885377054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37.245398832044955</v>
      </c>
      <c r="K240" s="27">
        <f t="shared" si="45"/>
        <v>6.666666666666667</v>
      </c>
      <c r="L240" s="37">
        <f t="shared" si="41"/>
        <v>-2.0063112054545336</v>
      </c>
      <c r="M240" s="110">
        <f t="shared" si="46"/>
        <v>-11.760912373409578</v>
      </c>
      <c r="N240" s="110">
        <f t="shared" si="42"/>
        <v>0.63004109765031224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953.16759120625647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37.283385348277136</v>
      </c>
      <c r="K241" s="27">
        <f t="shared" si="45"/>
        <v>6.666666666666667</v>
      </c>
      <c r="L241" s="37">
        <f t="shared" si="41"/>
        <v>-2.0442977216867142</v>
      </c>
      <c r="M241" s="110">
        <f t="shared" si="46"/>
        <v>-11.760912373409578</v>
      </c>
      <c r="N241" s="110">
        <f t="shared" si="42"/>
        <v>0.62455433602241872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957.39851372503836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37.321854978867719</v>
      </c>
      <c r="K242" s="27">
        <f t="shared" si="45"/>
        <v>6.666666666666667</v>
      </c>
      <c r="L242" s="37">
        <f t="shared" si="41"/>
        <v>-2.0827673522772976</v>
      </c>
      <c r="M242" s="110">
        <f t="shared" si="46"/>
        <v>-11.760912373409578</v>
      </c>
      <c r="N242" s="110">
        <f t="shared" si="42"/>
        <v>0.619046488982823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961.6975047326323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37.360769784117331</v>
      </c>
      <c r="K243" s="27">
        <f t="shared" si="45"/>
        <v>6.666666666666667</v>
      </c>
      <c r="L243" s="37">
        <f t="shared" si="41"/>
        <v>-2.1216821575269087</v>
      </c>
      <c r="M243" s="110">
        <f t="shared" si="46"/>
        <v>-11.760912373409578</v>
      </c>
      <c r="N243" s="110">
        <f t="shared" si="42"/>
        <v>0.61352432209566843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966.0613164127376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37.400093843725891</v>
      </c>
      <c r="K244" s="27">
        <f t="shared" si="45"/>
        <v>6.666666666666667</v>
      </c>
      <c r="L244" s="37">
        <f t="shared" si="41"/>
        <v>-2.1610062171354691</v>
      </c>
      <c r="M244" s="110">
        <f t="shared" si="46"/>
        <v>-11.760912373409578</v>
      </c>
      <c r="N244" s="110">
        <f t="shared" si="42"/>
        <v>0.60799411876638487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970.48685985420218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37.439793190542353</v>
      </c>
      <c r="K245" s="27">
        <f t="shared" si="45"/>
        <v>6.666666666666667</v>
      </c>
      <c r="L245" s="37">
        <f t="shared" si="41"/>
        <v>-2.2007055639519315</v>
      </c>
      <c r="M245" s="110">
        <f t="shared" si="46"/>
        <v>-11.760912373409578</v>
      </c>
      <c r="N245" s="110">
        <f t="shared" si="42"/>
        <v>0.60246170092787565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974.97119964225635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37.479835739177261</v>
      </c>
      <c r="K246" s="27">
        <f t="shared" si="45"/>
        <v>6.666666666666667</v>
      </c>
      <c r="L246" s="37">
        <f t="shared" si="41"/>
        <v>-2.2407481125868394</v>
      </c>
      <c r="M246" s="110">
        <f t="shared" si="46"/>
        <v>-11.760912373409578</v>
      </c>
      <c r="N246" s="110">
        <f t="shared" si="42"/>
        <v>0.59693245056732569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979.51154813060896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37.520191211103828</v>
      </c>
      <c r="K247" s="27">
        <f t="shared" si="45"/>
        <v>6.666666666666667</v>
      </c>
      <c r="L247" s="37">
        <f t="shared" si="41"/>
        <v>-2.2811035845134064</v>
      </c>
      <c r="M247" s="110">
        <f t="shared" si="46"/>
        <v>-11.760912373409578</v>
      </c>
      <c r="N247" s="110">
        <f t="shared" si="42"/>
        <v>0.59141133170879479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984.10525950754698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37.560831057619779</v>
      </c>
      <c r="K248" s="27">
        <f t="shared" si="45"/>
        <v>6.666666666666667</v>
      </c>
      <c r="L248" s="37">
        <f t="shared" si="41"/>
        <v>-2.3217434310293577</v>
      </c>
      <c r="M248" s="110">
        <f t="shared" si="46"/>
        <v>-11.760912373409578</v>
      </c>
      <c r="N248" s="110">
        <f t="shared" si="42"/>
        <v>0.58590291253189353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988.74982375079753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37.601728381815036</v>
      </c>
      <c r="K249" s="27">
        <f t="shared" si="45"/>
        <v>6.666666666666667</v>
      </c>
      <c r="L249" s="37">
        <f t="shared" si="41"/>
        <v>-2.3626407552246143</v>
      </c>
      <c r="M249" s="110">
        <f t="shared" si="46"/>
        <v>-11.760912373409578</v>
      </c>
      <c r="N249" s="110">
        <f t="shared" si="42"/>
        <v>0.58041138736473119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993.44286054959855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37.642857860489066</v>
      </c>
      <c r="K250" s="27">
        <f t="shared" si="45"/>
        <v>6.666666666666667</v>
      </c>
      <c r="L250" s="37">
        <f t="shared" si="41"/>
        <v>-2.4037702338986442</v>
      </c>
      <c r="M250" s="110">
        <f t="shared" si="46"/>
        <v>-11.760912373409578</v>
      </c>
      <c r="N250" s="110">
        <f t="shared" si="42"/>
        <v>0.57494059834019906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998.18211325809057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37.684195666785008</v>
      </c>
      <c r="K251" s="27">
        <f t="shared" si="45"/>
        <v>6.666666666666667</v>
      </c>
      <c r="L251" s="37">
        <f t="shared" si="41"/>
        <v>-2.4451080401945866</v>
      </c>
      <c r="M251" s="110">
        <f t="shared" si="46"/>
        <v>-11.760912373409578</v>
      </c>
      <c r="N251" s="110">
        <f t="shared" si="42"/>
        <v>0.56949405654888452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1002.965442931674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37.725719394154524</v>
      </c>
      <c r="K252" s="27">
        <f t="shared" si="45"/>
        <v>6.666666666666667</v>
      </c>
      <c r="L252" s="37">
        <f t="shared" si="41"/>
        <v>-2.4866317675641021</v>
      </c>
      <c r="M252" s="110">
        <f t="shared" si="46"/>
        <v>-11.760912373409578</v>
      </c>
      <c r="N252" s="110">
        <f t="shared" si="42"/>
        <v>0.56407496255992196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1007.7908224872201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37.76740798213531</v>
      </c>
      <c r="K253" s="27">
        <f t="shared" si="45"/>
        <v>6.666666666666667</v>
      </c>
      <c r="L253" s="37">
        <f t="shared" si="41"/>
        <v>-2.5283203555448885</v>
      </c>
      <c r="M253" s="110">
        <f t="shared" si="46"/>
        <v>-11.760912373409578</v>
      </c>
      <c r="N253" s="110">
        <f t="shared" si="42"/>
        <v>0.55868622621348329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1012.6563310188271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37.809241644310688</v>
      </c>
      <c r="K254" s="27">
        <f t="shared" si="45"/>
        <v>6.666666666666667</v>
      </c>
      <c r="L254" s="37">
        <f t="shared" si="41"/>
        <v>-2.5701540177202666</v>
      </c>
      <c r="M254" s="110">
        <f t="shared" si="46"/>
        <v>-11.760912373409578</v>
      </c>
      <c r="N254" s="110">
        <f t="shared" si="42"/>
        <v>0.55333048561592546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1017.5601482930181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37.851201798725434</v>
      </c>
      <c r="K255" s="27">
        <f t="shared" si="45"/>
        <v>6.666666666666667</v>
      </c>
      <c r="L255" s="37">
        <f t="shared" ref="L255:L268" si="47">F255-J255+M255</f>
        <v>-2.6121141721350121</v>
      </c>
      <c r="M255" s="110">
        <f t="shared" si="46"/>
        <v>-11.760912373409578</v>
      </c>
      <c r="N255" s="110">
        <f t="shared" ref="N255:N268" si="48">10^(L255/10)</f>
        <v>0.54801012529141935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1022.5005494407078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37.893271000951962</v>
      </c>
      <c r="K256" s="27">
        <f t="shared" si="45"/>
        <v>6.666666666666667</v>
      </c>
      <c r="L256" s="37">
        <f t="shared" si="47"/>
        <v>-2.6541833743615406</v>
      </c>
      <c r="M256" s="110">
        <f t="shared" si="46"/>
        <v>-11.760912373409578</v>
      </c>
      <c r="N256" s="110">
        <f t="shared" si="48"/>
        <v>0.54272729346276993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1027.4758998578047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37.935432879935036</v>
      </c>
      <c r="K257" s="27">
        <f t="shared" si="45"/>
        <v>6.666666666666667</v>
      </c>
      <c r="L257" s="37">
        <f t="shared" si="47"/>
        <v>-2.6963452533446137</v>
      </c>
      <c r="M257" s="110">
        <f t="shared" si="46"/>
        <v>-11.760912373409578</v>
      </c>
      <c r="N257" s="110">
        <f t="shared" si="48"/>
        <v>0.5374839184494844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1032.4846503217773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37.977672076687824</v>
      </c>
      <c r="K258" s="27">
        <f t="shared" si="45"/>
        <v>6.666666666666667</v>
      </c>
      <c r="L258" s="37">
        <f t="shared" si="47"/>
        <v>-2.7385844500974024</v>
      </c>
      <c r="M258" s="110">
        <f t="shared" si="46"/>
        <v>-11.760912373409578</v>
      </c>
      <c r="N258" s="110">
        <f t="shared" si="48"/>
        <v>0.53228172418367015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1037.5253323278189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38.019974185868158</v>
      </c>
      <c r="K259" s="27">
        <f t="shared" si="45"/>
        <v>6.666666666666667</v>
      </c>
      <c r="L259" s="37">
        <f t="shared" si="47"/>
        <v>-2.7808865592777359</v>
      </c>
      <c r="M259" s="110">
        <f t="shared" si="46"/>
        <v>-11.760912373409578</v>
      </c>
      <c r="N259" s="110">
        <f t="shared" si="48"/>
        <v>0.52712224485416659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1042.5965536452391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38.062325700227277</v>
      </c>
      <c r="K260" s="27">
        <f t="shared" si="45"/>
        <v>6.666666666666667</v>
      </c>
      <c r="L260" s="37">
        <f t="shared" si="47"/>
        <v>-2.8232380736368548</v>
      </c>
      <c r="M260" s="110">
        <f t="shared" si="46"/>
        <v>-11.760912373409578</v>
      </c>
      <c r="N260" s="110">
        <f t="shared" si="48"/>
        <v>0.52200683869713727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1047.6969940923038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38.104713957895484</v>
      </c>
      <c r="K261" s="27">
        <f t="shared" si="45"/>
        <v>6.666666666666667</v>
      </c>
      <c r="L261" s="37">
        <f t="shared" si="47"/>
        <v>-2.8656263313050623</v>
      </c>
      <c r="M261" s="110">
        <f t="shared" si="46"/>
        <v>-11.760912373409578</v>
      </c>
      <c r="N261" s="110">
        <f t="shared" si="48"/>
        <v>0.51693670095718658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1052.8254015258613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38.14712709244607</v>
      </c>
      <c r="K262" s="27">
        <f t="shared" si="45"/>
        <v>6.666666666666667</v>
      </c>
      <c r="L262" s="37">
        <f t="shared" si="47"/>
        <v>-2.9080394658556479</v>
      </c>
      <c r="M262" s="110">
        <f t="shared" si="46"/>
        <v>-11.760912373409578</v>
      </c>
      <c r="N262" s="110">
        <f t="shared" si="48"/>
        <v>0.51191287604756575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1057.9805880406145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38.189553985662251</v>
      </c>
      <c r="K263" s="27">
        <f t="shared" si="45"/>
        <v>6.666666666666667</v>
      </c>
      <c r="L263" s="37">
        <f t="shared" si="47"/>
        <v>-2.9504663590718287</v>
      </c>
      <c r="M263" s="110">
        <f t="shared" si="46"/>
        <v>-11.760912373409578</v>
      </c>
      <c r="N263" s="110">
        <f t="shared" si="48"/>
        <v>0.50693626894111321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1063.1614263718018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38.231984222918996</v>
      </c>
      <c r="K264" s="27">
        <f t="shared" si="45"/>
        <v>6.666666666666667</v>
      </c>
      <c r="L264" s="37">
        <f t="shared" si="47"/>
        <v>-2.9928965963285741</v>
      </c>
      <c r="M264" s="110">
        <f t="shared" si="46"/>
        <v>-11.760912373409578</v>
      </c>
      <c r="N264" s="110">
        <f t="shared" si="48"/>
        <v>0.50200765582570683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1068.3668464942257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38.274408051082247</v>
      </c>
      <c r="K265" s="27">
        <f t="shared" si="45"/>
        <v>6.666666666666667</v>
      </c>
      <c r="L265" s="37">
        <f t="shared" si="47"/>
        <v>-3.0353204244918253</v>
      </c>
      <c r="M265" s="110">
        <f t="shared" si="46"/>
        <v>-11.760912373409578</v>
      </c>
      <c r="N265" s="110">
        <f t="shared" si="48"/>
        <v>0.49712769405929313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1073.5958324100145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38.316816338822363</v>
      </c>
      <c r="K266" s="27">
        <f t="shared" si="45"/>
        <v>6.666666666666667</v>
      </c>
      <c r="L266" s="37">
        <f t="shared" si="47"/>
        <v>-3.0777287122319414</v>
      </c>
      <c r="M266" s="110">
        <f t="shared" si="46"/>
        <v>-11.760912373409578</v>
      </c>
      <c r="N266" s="110">
        <f t="shared" si="48"/>
        <v>0.49229693146008441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1078.8474191171299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38.359200539234308</v>
      </c>
      <c r="K267" s="27">
        <f t="shared" si="45"/>
        <v>6.666666666666667</v>
      </c>
      <c r="L267" s="37">
        <f t="shared" si="47"/>
        <v>-3.1201129126438865</v>
      </c>
      <c r="M267" s="110">
        <f t="shared" si="46"/>
        <v>-11.760912373409578</v>
      </c>
      <c r="N267" s="110">
        <f t="shared" si="48"/>
        <v>0.4875158149676232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1084.1206897504344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38.401552654655916</v>
      </c>
      <c r="K268" s="40">
        <f t="shared" si="45"/>
        <v>6.666666666666667</v>
      </c>
      <c r="L268" s="41">
        <f t="shared" si="47"/>
        <v>-3.162465028065494</v>
      </c>
      <c r="M268" s="110">
        <f t="shared" si="46"/>
        <v>-11.760912373409578</v>
      </c>
      <c r="N268" s="110">
        <f t="shared" si="48"/>
        <v>0.48278469870994545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20.979165945687967</v>
      </c>
    </row>
  </sheetData>
  <mergeCells count="32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P5:P6"/>
    <mergeCell ref="Q5:R5"/>
    <mergeCell ref="A46:G46"/>
    <mergeCell ref="B48:B49"/>
    <mergeCell ref="G5:G6"/>
    <mergeCell ref="H5:H6"/>
    <mergeCell ref="E5:E6"/>
    <mergeCell ref="F5:F6"/>
    <mergeCell ref="I87:L87"/>
    <mergeCell ref="O5:O6"/>
    <mergeCell ref="A61:A85"/>
    <mergeCell ref="A5:A6"/>
    <mergeCell ref="B5:B6"/>
    <mergeCell ref="C5:C6"/>
    <mergeCell ref="D5:D6"/>
    <mergeCell ref="B54:F54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53BA0-FEDB-47EE-A8A2-2931762D34EF}">
  <sheetPr codeName="Sheet15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157</v>
      </c>
      <c r="B2" s="29" t="s">
        <v>119</v>
      </c>
      <c r="C2" s="29">
        <f>NSAs!B15</f>
        <v>258077.56</v>
      </c>
      <c r="D2" s="30">
        <f>NSAs!C15</f>
        <v>4257935.0999999996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13 (dBA)</v>
      </c>
      <c r="V5" s="145" t="str">
        <f>INDEX(A7:A45,MATCH(W5,H7:H45,0))</f>
        <v>A-15</v>
      </c>
      <c r="W5" s="146">
        <f>MAX(H7:H45)</f>
        <v>37.386825095838418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A-24</v>
      </c>
      <c r="W6" s="148">
        <f>LARGE(H7:H45,2)</f>
        <v>34.713533982717152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5660.1546531874674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52.75656595277016</v>
      </c>
      <c r="H7" s="36">
        <f>C7-G7</f>
        <v>16.253734003869653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42.205922815845888</v>
      </c>
    </row>
    <row r="8" spans="1:23" x14ac:dyDescent="0.25">
      <c r="A8" s="9" t="str">
        <f>Inverters!B4</f>
        <v>A-2</v>
      </c>
      <c r="B8" s="24">
        <f t="shared" si="0"/>
        <v>4961.2511408414712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51.611824235628049</v>
      </c>
      <c r="H8" s="37">
        <f t="shared" ref="H8:H44" si="3">C8-G8</f>
        <v>17.398475721011764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54.934803083055151</v>
      </c>
    </row>
    <row r="9" spans="1:23" x14ac:dyDescent="0.25">
      <c r="A9" s="9" t="str">
        <f>Inverters!B5</f>
        <v>A-3</v>
      </c>
      <c r="B9" s="24">
        <f t="shared" si="0"/>
        <v>3500.7196412452595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48.583146624694685</v>
      </c>
      <c r="H9" s="37">
        <f t="shared" si="3"/>
        <v>20.427153331945128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110.33551671204215</v>
      </c>
    </row>
    <row r="10" spans="1:23" x14ac:dyDescent="0.25">
      <c r="A10" s="9" t="str">
        <f>Inverters!B6</f>
        <v>A-4</v>
      </c>
      <c r="B10" s="24">
        <f t="shared" si="0"/>
        <v>2577.8347947260199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45.925101627005063</v>
      </c>
      <c r="H10" s="37">
        <f t="shared" si="3"/>
        <v>23.08519832963475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203.47911167097934</v>
      </c>
    </row>
    <row r="11" spans="1:23" x14ac:dyDescent="0.25">
      <c r="A11" s="9" t="str">
        <f>Inverters!B7</f>
        <v>A-5</v>
      </c>
      <c r="B11" s="24">
        <f t="shared" si="0"/>
        <v>2201.3970803333336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44.553967722886654</v>
      </c>
      <c r="H11" s="37">
        <f t="shared" si="3"/>
        <v>24.456332233753159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279.01864375265097</v>
      </c>
    </row>
    <row r="12" spans="1:23" x14ac:dyDescent="0.25">
      <c r="A12" s="9" t="str">
        <f>Inverters!B8</f>
        <v>A-6</v>
      </c>
      <c r="B12" s="24">
        <f t="shared" si="0"/>
        <v>1773.7048242591509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42.677626945070251</v>
      </c>
      <c r="H12" s="37">
        <f t="shared" si="3"/>
        <v>26.332673011569561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429.80088079187357</v>
      </c>
    </row>
    <row r="13" spans="1:23" x14ac:dyDescent="0.25">
      <c r="A13" s="9" t="str">
        <f>Inverters!B9</f>
        <v>A-7</v>
      </c>
      <c r="B13" s="24">
        <f t="shared" si="0"/>
        <v>3530.6415709471157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48.65707260863374</v>
      </c>
      <c r="H13" s="37">
        <f t="shared" si="3"/>
        <v>20.353227348006072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108.4732705859418</v>
      </c>
    </row>
    <row r="14" spans="1:23" x14ac:dyDescent="0.25">
      <c r="A14" s="9" t="str">
        <f>Inverters!B10</f>
        <v>A-8</v>
      </c>
      <c r="B14" s="24">
        <f t="shared" si="0"/>
        <v>3228.5391265555395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47.880121079475238</v>
      </c>
      <c r="H14" s="37">
        <f t="shared" si="3"/>
        <v>21.130178877164575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129.72327002901559</v>
      </c>
    </row>
    <row r="15" spans="1:23" x14ac:dyDescent="0.25">
      <c r="A15" s="9" t="str">
        <f>Inverters!B11</f>
        <v>A-9</v>
      </c>
      <c r="B15" s="24">
        <f t="shared" si="0"/>
        <v>2545.8855718393565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45.816777596442755</v>
      </c>
      <c r="H15" s="37">
        <f t="shared" si="3"/>
        <v>23.193522360197058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208.61822023147616</v>
      </c>
    </row>
    <row r="16" spans="1:23" x14ac:dyDescent="0.25">
      <c r="A16" s="9" t="str">
        <f>Inverters!B12</f>
        <v>A-10</v>
      </c>
      <c r="B16" s="24">
        <f t="shared" si="0"/>
        <v>2185.7108729197994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44.491854253827903</v>
      </c>
      <c r="H16" s="37">
        <f t="shared" si="3"/>
        <v>24.51844570281191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283.03788497915821</v>
      </c>
    </row>
    <row r="17" spans="1:21" x14ac:dyDescent="0.25">
      <c r="A17" s="9" t="str">
        <f>Inverters!B13</f>
        <v>A-11</v>
      </c>
      <c r="B17" s="24">
        <f t="shared" si="0"/>
        <v>1805.8648351689849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42.833704825008958</v>
      </c>
      <c r="H17" s="37">
        <f t="shared" si="3"/>
        <v>26.176595131630854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414.6288461938401</v>
      </c>
    </row>
    <row r="18" spans="1:21" x14ac:dyDescent="0.25">
      <c r="A18" s="9" t="str">
        <f>Inverters!B14</f>
        <v>A-12</v>
      </c>
      <c r="B18" s="24">
        <f t="shared" si="0"/>
        <v>1511.1143349528513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41.285946509289424</v>
      </c>
      <c r="H18" s="37">
        <f t="shared" si="3"/>
        <v>27.724353447350389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592.15492369395611</v>
      </c>
    </row>
    <row r="19" spans="1:21" x14ac:dyDescent="0.25">
      <c r="A19" s="9" t="str">
        <f>Inverters!B15</f>
        <v>A-13</v>
      </c>
      <c r="B19" s="24">
        <f t="shared" si="0"/>
        <v>1126.3546952003667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38.733503474806966</v>
      </c>
      <c r="H19" s="37">
        <f t="shared" si="3"/>
        <v>30.276796481832847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1065.8096502291844</v>
      </c>
    </row>
    <row r="20" spans="1:21" x14ac:dyDescent="0.25">
      <c r="A20" s="9" t="str">
        <f>Inverters!B16</f>
        <v>A-14</v>
      </c>
      <c r="B20" s="24">
        <f t="shared" si="0"/>
        <v>831.11473894996971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36.093219682734365</v>
      </c>
      <c r="H20" s="37">
        <f t="shared" si="3"/>
        <v>32.917080273905448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1957.5282009138634</v>
      </c>
    </row>
    <row r="21" spans="1:21" x14ac:dyDescent="0.25">
      <c r="A21" s="9" t="str">
        <f>Inverters!B17</f>
        <v>A-15</v>
      </c>
      <c r="B21" s="24">
        <f t="shared" si="0"/>
        <v>496.79102699208573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31.623474860801391</v>
      </c>
      <c r="H21" s="37">
        <f t="shared" si="3"/>
        <v>37.386825095838418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5478.7629423146745</v>
      </c>
    </row>
    <row r="22" spans="1:21" x14ac:dyDescent="0.25">
      <c r="A22" s="9" t="str">
        <f>Inverters!B18</f>
        <v>A-16</v>
      </c>
      <c r="B22" s="24">
        <f t="shared" si="0"/>
        <v>3441.6382887368736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48.435304493216918</v>
      </c>
      <c r="H22" s="37">
        <f t="shared" si="3"/>
        <v>20.574995463422894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114.15621121590155</v>
      </c>
    </row>
    <row r="23" spans="1:21" x14ac:dyDescent="0.25">
      <c r="A23" s="9" t="str">
        <f>Inverters!B19</f>
        <v>A-17</v>
      </c>
      <c r="B23" s="24">
        <f t="shared" si="0"/>
        <v>2987.4795784572912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47.206098905107993</v>
      </c>
      <c r="H23" s="37">
        <f t="shared" si="3"/>
        <v>21.80420105153182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151.50260667700638</v>
      </c>
    </row>
    <row r="24" spans="1:21" x14ac:dyDescent="0.25">
      <c r="A24" s="9" t="str">
        <f>Inverters!B20</f>
        <v>A-18</v>
      </c>
      <c r="B24" s="24">
        <f t="shared" si="0"/>
        <v>2632.1171032649449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46.106104143902478</v>
      </c>
      <c r="H24" s="37">
        <f t="shared" si="3"/>
        <v>22.904195812737335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195.17292969923497</v>
      </c>
    </row>
    <row r="25" spans="1:21" x14ac:dyDescent="0.25">
      <c r="A25" s="9" t="str">
        <f>Inverters!B21</f>
        <v>A-19</v>
      </c>
      <c r="B25" s="24">
        <f t="shared" si="0"/>
        <v>2227.7001790411618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44.657134795114985</v>
      </c>
      <c r="H25" s="37">
        <f t="shared" si="3"/>
        <v>24.353165161524828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272.46863506911222</v>
      </c>
    </row>
    <row r="26" spans="1:21" x14ac:dyDescent="0.25">
      <c r="A26" s="9" t="str">
        <f>Inverters!B22</f>
        <v>A-20</v>
      </c>
      <c r="B26" s="24">
        <f t="shared" si="0"/>
        <v>1901.6190630617161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43.282470447825013</v>
      </c>
      <c r="H26" s="37">
        <f t="shared" si="3"/>
        <v>25.7278295088148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373.92366421647421</v>
      </c>
    </row>
    <row r="27" spans="1:21" x14ac:dyDescent="0.25">
      <c r="A27" s="9" t="str">
        <f>Inverters!B23</f>
        <v>A-21</v>
      </c>
      <c r="B27" s="24">
        <f t="shared" si="0"/>
        <v>1579.2303086313334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41.668909407942721</v>
      </c>
      <c r="H27" s="37">
        <f t="shared" si="3"/>
        <v>27.341390548697092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542.17445910553533</v>
      </c>
    </row>
    <row r="28" spans="1:21" x14ac:dyDescent="0.25">
      <c r="A28" s="9" t="str">
        <f>Inverters!B24</f>
        <v>A-22</v>
      </c>
      <c r="B28" s="24">
        <f t="shared" si="0"/>
        <v>1272.1449103382556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39.790731694419904</v>
      </c>
      <c r="H28" s="37">
        <f t="shared" si="3"/>
        <v>29.219568262219909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835.51995397971507</v>
      </c>
    </row>
    <row r="29" spans="1:21" x14ac:dyDescent="0.25">
      <c r="A29" s="9" t="str">
        <f>Inverters!B25</f>
        <v>A-23</v>
      </c>
      <c r="B29" s="24">
        <f t="shared" si="0"/>
        <v>974.40796722896414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37.474816526084489</v>
      </c>
      <c r="H29" s="37">
        <f t="shared" si="3"/>
        <v>31.535483430555324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1424.1257629573179</v>
      </c>
    </row>
    <row r="30" spans="1:21" x14ac:dyDescent="0.25">
      <c r="A30" s="9" t="str">
        <f>Inverters!B26</f>
        <v>A-24</v>
      </c>
      <c r="B30" s="24">
        <f t="shared" si="0"/>
        <v>675.83129559069698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34.29676597392266</v>
      </c>
      <c r="H30" s="37">
        <f t="shared" si="3"/>
        <v>34.713533982717152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2960.4204684284168</v>
      </c>
    </row>
    <row r="31" spans="1:21" x14ac:dyDescent="0.25">
      <c r="A31" s="9" t="str">
        <f>Inverters!B27</f>
        <v>A-25</v>
      </c>
      <c r="B31" s="24">
        <f t="shared" si="0"/>
        <v>2924.6281105466242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47.021412999436485</v>
      </c>
      <c r="H31" s="37">
        <f t="shared" si="3"/>
        <v>21.988886957203327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158.08428369710657</v>
      </c>
    </row>
    <row r="32" spans="1:21" x14ac:dyDescent="0.25">
      <c r="A32" s="9" t="str">
        <f>Inverters!B28</f>
        <v>A-26</v>
      </c>
      <c r="B32" s="24">
        <f t="shared" si="0"/>
        <v>2520.4861353516412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45.72968625641704</v>
      </c>
      <c r="H32" s="37">
        <f t="shared" si="3"/>
        <v>23.280613700222773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212.8439793918364</v>
      </c>
    </row>
    <row r="33" spans="1:21" x14ac:dyDescent="0.25">
      <c r="A33" s="9" t="str">
        <f>Inverters!B29</f>
        <v>A-27</v>
      </c>
      <c r="B33" s="24">
        <f t="shared" si="0"/>
        <v>2053.5187029339509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43.949973253060733</v>
      </c>
      <c r="H33" s="37">
        <f t="shared" si="3"/>
        <v>25.060326703579079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320.65105292889046</v>
      </c>
    </row>
    <row r="34" spans="1:21" x14ac:dyDescent="0.25">
      <c r="A34" s="9" t="str">
        <f>Inverters!B30</f>
        <v>A-28</v>
      </c>
      <c r="B34" s="24">
        <f t="shared" si="0"/>
        <v>1231.8861363774431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39.511411354161467</v>
      </c>
      <c r="H34" s="37">
        <f t="shared" si="3"/>
        <v>29.498888602478345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891.02288841339919</v>
      </c>
    </row>
    <row r="35" spans="1:21" x14ac:dyDescent="0.25">
      <c r="A35" s="9" t="str">
        <f>Inverters!B31</f>
        <v>A-29</v>
      </c>
      <c r="B35" s="24">
        <f t="shared" si="0"/>
        <v>1057.5263039750478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38.185823568774097</v>
      </c>
      <c r="H35" s="37">
        <f t="shared" si="3"/>
        <v>30.824476387865715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1209.0594025186253</v>
      </c>
    </row>
    <row r="36" spans="1:21" x14ac:dyDescent="0.25">
      <c r="A36" s="9" t="str">
        <f>Inverters!B32</f>
        <v>A-30</v>
      </c>
      <c r="B36" s="24">
        <f t="shared" si="0"/>
        <v>1005.626950513625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37.748738076026456</v>
      </c>
      <c r="H36" s="37">
        <f t="shared" si="3"/>
        <v>31.261561880613357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1337.0762912617688</v>
      </c>
    </row>
    <row r="37" spans="1:21" x14ac:dyDescent="0.25">
      <c r="A37" s="9" t="str">
        <f>Inverters!B33</f>
        <v>A-31</v>
      </c>
      <c r="B37" s="24">
        <f t="shared" si="0"/>
        <v>2357.4066539523064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45.148690100500929</v>
      </c>
      <c r="H37" s="37">
        <f t="shared" si="3"/>
        <v>23.861609856138884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243.31057530545522</v>
      </c>
    </row>
    <row r="38" spans="1:21" x14ac:dyDescent="0.25">
      <c r="A38" s="9" t="str">
        <f>Inverters!B34</f>
        <v>A-32</v>
      </c>
      <c r="B38" s="24">
        <f t="shared" si="0"/>
        <v>1378.7587490558726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40.489765626348536</v>
      </c>
      <c r="H38" s="37">
        <f t="shared" si="3"/>
        <v>28.520534330291277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711.30102254846736</v>
      </c>
    </row>
    <row r="39" spans="1:21" x14ac:dyDescent="0.25">
      <c r="A39" s="9" t="str">
        <f>Inverters!B35</f>
        <v>A-33</v>
      </c>
      <c r="B39" s="24">
        <f t="shared" si="0"/>
        <v>893.70615333008948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36.723894962836525</v>
      </c>
      <c r="H39" s="37">
        <f t="shared" si="3"/>
        <v>32.286404993803288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1692.9358405397802</v>
      </c>
    </row>
    <row r="40" spans="1:21" x14ac:dyDescent="0.25">
      <c r="A40" s="9" t="str">
        <f>Inverters!B36</f>
        <v>B-1</v>
      </c>
      <c r="B40" s="24">
        <f t="shared" si="0"/>
        <v>5380.6734975187719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52.316732791949988</v>
      </c>
      <c r="H40" s="37">
        <f t="shared" si="3"/>
        <v>13.683267208050012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23.352141889966816</v>
      </c>
    </row>
    <row r="41" spans="1:21" x14ac:dyDescent="0.25">
      <c r="A41" s="9" t="str">
        <f>Inverters!B37</f>
        <v>B-2</v>
      </c>
      <c r="B41" s="24">
        <f t="shared" si="0"/>
        <v>3701.7103648178277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49.068048699562638</v>
      </c>
      <c r="H41" s="37">
        <f t="shared" si="3"/>
        <v>16.931951300437362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49.339543847276552</v>
      </c>
    </row>
    <row r="42" spans="1:21" x14ac:dyDescent="0.25">
      <c r="A42" s="9" t="str">
        <f>Inverters!B38</f>
        <v>B-3</v>
      </c>
      <c r="B42" s="24">
        <f t="shared" si="0"/>
        <v>3134.3893610874561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47.62305889095061</v>
      </c>
      <c r="H42" s="37">
        <f t="shared" si="3"/>
        <v>18.37694110904939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68.816742474368723</v>
      </c>
    </row>
    <row r="43" spans="1:21" x14ac:dyDescent="0.25">
      <c r="A43" s="9" t="str">
        <f>Inverters!B39</f>
        <v>C-1</v>
      </c>
      <c r="B43" s="24">
        <f t="shared" si="0"/>
        <v>2880.4884475553768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46.889322755819478</v>
      </c>
      <c r="H43" s="37">
        <f t="shared" si="3"/>
        <v>19.110677244180522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81.483133991977709</v>
      </c>
    </row>
    <row r="44" spans="1:21" ht="15.75" thickBot="1" x14ac:dyDescent="0.3">
      <c r="A44" s="9" t="str">
        <f>Inverters!B40</f>
        <v>Trans</v>
      </c>
      <c r="B44" s="24">
        <f>SQRT(($C$2-Q44)^2+($D$2-R44)^2)</f>
        <v>796.244939449801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35.720933703703032</v>
      </c>
      <c r="H44" s="37">
        <f t="shared" si="3"/>
        <v>18.279066296296968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67.283198641620089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23.233360375798469</v>
      </c>
      <c r="O45" s="108"/>
      <c r="P45" s="108"/>
      <c r="Q45" s="109"/>
      <c r="R45" s="109"/>
      <c r="U45">
        <f t="shared" ref="U45" si="5">10^(H45/10)</f>
        <v>210.54068790352542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44.066266486227484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44.066266486227484</v>
      </c>
      <c r="D51" s="77">
        <f>10*LOG10(SUM(U7:U44))</f>
        <v>44.030267322248051</v>
      </c>
      <c r="E51" s="77">
        <f>P85</f>
        <v>44.05280174438581</v>
      </c>
      <c r="F51" s="78">
        <f>S85</f>
        <v>50.445208939086271</v>
      </c>
    </row>
    <row r="52" spans="1:19" ht="14.45" customHeight="1" thickBot="1" x14ac:dyDescent="0.3">
      <c r="B52" s="72" t="s">
        <v>141</v>
      </c>
      <c r="C52" s="79">
        <f>10*LOG10(10^(C50/10)+10^(C51/10))</f>
        <v>45.50290465749292</v>
      </c>
      <c r="D52" s="79">
        <f>10*LOG10(10^(D50/10)+10^(D51/10))</f>
        <v>44.441451299154622</v>
      </c>
      <c r="E52" s="79">
        <f>J85</f>
        <v>45.134584230934578</v>
      </c>
      <c r="F52" s="80">
        <f>M85</f>
        <v>51.019695272065093</v>
      </c>
    </row>
    <row r="53" spans="1:19" ht="16.149999999999999" customHeight="1" thickBot="1" x14ac:dyDescent="0.3">
      <c r="B53" s="74" t="s">
        <v>145</v>
      </c>
      <c r="C53" s="81">
        <f>C52-C50</f>
        <v>5.5029046574929197</v>
      </c>
      <c r="D53" s="81">
        <f>D52-D50</f>
        <v>10.441451299154622</v>
      </c>
      <c r="E53" s="81">
        <f>E52-E50</f>
        <v>6.5661131609632051</v>
      </c>
      <c r="F53" s="82">
        <f>F52-F50</f>
        <v>9.0691233422522686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13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44.441451299154622</v>
      </c>
      <c r="J61" s="62">
        <f>10^(I61/10)</f>
        <v>27806.423308306399</v>
      </c>
      <c r="K61" s="63"/>
      <c r="L61" s="153">
        <f>I61+10</f>
        <v>54.441451299154622</v>
      </c>
      <c r="M61" s="62">
        <f>10^(L61/10)</f>
        <v>278064.23308306379</v>
      </c>
      <c r="N61" s="62"/>
      <c r="O61" s="62">
        <f>D51</f>
        <v>44.030267322248051</v>
      </c>
      <c r="P61" s="62">
        <f>10^(O61/10)</f>
        <v>25294.536876796803</v>
      </c>
      <c r="Q61" s="62"/>
      <c r="R61" s="62">
        <f>O61+10</f>
        <v>54.030267322248051</v>
      </c>
      <c r="S61" s="63">
        <f>10^(R61/10)</f>
        <v>252945.36876796829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44.441451299154622</v>
      </c>
      <c r="J62" s="26">
        <f t="shared" ref="J62:J84" si="10">10^(I62/10)</f>
        <v>27806.423308306399</v>
      </c>
      <c r="K62" s="64"/>
      <c r="L62" s="154">
        <f t="shared" ref="L62:L67" si="11">I62+10</f>
        <v>54.441451299154622</v>
      </c>
      <c r="M62" s="26">
        <f t="shared" ref="M62:M84" si="12">10^(L62/10)</f>
        <v>278064.23308306379</v>
      </c>
      <c r="N62" s="26"/>
      <c r="O62" s="26">
        <f>O61</f>
        <v>44.030267322248051</v>
      </c>
      <c r="P62" s="26">
        <f t="shared" ref="P62:P84" si="13">10^(O62/10)</f>
        <v>25294.536876796803</v>
      </c>
      <c r="Q62" s="26"/>
      <c r="R62" s="26">
        <f t="shared" ref="R62:R67" si="14">O62+10</f>
        <v>54.030267322248051</v>
      </c>
      <c r="S62" s="64">
        <f t="shared" ref="S62:S84" si="15">10^(R62/10)</f>
        <v>252945.36876796829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44.441451299154622</v>
      </c>
      <c r="J63" s="26">
        <f t="shared" si="10"/>
        <v>27806.423308306399</v>
      </c>
      <c r="K63" s="64"/>
      <c r="L63" s="154">
        <f t="shared" si="11"/>
        <v>54.441451299154622</v>
      </c>
      <c r="M63" s="26">
        <f t="shared" si="12"/>
        <v>278064.23308306379</v>
      </c>
      <c r="N63" s="26"/>
      <c r="O63" s="26">
        <f t="shared" ref="O63:O84" si="17">O62</f>
        <v>44.030267322248051</v>
      </c>
      <c r="P63" s="26">
        <f t="shared" si="13"/>
        <v>25294.536876796803</v>
      </c>
      <c r="Q63" s="26"/>
      <c r="R63" s="26">
        <f t="shared" si="14"/>
        <v>54.030267322248051</v>
      </c>
      <c r="S63" s="64">
        <f t="shared" si="15"/>
        <v>252945.36876796829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44.441451299154622</v>
      </c>
      <c r="J64" s="26">
        <f t="shared" si="10"/>
        <v>27806.423308306399</v>
      </c>
      <c r="K64" s="64"/>
      <c r="L64" s="154">
        <f t="shared" si="11"/>
        <v>54.441451299154622</v>
      </c>
      <c r="M64" s="26">
        <f t="shared" si="12"/>
        <v>278064.23308306379</v>
      </c>
      <c r="N64" s="26"/>
      <c r="O64" s="26">
        <f t="shared" si="17"/>
        <v>44.030267322248051</v>
      </c>
      <c r="P64" s="26">
        <f t="shared" si="13"/>
        <v>25294.536876796803</v>
      </c>
      <c r="Q64" s="26"/>
      <c r="R64" s="26">
        <f t="shared" si="14"/>
        <v>54.030267322248051</v>
      </c>
      <c r="S64" s="64">
        <f t="shared" si="15"/>
        <v>252945.36876796829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44.441451299154622</v>
      </c>
      <c r="J65" s="26">
        <f t="shared" si="10"/>
        <v>27806.423308306399</v>
      </c>
      <c r="K65" s="64"/>
      <c r="L65" s="154">
        <f t="shared" si="11"/>
        <v>54.441451299154622</v>
      </c>
      <c r="M65" s="26">
        <f t="shared" si="12"/>
        <v>278064.23308306379</v>
      </c>
      <c r="N65" s="26"/>
      <c r="O65" s="26">
        <f t="shared" si="17"/>
        <v>44.030267322248051</v>
      </c>
      <c r="P65" s="26">
        <f t="shared" si="13"/>
        <v>25294.536876796803</v>
      </c>
      <c r="Q65" s="26"/>
      <c r="R65" s="26">
        <f t="shared" si="14"/>
        <v>54.030267322248051</v>
      </c>
      <c r="S65" s="64">
        <f t="shared" si="15"/>
        <v>252945.36876796829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44.441451299154622</v>
      </c>
      <c r="J66" s="26">
        <f t="shared" si="10"/>
        <v>27806.423308306399</v>
      </c>
      <c r="K66" s="64"/>
      <c r="L66" s="154">
        <f t="shared" si="11"/>
        <v>54.441451299154622</v>
      </c>
      <c r="M66" s="26">
        <f t="shared" si="12"/>
        <v>278064.23308306379</v>
      </c>
      <c r="N66" s="26"/>
      <c r="O66" s="26">
        <f t="shared" si="17"/>
        <v>44.030267322248051</v>
      </c>
      <c r="P66" s="26">
        <f t="shared" si="13"/>
        <v>25294.536876796803</v>
      </c>
      <c r="Q66" s="26"/>
      <c r="R66" s="26">
        <f t="shared" si="14"/>
        <v>54.030267322248051</v>
      </c>
      <c r="S66" s="64">
        <f t="shared" si="15"/>
        <v>252945.36876796829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44.441451299154622</v>
      </c>
      <c r="J67" s="26">
        <f t="shared" si="10"/>
        <v>27806.423308306399</v>
      </c>
      <c r="K67" s="64"/>
      <c r="L67" s="154">
        <f t="shared" si="11"/>
        <v>54.441451299154622</v>
      </c>
      <c r="M67" s="26">
        <f t="shared" si="12"/>
        <v>278064.23308306379</v>
      </c>
      <c r="N67" s="26"/>
      <c r="O67" s="26">
        <f t="shared" si="17"/>
        <v>44.030267322248051</v>
      </c>
      <c r="P67" s="26">
        <f t="shared" si="13"/>
        <v>25294.536876796803</v>
      </c>
      <c r="Q67" s="26"/>
      <c r="R67" s="26">
        <f t="shared" si="14"/>
        <v>54.030267322248051</v>
      </c>
      <c r="S67" s="64">
        <f t="shared" si="15"/>
        <v>252945.36876796829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45.50290465749292</v>
      </c>
      <c r="J68" s="26">
        <f t="shared" si="10"/>
        <v>35505.07756470039</v>
      </c>
      <c r="K68" s="64"/>
      <c r="L68" s="154">
        <f>I68</f>
        <v>45.50290465749292</v>
      </c>
      <c r="M68" s="26">
        <f t="shared" si="12"/>
        <v>35505.07756470039</v>
      </c>
      <c r="N68" s="26"/>
      <c r="O68" s="26">
        <f>H46</f>
        <v>44.066266486227484</v>
      </c>
      <c r="P68" s="26">
        <f t="shared" si="13"/>
        <v>25505.077564700347</v>
      </c>
      <c r="Q68" s="26"/>
      <c r="R68" s="26">
        <f>O68</f>
        <v>44.066266486227484</v>
      </c>
      <c r="S68" s="64">
        <f t="shared" si="15"/>
        <v>25505.077564700347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45.50290465749292</v>
      </c>
      <c r="J69" s="26">
        <f t="shared" si="10"/>
        <v>35505.07756470039</v>
      </c>
      <c r="K69" s="64"/>
      <c r="L69" s="154">
        <f t="shared" ref="L69:L82" si="20">I69</f>
        <v>45.50290465749292</v>
      </c>
      <c r="M69" s="26">
        <f t="shared" si="12"/>
        <v>35505.07756470039</v>
      </c>
      <c r="N69" s="26"/>
      <c r="O69" s="26">
        <f t="shared" si="17"/>
        <v>44.066266486227484</v>
      </c>
      <c r="P69" s="26">
        <f t="shared" si="13"/>
        <v>25505.077564700347</v>
      </c>
      <c r="Q69" s="26"/>
      <c r="R69" s="26">
        <f t="shared" ref="R69:R82" si="21">O69</f>
        <v>44.066266486227484</v>
      </c>
      <c r="S69" s="64">
        <f t="shared" si="15"/>
        <v>25505.077564700347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45.50290465749292</v>
      </c>
      <c r="J70" s="26">
        <f t="shared" si="10"/>
        <v>35505.07756470039</v>
      </c>
      <c r="K70" s="64"/>
      <c r="L70" s="154">
        <f t="shared" si="20"/>
        <v>45.50290465749292</v>
      </c>
      <c r="M70" s="26">
        <f t="shared" si="12"/>
        <v>35505.07756470039</v>
      </c>
      <c r="N70" s="26"/>
      <c r="O70" s="26">
        <f t="shared" si="17"/>
        <v>44.066266486227484</v>
      </c>
      <c r="P70" s="26">
        <f t="shared" si="13"/>
        <v>25505.077564700347</v>
      </c>
      <c r="Q70" s="26"/>
      <c r="R70" s="26">
        <f t="shared" si="21"/>
        <v>44.066266486227484</v>
      </c>
      <c r="S70" s="64">
        <f t="shared" si="15"/>
        <v>25505.077564700347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45.50290465749292</v>
      </c>
      <c r="J71" s="26">
        <f t="shared" si="10"/>
        <v>35505.07756470039</v>
      </c>
      <c r="K71" s="64"/>
      <c r="L71" s="154">
        <f t="shared" si="20"/>
        <v>45.50290465749292</v>
      </c>
      <c r="M71" s="26">
        <f t="shared" si="12"/>
        <v>35505.07756470039</v>
      </c>
      <c r="N71" s="26"/>
      <c r="O71" s="26">
        <f t="shared" si="17"/>
        <v>44.066266486227484</v>
      </c>
      <c r="P71" s="26">
        <f t="shared" si="13"/>
        <v>25505.077564700347</v>
      </c>
      <c r="Q71" s="26"/>
      <c r="R71" s="26">
        <f t="shared" si="21"/>
        <v>44.066266486227484</v>
      </c>
      <c r="S71" s="64">
        <f t="shared" si="15"/>
        <v>25505.077564700347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45.50290465749292</v>
      </c>
      <c r="J72" s="26">
        <f t="shared" si="10"/>
        <v>35505.07756470039</v>
      </c>
      <c r="K72" s="64"/>
      <c r="L72" s="154">
        <f t="shared" si="20"/>
        <v>45.50290465749292</v>
      </c>
      <c r="M72" s="26">
        <f t="shared" si="12"/>
        <v>35505.07756470039</v>
      </c>
      <c r="N72" s="26"/>
      <c r="O72" s="26">
        <f t="shared" si="17"/>
        <v>44.066266486227484</v>
      </c>
      <c r="P72" s="26">
        <f t="shared" si="13"/>
        <v>25505.077564700347</v>
      </c>
      <c r="Q72" s="26"/>
      <c r="R72" s="26">
        <f t="shared" si="21"/>
        <v>44.066266486227484</v>
      </c>
      <c r="S72" s="64">
        <f t="shared" si="15"/>
        <v>25505.077564700347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45.50290465749292</v>
      </c>
      <c r="J73" s="26">
        <f t="shared" si="10"/>
        <v>35505.07756470039</v>
      </c>
      <c r="K73" s="64"/>
      <c r="L73" s="154">
        <f t="shared" si="20"/>
        <v>45.50290465749292</v>
      </c>
      <c r="M73" s="26">
        <f t="shared" si="12"/>
        <v>35505.07756470039</v>
      </c>
      <c r="N73" s="26"/>
      <c r="O73" s="26">
        <f t="shared" si="17"/>
        <v>44.066266486227484</v>
      </c>
      <c r="P73" s="26">
        <f t="shared" si="13"/>
        <v>25505.077564700347</v>
      </c>
      <c r="Q73" s="26"/>
      <c r="R73" s="26">
        <f t="shared" si="21"/>
        <v>44.066266486227484</v>
      </c>
      <c r="S73" s="64">
        <f t="shared" si="15"/>
        <v>25505.077564700347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45.50290465749292</v>
      </c>
      <c r="J74" s="26">
        <f t="shared" si="10"/>
        <v>35505.07756470039</v>
      </c>
      <c r="K74" s="64"/>
      <c r="L74" s="154">
        <f t="shared" si="20"/>
        <v>45.50290465749292</v>
      </c>
      <c r="M74" s="26">
        <f t="shared" si="12"/>
        <v>35505.07756470039</v>
      </c>
      <c r="N74" s="26"/>
      <c r="O74" s="26">
        <f t="shared" si="17"/>
        <v>44.066266486227484</v>
      </c>
      <c r="P74" s="26">
        <f t="shared" si="13"/>
        <v>25505.077564700347</v>
      </c>
      <c r="Q74" s="26"/>
      <c r="R74" s="26">
        <f t="shared" si="21"/>
        <v>44.066266486227484</v>
      </c>
      <c r="S74" s="64">
        <f t="shared" si="15"/>
        <v>25505.077564700347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45.50290465749292</v>
      </c>
      <c r="J75" s="26">
        <f t="shared" si="10"/>
        <v>35505.07756470039</v>
      </c>
      <c r="K75" s="64"/>
      <c r="L75" s="154">
        <f t="shared" si="20"/>
        <v>45.50290465749292</v>
      </c>
      <c r="M75" s="26">
        <f t="shared" si="12"/>
        <v>35505.07756470039</v>
      </c>
      <c r="N75" s="26"/>
      <c r="O75" s="26">
        <f t="shared" si="17"/>
        <v>44.066266486227484</v>
      </c>
      <c r="P75" s="26">
        <f t="shared" si="13"/>
        <v>25505.077564700347</v>
      </c>
      <c r="Q75" s="26"/>
      <c r="R75" s="26">
        <f t="shared" si="21"/>
        <v>44.066266486227484</v>
      </c>
      <c r="S75" s="64">
        <f t="shared" si="15"/>
        <v>25505.077564700347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45.50290465749292</v>
      </c>
      <c r="J76" s="26">
        <f t="shared" si="10"/>
        <v>35505.07756470039</v>
      </c>
      <c r="K76" s="64"/>
      <c r="L76" s="154">
        <f t="shared" si="20"/>
        <v>45.50290465749292</v>
      </c>
      <c r="M76" s="26">
        <f t="shared" si="12"/>
        <v>35505.07756470039</v>
      </c>
      <c r="N76" s="26"/>
      <c r="O76" s="26">
        <f t="shared" si="17"/>
        <v>44.066266486227484</v>
      </c>
      <c r="P76" s="26">
        <f t="shared" si="13"/>
        <v>25505.077564700347</v>
      </c>
      <c r="Q76" s="26"/>
      <c r="R76" s="26">
        <f t="shared" si="21"/>
        <v>44.066266486227484</v>
      </c>
      <c r="S76" s="64">
        <f t="shared" si="15"/>
        <v>25505.077564700347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45.50290465749292</v>
      </c>
      <c r="J77" s="26">
        <f t="shared" si="10"/>
        <v>35505.07756470039</v>
      </c>
      <c r="K77" s="64"/>
      <c r="L77" s="154">
        <f t="shared" si="20"/>
        <v>45.50290465749292</v>
      </c>
      <c r="M77" s="26">
        <f t="shared" si="12"/>
        <v>35505.07756470039</v>
      </c>
      <c r="N77" s="26"/>
      <c r="O77" s="26">
        <f t="shared" si="17"/>
        <v>44.066266486227484</v>
      </c>
      <c r="P77" s="26">
        <f t="shared" si="13"/>
        <v>25505.077564700347</v>
      </c>
      <c r="Q77" s="26"/>
      <c r="R77" s="26">
        <f t="shared" si="21"/>
        <v>44.066266486227484</v>
      </c>
      <c r="S77" s="64">
        <f t="shared" si="15"/>
        <v>25505.077564700347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45.50290465749292</v>
      </c>
      <c r="J78" s="26">
        <f t="shared" si="10"/>
        <v>35505.07756470039</v>
      </c>
      <c r="K78" s="64"/>
      <c r="L78" s="154">
        <f t="shared" si="20"/>
        <v>45.50290465749292</v>
      </c>
      <c r="M78" s="26">
        <f t="shared" si="12"/>
        <v>35505.07756470039</v>
      </c>
      <c r="N78" s="26"/>
      <c r="O78" s="26">
        <f t="shared" si="17"/>
        <v>44.066266486227484</v>
      </c>
      <c r="P78" s="26">
        <f t="shared" si="13"/>
        <v>25505.077564700347</v>
      </c>
      <c r="Q78" s="26"/>
      <c r="R78" s="26">
        <f t="shared" si="21"/>
        <v>44.066266486227484</v>
      </c>
      <c r="S78" s="64">
        <f t="shared" si="15"/>
        <v>25505.077564700347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45.50290465749292</v>
      </c>
      <c r="J79" s="26">
        <f t="shared" si="10"/>
        <v>35505.07756470039</v>
      </c>
      <c r="K79" s="64"/>
      <c r="L79" s="154">
        <f t="shared" si="20"/>
        <v>45.50290465749292</v>
      </c>
      <c r="M79" s="26">
        <f t="shared" si="12"/>
        <v>35505.07756470039</v>
      </c>
      <c r="N79" s="26"/>
      <c r="O79" s="26">
        <f t="shared" si="17"/>
        <v>44.066266486227484</v>
      </c>
      <c r="P79" s="26">
        <f t="shared" si="13"/>
        <v>25505.077564700347</v>
      </c>
      <c r="Q79" s="26"/>
      <c r="R79" s="26">
        <f t="shared" si="21"/>
        <v>44.066266486227484</v>
      </c>
      <c r="S79" s="64">
        <f t="shared" si="15"/>
        <v>25505.077564700347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45.50290465749292</v>
      </c>
      <c r="J80" s="26">
        <f t="shared" si="10"/>
        <v>35505.07756470039</v>
      </c>
      <c r="K80" s="64"/>
      <c r="L80" s="154">
        <f t="shared" si="20"/>
        <v>45.50290465749292</v>
      </c>
      <c r="M80" s="26">
        <f t="shared" si="12"/>
        <v>35505.07756470039</v>
      </c>
      <c r="N80" s="26"/>
      <c r="O80" s="26">
        <f t="shared" si="17"/>
        <v>44.066266486227484</v>
      </c>
      <c r="P80" s="26">
        <f t="shared" si="13"/>
        <v>25505.077564700347</v>
      </c>
      <c r="Q80" s="26"/>
      <c r="R80" s="26">
        <f t="shared" si="21"/>
        <v>44.066266486227484</v>
      </c>
      <c r="S80" s="64">
        <f t="shared" si="15"/>
        <v>25505.077564700347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45.50290465749292</v>
      </c>
      <c r="J81" s="26">
        <f t="shared" si="10"/>
        <v>35505.07756470039</v>
      </c>
      <c r="K81" s="64"/>
      <c r="L81" s="154">
        <f t="shared" si="20"/>
        <v>45.50290465749292</v>
      </c>
      <c r="M81" s="26">
        <f t="shared" si="12"/>
        <v>35505.07756470039</v>
      </c>
      <c r="N81" s="26"/>
      <c r="O81" s="26">
        <f t="shared" si="17"/>
        <v>44.066266486227484</v>
      </c>
      <c r="P81" s="26">
        <f t="shared" si="13"/>
        <v>25505.077564700347</v>
      </c>
      <c r="Q81" s="26"/>
      <c r="R81" s="26">
        <f t="shared" si="21"/>
        <v>44.066266486227484</v>
      </c>
      <c r="S81" s="64">
        <f t="shared" si="15"/>
        <v>25505.077564700347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45.50290465749292</v>
      </c>
      <c r="J82" s="26">
        <f t="shared" si="10"/>
        <v>35505.07756470039</v>
      </c>
      <c r="K82" s="64"/>
      <c r="L82" s="154">
        <f t="shared" si="20"/>
        <v>45.50290465749292</v>
      </c>
      <c r="M82" s="26">
        <f t="shared" si="12"/>
        <v>35505.07756470039</v>
      </c>
      <c r="N82" s="26"/>
      <c r="O82" s="26">
        <f t="shared" si="17"/>
        <v>44.066266486227484</v>
      </c>
      <c r="P82" s="26">
        <f t="shared" si="13"/>
        <v>25505.077564700347</v>
      </c>
      <c r="Q82" s="26"/>
      <c r="R82" s="26">
        <f t="shared" si="21"/>
        <v>44.066266486227484</v>
      </c>
      <c r="S82" s="64">
        <f t="shared" si="15"/>
        <v>25505.077564700347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44.441451299154622</v>
      </c>
      <c r="J83" s="26">
        <f t="shared" si="10"/>
        <v>27806.423308306399</v>
      </c>
      <c r="K83" s="64"/>
      <c r="L83" s="154">
        <f>I83+10</f>
        <v>54.441451299154622</v>
      </c>
      <c r="M83" s="26">
        <f t="shared" si="12"/>
        <v>278064.23308306379</v>
      </c>
      <c r="N83" s="26"/>
      <c r="O83" s="26">
        <f>D51</f>
        <v>44.030267322248051</v>
      </c>
      <c r="P83" s="26">
        <f t="shared" si="13"/>
        <v>25294.536876796803</v>
      </c>
      <c r="Q83" s="26"/>
      <c r="R83" s="26">
        <f>O83+10</f>
        <v>54.030267322248051</v>
      </c>
      <c r="S83" s="64">
        <f t="shared" si="15"/>
        <v>252945.36876796829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44.441451299154622</v>
      </c>
      <c r="J84" s="65">
        <f t="shared" si="10"/>
        <v>27806.423308306399</v>
      </c>
      <c r="K84" s="66"/>
      <c r="L84" s="155">
        <f>I84+10</f>
        <v>54.441451299154622</v>
      </c>
      <c r="M84" s="65">
        <f t="shared" si="12"/>
        <v>278064.23308306379</v>
      </c>
      <c r="N84" s="65"/>
      <c r="O84" s="65">
        <f t="shared" si="17"/>
        <v>44.030267322248051</v>
      </c>
      <c r="P84" s="65">
        <f t="shared" si="13"/>
        <v>25294.536876796803</v>
      </c>
      <c r="Q84" s="65"/>
      <c r="R84" s="65">
        <f>O84+10</f>
        <v>54.030267322248051</v>
      </c>
      <c r="S84" s="66">
        <f t="shared" si="15"/>
        <v>252945.36876796829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45.134584230934578</v>
      </c>
      <c r="K85" s="67"/>
      <c r="L85" s="67" t="s">
        <v>134</v>
      </c>
      <c r="M85" s="67">
        <f>10*LOG10(SUM(M61:M84)/24)</f>
        <v>51.019695272065093</v>
      </c>
      <c r="N85" s="67"/>
      <c r="O85" s="67" t="s">
        <v>135</v>
      </c>
      <c r="P85" s="67">
        <f>10*LOG10(SUM(P61:P84)/24)</f>
        <v>44.05280174438581</v>
      </c>
      <c r="Q85" s="67"/>
      <c r="R85" s="67" t="s">
        <v>134</v>
      </c>
      <c r="S85" s="68">
        <f>10*LOG10(SUM(S61:S84)/24)</f>
        <v>50.445208939086271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13</v>
      </c>
      <c r="C89" s="22">
        <f>C2</f>
        <v>258077.56</v>
      </c>
      <c r="D89" s="23">
        <f>D2</f>
        <v>4257935.0999999996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44.066266486227484</v>
      </c>
      <c r="J89" s="86">
        <f>D51</f>
        <v>44.030267322248051</v>
      </c>
      <c r="K89" s="86">
        <f>E51</f>
        <v>44.05280174438581</v>
      </c>
      <c r="L89" s="87">
        <f>F51</f>
        <v>50.445208939086271</v>
      </c>
      <c r="M89" s="89">
        <f>C52</f>
        <v>45.50290465749292</v>
      </c>
      <c r="N89" s="86">
        <f>D52</f>
        <v>44.441451299154622</v>
      </c>
      <c r="O89" s="86">
        <f>E52</f>
        <v>45.134584230934578</v>
      </c>
      <c r="P89" s="87">
        <f>F52</f>
        <v>51.019695272065093</v>
      </c>
      <c r="Q89" s="89">
        <f>C53</f>
        <v>5.5029046574929197</v>
      </c>
      <c r="R89" s="86">
        <f>D53</f>
        <v>10.441451299154622</v>
      </c>
      <c r="S89" s="86">
        <f>E53</f>
        <v>6.5661131609632051</v>
      </c>
      <c r="T89" s="87">
        <f>F53</f>
        <v>9.0691233422522686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13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496.79102699208573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27.963775520729758</v>
      </c>
      <c r="K95" s="35">
        <f>4/60*100</f>
        <v>6.666666666666667</v>
      </c>
      <c r="L95" s="36">
        <f t="shared" ref="L95:L126" si="23">F95-J95+M95</f>
        <v>7.2753121058606638</v>
      </c>
      <c r="M95" s="110">
        <f>10*LOG(6.666667/100)</f>
        <v>-11.760912373409578</v>
      </c>
      <c r="N95" s="110">
        <f t="shared" ref="N95:N126" si="24">10^(L95/10)</f>
        <v>5.3398764723370373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502.79102699208573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31.727750369833057</v>
      </c>
      <c r="K96" s="27">
        <f t="shared" ref="K96:K159" si="27">4/60*100</f>
        <v>6.666666666666667</v>
      </c>
      <c r="L96" s="37">
        <f t="shared" si="23"/>
        <v>3.5113372567573649</v>
      </c>
      <c r="M96" s="110">
        <f t="shared" ref="M96:M159" si="28">10*LOG(6.666667/100)</f>
        <v>-11.760912373409578</v>
      </c>
      <c r="N96" s="110">
        <f t="shared" si="24"/>
        <v>2.2445729545025661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508.79102699208573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31.830788870331286</v>
      </c>
      <c r="K97" s="27">
        <f t="shared" si="27"/>
        <v>6.666666666666667</v>
      </c>
      <c r="L97" s="37">
        <f t="shared" si="23"/>
        <v>3.4082987562591356</v>
      </c>
      <c r="M97" s="110">
        <f t="shared" si="28"/>
        <v>-11.760912373409578</v>
      </c>
      <c r="N97" s="110">
        <f t="shared" si="24"/>
        <v>2.1919461251982995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514.79102699208579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31.932619367530219</v>
      </c>
      <c r="K98" s="27">
        <f t="shared" si="27"/>
        <v>6.666666666666667</v>
      </c>
      <c r="L98" s="37">
        <f t="shared" si="23"/>
        <v>3.3064682590602033</v>
      </c>
      <c r="M98" s="110">
        <f t="shared" si="28"/>
        <v>-11.760912373409578</v>
      </c>
      <c r="N98" s="110">
        <f t="shared" si="24"/>
        <v>2.1411486821317913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520.79102699208579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32.033269858307385</v>
      </c>
      <c r="K99" s="27">
        <f t="shared" si="27"/>
        <v>6.666666666666667</v>
      </c>
      <c r="L99" s="37">
        <f t="shared" si="23"/>
        <v>3.2058177682830369</v>
      </c>
      <c r="M99" s="110">
        <f t="shared" si="28"/>
        <v>-11.760912373409578</v>
      </c>
      <c r="N99" s="110">
        <f t="shared" si="24"/>
        <v>2.0920968078823865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526.79102699208579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32.132767377389008</v>
      </c>
      <c r="K100" s="27">
        <f t="shared" si="27"/>
        <v>6.666666666666667</v>
      </c>
      <c r="L100" s="37">
        <f t="shared" si="23"/>
        <v>3.1063202492014135</v>
      </c>
      <c r="M100" s="110">
        <f t="shared" si="28"/>
        <v>-11.760912373409578</v>
      </c>
      <c r="N100" s="110">
        <f t="shared" si="24"/>
        <v>2.044711430969834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532.79102699208579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32.23113804093866</v>
      </c>
      <c r="K101" s="27">
        <f t="shared" si="27"/>
        <v>6.666666666666667</v>
      </c>
      <c r="L101" s="37">
        <f t="shared" si="23"/>
        <v>3.0079495856517617</v>
      </c>
      <c r="M101" s="110">
        <f t="shared" si="28"/>
        <v>-11.760912373409578</v>
      </c>
      <c r="N101" s="110">
        <f t="shared" si="24"/>
        <v>1.9989179069969294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538.79102699208579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32.328407087705202</v>
      </c>
      <c r="K102" s="27">
        <f t="shared" si="27"/>
        <v>6.666666666666667</v>
      </c>
      <c r="L102" s="37">
        <f t="shared" si="23"/>
        <v>2.9106805388852202</v>
      </c>
      <c r="M102" s="110">
        <f t="shared" si="28"/>
        <v>-11.760912373409578</v>
      </c>
      <c r="N102" s="110">
        <f t="shared" si="24"/>
        <v>1.9546457245080564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544.79102699208579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32.424598917892105</v>
      </c>
      <c r="K103" s="27">
        <f t="shared" si="27"/>
        <v>6.666666666666667</v>
      </c>
      <c r="L103" s="37">
        <f t="shared" si="23"/>
        <v>2.8144887086983168</v>
      </c>
      <c r="M103" s="110">
        <f t="shared" si="28"/>
        <v>-11.760912373409578</v>
      </c>
      <c r="N103" s="110">
        <f t="shared" si="24"/>
        <v>1.9118282333981651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550.79102699208579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32.519737129897948</v>
      </c>
      <c r="K104" s="27">
        <f t="shared" si="27"/>
        <v>6.666666666666667</v>
      </c>
      <c r="L104" s="37">
        <f t="shared" si="23"/>
        <v>2.7193504966924742</v>
      </c>
      <c r="M104" s="110">
        <f t="shared" si="28"/>
        <v>-11.760912373409578</v>
      </c>
      <c r="N104" s="110">
        <f t="shared" si="24"/>
        <v>1.8704023939177716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556.79102699208579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32.613844555066507</v>
      </c>
      <c r="K105" s="27">
        <f t="shared" si="27"/>
        <v>6.666666666666667</v>
      </c>
      <c r="L105" s="37">
        <f t="shared" si="23"/>
        <v>2.625243071523915</v>
      </c>
      <c r="M105" s="110">
        <f t="shared" si="28"/>
        <v>-11.760912373409578</v>
      </c>
      <c r="N105" s="110">
        <f t="shared" si="24"/>
        <v>1.8303085445081011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562.79102699208579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32.706943290574387</v>
      </c>
      <c r="K106" s="27">
        <f t="shared" si="27"/>
        <v>6.666666666666667</v>
      </c>
      <c r="L106" s="37">
        <f t="shared" si="23"/>
        <v>2.5321443360160352</v>
      </c>
      <c r="M106" s="110">
        <f t="shared" si="28"/>
        <v>-11.760912373409578</v>
      </c>
      <c r="N106" s="110">
        <f t="shared" si="24"/>
        <v>1.7914901868690545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568.79102699208579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32.799054730574802</v>
      </c>
      <c r="K107" s="27">
        <f t="shared" si="27"/>
        <v>6.666666666666667</v>
      </c>
      <c r="L107" s="37">
        <f t="shared" si="23"/>
        <v>2.4400328960156195</v>
      </c>
      <c r="M107" s="110">
        <f t="shared" si="28"/>
        <v>-11.760912373409578</v>
      </c>
      <c r="N107" s="110">
        <f t="shared" si="24"/>
        <v>1.7538937868134334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574.79102699208579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32.890199595707216</v>
      </c>
      <c r="K108" s="27">
        <f t="shared" si="27"/>
        <v>6.666666666666667</v>
      </c>
      <c r="L108" s="37">
        <f t="shared" si="23"/>
        <v>2.3488880308832059</v>
      </c>
      <c r="M108" s="110">
        <f t="shared" si="28"/>
        <v>-11.760912373409578</v>
      </c>
      <c r="N108" s="110">
        <f t="shared" si="24"/>
        <v>1.7174685895961403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580.79102699208579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32.980397961074701</v>
      </c>
      <c r="K109" s="27">
        <f t="shared" si="27"/>
        <v>6.666666666666667</v>
      </c>
      <c r="L109" s="37">
        <f t="shared" si="23"/>
        <v>2.2586896655157211</v>
      </c>
      <c r="M109" s="110">
        <f t="shared" si="28"/>
        <v>-11.760912373409578</v>
      </c>
      <c r="N109" s="110">
        <f t="shared" si="24"/>
        <v>1.6821664485282755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586.79102699208579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33.069669282783522</v>
      </c>
      <c r="K110" s="27">
        <f t="shared" si="27"/>
        <v>6.666666666666667</v>
      </c>
      <c r="L110" s="37">
        <f t="shared" si="23"/>
        <v>2.1694183438068997</v>
      </c>
      <c r="M110" s="110">
        <f t="shared" si="28"/>
        <v>-11.760912373409578</v>
      </c>
      <c r="N110" s="110">
        <f t="shared" si="24"/>
        <v>1.6479416657950343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592.79102699208579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33.158032423132703</v>
      </c>
      <c r="K111" s="27">
        <f t="shared" si="27"/>
        <v>6.666666666666667</v>
      </c>
      <c r="L111" s="37">
        <f t="shared" si="23"/>
        <v>2.0810552034577192</v>
      </c>
      <c r="M111" s="110">
        <f t="shared" si="28"/>
        <v>-11.760912373409578</v>
      </c>
      <c r="N111" s="110">
        <f t="shared" si="24"/>
        <v>1.6147508444942842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598.79102699208579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33.245505674535153</v>
      </c>
      <c r="K112" s="27">
        <f t="shared" si="27"/>
        <v>6.666666666666667</v>
      </c>
      <c r="L112" s="37">
        <f t="shared" si="23"/>
        <v>1.9935819520552691</v>
      </c>
      <c r="M112" s="110">
        <f t="shared" si="28"/>
        <v>-11.760912373409578</v>
      </c>
      <c r="N112" s="110">
        <f t="shared" si="24"/>
        <v>1.5825527510008999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604.79102699208579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33.332106782246221</v>
      </c>
      <c r="K113" s="27">
        <f t="shared" si="27"/>
        <v>6.666666666666667</v>
      </c>
      <c r="L113" s="37">
        <f t="shared" si="23"/>
        <v>1.9069808443442007</v>
      </c>
      <c r="M113" s="110">
        <f t="shared" si="28"/>
        <v>-11.760912373409578</v>
      </c>
      <c r="N113" s="110">
        <f t="shared" si="24"/>
        <v>1.5513081868414675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610.79102699208579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33.417852965970333</v>
      </c>
      <c r="K114" s="27">
        <f t="shared" si="27"/>
        <v>6.666666666666667</v>
      </c>
      <c r="L114" s="37">
        <f t="shared" si="23"/>
        <v>1.8212346606200889</v>
      </c>
      <c r="M114" s="110">
        <f t="shared" si="28"/>
        <v>-11.760912373409578</v>
      </c>
      <c r="N114" s="110">
        <f t="shared" si="24"/>
        <v>1.5209798693356609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616.79102699208579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33.502760940411541</v>
      </c>
      <c r="K115" s="27">
        <f t="shared" si="27"/>
        <v>6.666666666666667</v>
      </c>
      <c r="L115" s="37">
        <f t="shared" si="23"/>
        <v>1.7363266861788809</v>
      </c>
      <c r="M115" s="110">
        <f t="shared" si="28"/>
        <v>-11.760912373409578</v>
      </c>
      <c r="N115" s="110">
        <f t="shared" si="24"/>
        <v>1.4915323203253965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622.79102699208579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33.586846934829296</v>
      </c>
      <c r="K116" s="27">
        <f t="shared" si="27"/>
        <v>6.666666666666667</v>
      </c>
      <c r="L116" s="37">
        <f t="shared" si="23"/>
        <v>1.6522406917611256</v>
      </c>
      <c r="M116" s="110">
        <f t="shared" si="28"/>
        <v>-11.760912373409578</v>
      </c>
      <c r="N116" s="110">
        <f t="shared" si="24"/>
        <v>1.4629317623714704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628.79102699208579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33.670126711656671</v>
      </c>
      <c r="K117" s="27">
        <f t="shared" si="27"/>
        <v>6.666666666666667</v>
      </c>
      <c r="L117" s="37">
        <f t="shared" si="23"/>
        <v>1.5689609149337507</v>
      </c>
      <c r="M117" s="110">
        <f t="shared" si="28"/>
        <v>-11.760912373409578</v>
      </c>
      <c r="N117" s="110">
        <f t="shared" si="24"/>
        <v>1.4351460218503775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634.79102699208579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33.752615584234498</v>
      </c>
      <c r="K118" s="27">
        <f t="shared" si="27"/>
        <v>6.666666666666667</v>
      </c>
      <c r="L118" s="37">
        <f t="shared" si="23"/>
        <v>1.4864720423559241</v>
      </c>
      <c r="M118" s="110">
        <f t="shared" si="28"/>
        <v>-11.760912373409578</v>
      </c>
      <c r="N118" s="110">
        <f t="shared" si="24"/>
        <v>1.4081444384320279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640.79102699208579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33.834328433711285</v>
      </c>
      <c r="K119" s="27">
        <f t="shared" si="27"/>
        <v>6.666666666666667</v>
      </c>
      <c r="L119" s="37">
        <f t="shared" si="23"/>
        <v>1.404759192879137</v>
      </c>
      <c r="M119" s="110">
        <f t="shared" si="28"/>
        <v>-11.760912373409578</v>
      </c>
      <c r="N119" s="110">
        <f t="shared" si="24"/>
        <v>1.3818977804626593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646.79102699208579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33.9152797251556</v>
      </c>
      <c r="K120" s="27">
        <f t="shared" si="27"/>
        <v>6.666666666666667</v>
      </c>
      <c r="L120" s="37">
        <f t="shared" si="23"/>
        <v>1.3238079014348223</v>
      </c>
      <c r="M120" s="110">
        <f t="shared" si="28"/>
        <v>-11.760912373409578</v>
      </c>
      <c r="N120" s="110">
        <f t="shared" si="24"/>
        <v>1.3563781658167462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652.79102699208579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33.995483522924495</v>
      </c>
      <c r="K121" s="27">
        <f t="shared" si="27"/>
        <v>6.666666666666667</v>
      </c>
      <c r="L121" s="37">
        <f t="shared" si="23"/>
        <v>1.2436041036659269</v>
      </c>
      <c r="M121" s="110">
        <f t="shared" si="28"/>
        <v>-11.760912373409578</v>
      </c>
      <c r="N121" s="110">
        <f t="shared" si="24"/>
        <v>1.3315589878176513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658.79102699208579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34.074953505328892</v>
      </c>
      <c r="K122" s="27">
        <f t="shared" si="27"/>
        <v>6.666666666666667</v>
      </c>
      <c r="L122" s="37">
        <f t="shared" si="23"/>
        <v>1.1641341212615295</v>
      </c>
      <c r="M122" s="110">
        <f t="shared" si="28"/>
        <v>-11.760912373409578</v>
      </c>
      <c r="N122" s="110">
        <f t="shared" si="24"/>
        <v>1.3074148458593808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664.79102699208579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34.153702978634136</v>
      </c>
      <c r="K123" s="27">
        <f t="shared" si="27"/>
        <v>6.666666666666667</v>
      </c>
      <c r="L123" s="37">
        <f t="shared" si="23"/>
        <v>1.0853846479562854</v>
      </c>
      <c r="M123" s="110">
        <f t="shared" si="28"/>
        <v>-11.760912373409578</v>
      </c>
      <c r="N123" s="110">
        <f t="shared" si="24"/>
        <v>1.2839214803915682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670.79102699208579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34.231744890431493</v>
      </c>
      <c r="K124" s="27">
        <f t="shared" si="27"/>
        <v>6.666666666666667</v>
      </c>
      <c r="L124" s="37">
        <f t="shared" si="23"/>
        <v>1.0073427361589289</v>
      </c>
      <c r="M124" s="110">
        <f t="shared" si="28"/>
        <v>-11.760912373409578</v>
      </c>
      <c r="N124" s="110">
        <f t="shared" si="24"/>
        <v>1.2610557119568937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676.79102699208579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34.309091842414375</v>
      </c>
      <c r="K125" s="27">
        <f t="shared" si="27"/>
        <v>6.666666666666667</v>
      </c>
      <c r="L125" s="37">
        <f t="shared" si="23"/>
        <v>0.92999578417604667</v>
      </c>
      <c r="M125" s="110">
        <f t="shared" si="28"/>
        <v>-11.760912373409578</v>
      </c>
      <c r="N125" s="110">
        <f t="shared" si="24"/>
        <v>1.2387953839947612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682.79102699208579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34.385756102590619</v>
      </c>
      <c r="K126" s="27">
        <f t="shared" si="27"/>
        <v>6.666666666666667</v>
      </c>
      <c r="L126" s="37">
        <f t="shared" si="23"/>
        <v>0.8533315239998025</v>
      </c>
      <c r="M126" s="110">
        <f t="shared" si="28"/>
        <v>-11.760912373409578</v>
      </c>
      <c r="N126" s="110">
        <f t="shared" si="24"/>
        <v>1.2171193091477062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688.79102699208579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34.461749616960574</v>
      </c>
      <c r="K127" s="27">
        <f t="shared" si="27"/>
        <v>6.666666666666667</v>
      </c>
      <c r="L127" s="37">
        <f t="shared" ref="L127:L158" si="29">F127-J127+M127</f>
        <v>0.77733800962984745</v>
      </c>
      <c r="M127" s="110">
        <f t="shared" si="28"/>
        <v>-11.760912373409578</v>
      </c>
      <c r="N127" s="110">
        <f t="shared" ref="N127:N158" si="30">10^(L127/10)</f>
        <v>1.1960072188274566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694.79102699208579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34.53708402068871</v>
      </c>
      <c r="K128" s="27">
        <f t="shared" si="27"/>
        <v>6.666666666666667</v>
      </c>
      <c r="L128" s="37">
        <f t="shared" si="29"/>
        <v>0.70200360590171229</v>
      </c>
      <c r="M128" s="110">
        <f t="shared" si="28"/>
        <v>-11.760912373409578</v>
      </c>
      <c r="N128" s="110">
        <f t="shared" si="30"/>
        <v>1.1754397158164693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700.79102699208579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34.611770648794909</v>
      </c>
      <c r="K129" s="27">
        <f t="shared" si="27"/>
        <v>6.666666666666667</v>
      </c>
      <c r="L129" s="37">
        <f t="shared" si="29"/>
        <v>0.62731697779551254</v>
      </c>
      <c r="M129" s="110">
        <f t="shared" si="28"/>
        <v>-11.760912373409578</v>
      </c>
      <c r="N129" s="110">
        <f t="shared" si="30"/>
        <v>1.1553982296979086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706.79102699208579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34.685820546390069</v>
      </c>
      <c r="K130" s="27">
        <f t="shared" si="27"/>
        <v>6.666666666666667</v>
      </c>
      <c r="L130" s="37">
        <f t="shared" si="29"/>
        <v>0.55326708020035298</v>
      </c>
      <c r="M130" s="110">
        <f t="shared" si="28"/>
        <v>-11.760912373409578</v>
      </c>
      <c r="N130" s="110">
        <f t="shared" si="30"/>
        <v>1.1358649749227985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712.79102699208579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34.759244478478969</v>
      </c>
      <c r="K131" s="27">
        <f t="shared" si="27"/>
        <v>6.666666666666667</v>
      </c>
      <c r="L131" s="37">
        <f t="shared" si="29"/>
        <v>0.47984314811145268</v>
      </c>
      <c r="M131" s="110">
        <f t="shared" si="28"/>
        <v>-11.760912373409578</v>
      </c>
      <c r="N131" s="110">
        <f t="shared" si="30"/>
        <v>1.1168229113375436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718.79102699208579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34.832052939352337</v>
      </c>
      <c r="K132" s="27">
        <f t="shared" si="27"/>
        <v>6.666666666666667</v>
      </c>
      <c r="L132" s="37">
        <f t="shared" si="29"/>
        <v>0.40703468723808456</v>
      </c>
      <c r="M132" s="110">
        <f t="shared" si="28"/>
        <v>-11.760912373409578</v>
      </c>
      <c r="N132" s="110">
        <f t="shared" si="30"/>
        <v>1.0982557070081758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724.79102699208579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34.904256161588563</v>
      </c>
      <c r="K133" s="27">
        <f t="shared" si="27"/>
        <v>6.666666666666667</v>
      </c>
      <c r="L133" s="37">
        <f t="shared" si="29"/>
        <v>0.33483146500185867</v>
      </c>
      <c r="M133" s="110">
        <f t="shared" si="28"/>
        <v>-11.760912373409578</v>
      </c>
      <c r="N133" s="110">
        <f t="shared" si="30"/>
        <v>1.080147703189861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730.79102699208579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34.97586412468425</v>
      </c>
      <c r="K134" s="27">
        <f t="shared" si="27"/>
        <v>6.666666666666667</v>
      </c>
      <c r="L134" s="37">
        <f t="shared" si="29"/>
        <v>0.26322350190617172</v>
      </c>
      <c r="M134" s="110">
        <f t="shared" si="28"/>
        <v>-11.760912373409578</v>
      </c>
      <c r="N134" s="110">
        <f t="shared" si="30"/>
        <v>1.0624838813013808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736.79102699208579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35.046886563331974</v>
      </c>
      <c r="K135" s="27">
        <f t="shared" si="27"/>
        <v>6.666666666666667</v>
      </c>
      <c r="L135" s="37">
        <f t="shared" si="29"/>
        <v>0.1922010632584481</v>
      </c>
      <c r="M135" s="110">
        <f t="shared" si="28"/>
        <v>-11.760912373409578</v>
      </c>
      <c r="N135" s="110">
        <f t="shared" si="30"/>
        <v>1.0452498317744614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742.79102699208579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35.117332975362373</v>
      </c>
      <c r="K136" s="27">
        <f t="shared" si="27"/>
        <v>6.666666666666667</v>
      </c>
      <c r="L136" s="37">
        <f t="shared" si="29"/>
        <v>0.12175465122804852</v>
      </c>
      <c r="M136" s="110">
        <f t="shared" si="28"/>
        <v>-11.760912373409578</v>
      </c>
      <c r="N136" s="110">
        <f t="shared" si="30"/>
        <v>1.0284317246573034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748.79102699208579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35.187212629366684</v>
      </c>
      <c r="K137" s="27">
        <f t="shared" si="27"/>
        <v>6.666666666666667</v>
      </c>
      <c r="L137" s="37">
        <f t="shared" si="29"/>
        <v>5.1874997223738006E-2</v>
      </c>
      <c r="M137" s="110">
        <f t="shared" si="28"/>
        <v>-11.760912373409578</v>
      </c>
      <c r="N137" s="110">
        <f t="shared" si="30"/>
        <v>1.0120162818603358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754.79102699208579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35.256534572015099</v>
      </c>
      <c r="K138" s="27">
        <f t="shared" si="27"/>
        <v>6.666666666666667</v>
      </c>
      <c r="L138" s="37">
        <f t="shared" si="29"/>
        <v>-1.7446945424676841E-2</v>
      </c>
      <c r="M138" s="110">
        <f t="shared" si="28"/>
        <v>-11.760912373409578</v>
      </c>
      <c r="N138" s="110">
        <f t="shared" si="30"/>
        <v>0.99599075094016032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760.79102699208579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35.325307635085473</v>
      </c>
      <c r="K139" s="27">
        <f t="shared" si="27"/>
        <v>6.666666666666667</v>
      </c>
      <c r="L139" s="37">
        <f t="shared" si="29"/>
        <v>-8.6220008495050848E-2</v>
      </c>
      <c r="M139" s="110">
        <f t="shared" si="28"/>
        <v>-11.760912373409578</v>
      </c>
      <c r="N139" s="110">
        <f t="shared" si="30"/>
        <v>0.98034288032500727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766.79102699208579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35.393540442215858</v>
      </c>
      <c r="K140" s="27">
        <f t="shared" si="27"/>
        <v>6.666666666666667</v>
      </c>
      <c r="L140" s="37">
        <f t="shared" si="29"/>
        <v>-0.15445281562543656</v>
      </c>
      <c r="M140" s="110">
        <f t="shared" si="28"/>
        <v>-11.760912373409578</v>
      </c>
      <c r="N140" s="110">
        <f t="shared" si="30"/>
        <v>0.9650608958918605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772.79102699208579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35.4612414153939</v>
      </c>
      <c r="K141" s="27">
        <f t="shared" si="27"/>
        <v>6.666666666666667</v>
      </c>
      <c r="L141" s="37">
        <f t="shared" si="29"/>
        <v>-0.22215378880347814</v>
      </c>
      <c r="M141" s="110">
        <f t="shared" si="28"/>
        <v>-11.760912373409578</v>
      </c>
      <c r="N141" s="110">
        <f t="shared" si="30"/>
        <v>0.9501334788116006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778.79102699208579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35.528418781195299</v>
      </c>
      <c r="K142" s="27">
        <f t="shared" si="27"/>
        <v>6.666666666666667</v>
      </c>
      <c r="L142" s="37">
        <f t="shared" si="29"/>
        <v>-0.28933115460487713</v>
      </c>
      <c r="M142" s="110">
        <f t="shared" si="28"/>
        <v>-11.760912373409578</v>
      </c>
      <c r="N142" s="110">
        <f t="shared" si="30"/>
        <v>0.93554974458431417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784.79102699208579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35.595080576782877</v>
      </c>
      <c r="K143" s="27">
        <f t="shared" si="27"/>
        <v>6.666666666666667</v>
      </c>
      <c r="L143" s="37">
        <f t="shared" si="29"/>
        <v>-0.35599295019245503</v>
      </c>
      <c r="M143" s="110">
        <f t="shared" si="28"/>
        <v>-11.760912373409578</v>
      </c>
      <c r="N143" s="110">
        <f t="shared" si="30"/>
        <v>0.92129922319226432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790.79102699208579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35.661234655677106</v>
      </c>
      <c r="K144" s="27">
        <f t="shared" si="27"/>
        <v>6.666666666666667</v>
      </c>
      <c r="L144" s="37">
        <f t="shared" si="29"/>
        <v>-0.422147029086684</v>
      </c>
      <c r="M144" s="110">
        <f t="shared" si="28"/>
        <v>-11.760912373409578</v>
      </c>
      <c r="N144" s="110">
        <f t="shared" si="30"/>
        <v>0.90737184030295459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796.79102699208579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35.726888693308695</v>
      </c>
      <c r="K145" s="27">
        <f t="shared" si="27"/>
        <v>6.666666666666667</v>
      </c>
      <c r="L145" s="37">
        <f t="shared" si="29"/>
        <v>-0.48780106671827284</v>
      </c>
      <c r="M145" s="110">
        <f t="shared" si="28"/>
        <v>-11.760912373409578</v>
      </c>
      <c r="N145" s="110">
        <f t="shared" si="30"/>
        <v>0.89375789945921991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802.79102699208579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35.79205019236273</v>
      </c>
      <c r="K146" s="27">
        <f t="shared" si="27"/>
        <v>6.666666666666667</v>
      </c>
      <c r="L146" s="37">
        <f t="shared" si="29"/>
        <v>-0.55296256577230807</v>
      </c>
      <c r="M146" s="110">
        <f t="shared" si="28"/>
        <v>-11.760912373409578</v>
      </c>
      <c r="N146" s="110">
        <f t="shared" si="30"/>
        <v>0.88044806519761798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808.79102699208579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35.856726487923979</v>
      </c>
      <c r="K147" s="27">
        <f t="shared" si="27"/>
        <v>6.666666666666667</v>
      </c>
      <c r="L147" s="37">
        <f t="shared" si="29"/>
        <v>-0.61763886133355683</v>
      </c>
      <c r="M147" s="110">
        <f t="shared" si="28"/>
        <v>-11.760912373409578</v>
      </c>
      <c r="N147" s="110">
        <f t="shared" si="30"/>
        <v>0.86743334704017105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814.79102699208579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35.92092475243193</v>
      </c>
      <c r="K148" s="27">
        <f t="shared" si="27"/>
        <v>6.666666666666667</v>
      </c>
      <c r="L148" s="37">
        <f t="shared" si="29"/>
        <v>-0.68183712584150769</v>
      </c>
      <c r="M148" s="110">
        <f t="shared" si="28"/>
        <v>-11.760912373409578</v>
      </c>
      <c r="N148" s="110">
        <f t="shared" si="30"/>
        <v>0.85470508430825054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820.79102699208579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35.98465200045414</v>
      </c>
      <c r="K149" s="27">
        <f t="shared" si="27"/>
        <v>6.666666666666667</v>
      </c>
      <c r="L149" s="37">
        <f t="shared" si="29"/>
        <v>-0.74556437386371854</v>
      </c>
      <c r="M149" s="110">
        <f t="shared" si="28"/>
        <v>-11.760912373409578</v>
      </c>
      <c r="N149" s="110">
        <f t="shared" si="30"/>
        <v>0.84225493171066157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826.79102699208579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36.047915093285724</v>
      </c>
      <c r="K150" s="27">
        <f t="shared" si="27"/>
        <v>6.666666666666667</v>
      </c>
      <c r="L150" s="37">
        <f t="shared" si="29"/>
        <v>-0.80882746669530192</v>
      </c>
      <c r="M150" s="110">
        <f t="shared" si="28"/>
        <v>-11.760912373409578</v>
      </c>
      <c r="N150" s="110">
        <f t="shared" si="30"/>
        <v>0.83007484566116962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832.79102699208579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36.110720743382515</v>
      </c>
      <c r="K151" s="27">
        <f t="shared" si="27"/>
        <v>6.666666666666667</v>
      </c>
      <c r="L151" s="37">
        <f t="shared" si="29"/>
        <v>-0.87163311679209343</v>
      </c>
      <c r="M151" s="110">
        <f t="shared" si="28"/>
        <v>-11.760912373409578</v>
      </c>
      <c r="N151" s="110">
        <f t="shared" si="30"/>
        <v>0.81815707128357462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838.79102699208579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36.173075518635152</v>
      </c>
      <c r="K152" s="27">
        <f t="shared" si="27"/>
        <v>6.666666666666667</v>
      </c>
      <c r="L152" s="37">
        <f t="shared" si="29"/>
        <v>-0.93398789204472976</v>
      </c>
      <c r="M152" s="110">
        <f t="shared" si="28"/>
        <v>-11.760912373409578</v>
      </c>
      <c r="N152" s="110">
        <f t="shared" si="30"/>
        <v>0.80649413006512161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588.79102699208579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33.09922365710797</v>
      </c>
      <c r="K153" s="27">
        <f t="shared" si="27"/>
        <v>6.666666666666667</v>
      </c>
      <c r="L153" s="37">
        <f t="shared" si="29"/>
        <v>2.1398639694824517</v>
      </c>
      <c r="M153" s="110">
        <f t="shared" si="28"/>
        <v>-11.760912373409578</v>
      </c>
      <c r="N153" s="110">
        <f t="shared" si="30"/>
        <v>1.6367652535621544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588.98647156501465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33.102106391764529</v>
      </c>
      <c r="K154" s="27">
        <f t="shared" si="27"/>
        <v>6.666666666666667</v>
      </c>
      <c r="L154" s="37">
        <f t="shared" si="29"/>
        <v>2.1369812348258925</v>
      </c>
      <c r="M154" s="110">
        <f t="shared" si="28"/>
        <v>-11.760912373409578</v>
      </c>
      <c r="N154" s="110">
        <f t="shared" si="30"/>
        <v>1.6356791715368673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589.5703350300314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33.110712466596624</v>
      </c>
      <c r="K155" s="27">
        <f t="shared" si="27"/>
        <v>6.666666666666667</v>
      </c>
      <c r="L155" s="37">
        <f t="shared" si="29"/>
        <v>2.1283751599937979</v>
      </c>
      <c r="M155" s="110">
        <f t="shared" si="28"/>
        <v>-11.760912373409578</v>
      </c>
      <c r="N155" s="110">
        <f t="shared" si="30"/>
        <v>1.6324410831612979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590.53536015414943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33.124918149407314</v>
      </c>
      <c r="K156" s="27">
        <f t="shared" si="27"/>
        <v>6.666666666666667</v>
      </c>
      <c r="L156" s="37">
        <f t="shared" si="29"/>
        <v>2.1141694771831077</v>
      </c>
      <c r="M156" s="110">
        <f t="shared" si="28"/>
        <v>-11.760912373409578</v>
      </c>
      <c r="N156" s="110">
        <f t="shared" si="30"/>
        <v>1.6271101255713705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591.86994158412347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33.144525693316901</v>
      </c>
      <c r="K157" s="27">
        <f t="shared" si="27"/>
        <v>6.666666666666667</v>
      </c>
      <c r="L157" s="37">
        <f t="shared" si="29"/>
        <v>2.0945619332735212</v>
      </c>
      <c r="M157" s="110">
        <f t="shared" si="28"/>
        <v>-11.760912373409578</v>
      </c>
      <c r="N157" s="110">
        <f t="shared" si="30"/>
        <v>1.619780600675558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593.55879021930923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33.169274819758179</v>
      </c>
      <c r="K158" s="27">
        <f t="shared" si="27"/>
        <v>6.666666666666667</v>
      </c>
      <c r="L158" s="37">
        <f t="shared" si="29"/>
        <v>2.0698128068322426</v>
      </c>
      <c r="M158" s="110">
        <f t="shared" si="28"/>
        <v>-11.760912373409578</v>
      </c>
      <c r="N158" s="110">
        <f t="shared" si="30"/>
        <v>1.6105762133059121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595.58373927391347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33.198856641239665</v>
      </c>
      <c r="K159" s="27">
        <f t="shared" si="27"/>
        <v>6.666666666666667</v>
      </c>
      <c r="L159" s="37">
        <f t="shared" ref="L159:L190" si="32">F159-J159+M159</f>
        <v>2.0402309853507568</v>
      </c>
      <c r="M159" s="110">
        <f t="shared" si="28"/>
        <v>-11.760912373409578</v>
      </c>
      <c r="N159" s="110">
        <f t="shared" ref="N159:N190" si="33">10^(L159/10)</f>
        <v>1.5996431055183284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597.92460203024996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33.232928462822372</v>
      </c>
      <c r="K160" s="27">
        <f t="shared" ref="K160:K223" si="36">4/60*100</f>
        <v>6.666666666666667</v>
      </c>
      <c r="L160" s="37">
        <f t="shared" si="32"/>
        <v>2.00615916376805</v>
      </c>
      <c r="M160" s="110">
        <f t="shared" ref="M160:M223" si="37">10*LOG(6.666667/100)</f>
        <v>-11.760912373409578</v>
      </c>
      <c r="N160" s="110">
        <f t="shared" si="33"/>
        <v>1.5871424823714078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600.56000116066855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33.271128073953321</v>
      </c>
      <c r="K161" s="27">
        <f t="shared" si="36"/>
        <v>6.666666666666667</v>
      </c>
      <c r="L161" s="37">
        <f t="shared" si="32"/>
        <v>1.967959552637101</v>
      </c>
      <c r="M161" s="110">
        <f t="shared" si="37"/>
        <v>-11.760912373409578</v>
      </c>
      <c r="N161" s="110">
        <f t="shared" si="33"/>
        <v>1.5732435332113857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603.46810981684246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33.313086496239549</v>
      </c>
      <c r="K162" s="27">
        <f t="shared" si="36"/>
        <v>6.666666666666667</v>
      </c>
      <c r="L162" s="37">
        <f t="shared" si="32"/>
        <v>1.9260011303508726</v>
      </c>
      <c r="M162" s="110">
        <f t="shared" si="37"/>
        <v>-11.760912373409578</v>
      </c>
      <c r="N162" s="110">
        <f t="shared" si="33"/>
        <v>1.5581171687087256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606.62726873405359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33.358438571011263</v>
      </c>
      <c r="K163" s="27">
        <f t="shared" si="36"/>
        <v>6.666666666666667</v>
      </c>
      <c r="L163" s="37">
        <f t="shared" si="32"/>
        <v>1.8806490555791591</v>
      </c>
      <c r="M163" s="110">
        <f t="shared" si="37"/>
        <v>-11.760912373409578</v>
      </c>
      <c r="N163" s="110">
        <f t="shared" si="33"/>
        <v>1.541930878179353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610.01646582983108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33.40683115669151</v>
      </c>
      <c r="K164" s="27">
        <f t="shared" si="36"/>
        <v>6.666666666666667</v>
      </c>
      <c r="L164" s="37">
        <f t="shared" si="32"/>
        <v>1.8322564698989119</v>
      </c>
      <c r="M164" s="110">
        <f t="shared" si="37"/>
        <v>-11.760912373409578</v>
      </c>
      <c r="N164" s="110">
        <f t="shared" si="33"/>
        <v>1.5248448137609758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613.61568192416757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33.457929003372058</v>
      </c>
      <c r="K165" s="27">
        <f t="shared" si="36"/>
        <v>6.666666666666667</v>
      </c>
      <c r="L165" s="37">
        <f t="shared" si="32"/>
        <v>1.7811586232183636</v>
      </c>
      <c r="M165" s="110">
        <f t="shared" si="37"/>
        <v>-11.760912373409578</v>
      </c>
      <c r="N165" s="110">
        <f t="shared" si="33"/>
        <v>1.507009056741083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617.40611725860254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33.511418563125424</v>
      </c>
      <c r="K166" s="27">
        <f t="shared" si="36"/>
        <v>6.666666666666667</v>
      </c>
      <c r="L166" s="37">
        <f t="shared" si="32"/>
        <v>1.7276690634649974</v>
      </c>
      <c r="M166" s="110">
        <f t="shared" si="37"/>
        <v>-11.760912373409578</v>
      </c>
      <c r="N166" s="110">
        <f t="shared" si="33"/>
        <v>1.4885619253328828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621.37031901126522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33.567010089499647</v>
      </c>
      <c r="K167" s="27">
        <f t="shared" si="36"/>
        <v>6.666666666666667</v>
      </c>
      <c r="L167" s="37">
        <f t="shared" si="32"/>
        <v>1.6720775370907752</v>
      </c>
      <c r="M167" s="110">
        <f t="shared" si="37"/>
        <v>-11.760912373409578</v>
      </c>
      <c r="N167" s="110">
        <f t="shared" si="33"/>
        <v>1.4696291368793555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625.49223133765508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33.624438401831306</v>
      </c>
      <c r="K168" s="27">
        <f t="shared" si="36"/>
        <v>6.666666666666667</v>
      </c>
      <c r="L168" s="37">
        <f t="shared" si="32"/>
        <v>1.6146492247591162</v>
      </c>
      <c r="M168" s="110">
        <f t="shared" si="37"/>
        <v>-11.760912373409578</v>
      </c>
      <c r="N168" s="110">
        <f t="shared" si="33"/>
        <v>1.4503236284081498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629.757188100843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33.683462665434469</v>
      </c>
      <c r="K169" s="27">
        <f t="shared" si="36"/>
        <v>6.666666666666667</v>
      </c>
      <c r="L169" s="37">
        <f t="shared" si="32"/>
        <v>1.5556249611559529</v>
      </c>
      <c r="M169" s="110">
        <f t="shared" si="37"/>
        <v>-11.760912373409578</v>
      </c>
      <c r="N169" s="110">
        <f t="shared" si="33"/>
        <v>1.4307458540897393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634.15186566162788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33.7438654895235</v>
      </c>
      <c r="K170" s="27">
        <f t="shared" si="36"/>
        <v>6.666666666666667</v>
      </c>
      <c r="L170" s="37">
        <f t="shared" si="32"/>
        <v>1.4952221370669214</v>
      </c>
      <c r="M170" s="110">
        <f t="shared" si="37"/>
        <v>-11.760912373409578</v>
      </c>
      <c r="N170" s="110">
        <f t="shared" si="33"/>
        <v>1.4109844049830336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638.66420979983127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33.805451586915666</v>
      </c>
      <c r="K171" s="27">
        <f t="shared" si="36"/>
        <v>6.666666666666667</v>
      </c>
      <c r="L171" s="37">
        <f t="shared" si="32"/>
        <v>1.4336360396747558</v>
      </c>
      <c r="M171" s="110">
        <f t="shared" si="37"/>
        <v>-11.760912373409578</v>
      </c>
      <c r="N171" s="110">
        <f t="shared" si="33"/>
        <v>1.3911168272508252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643.28334760992561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33.868046183153481</v>
      </c>
      <c r="K172" s="27">
        <f t="shared" si="36"/>
        <v>6.666666666666667</v>
      </c>
      <c r="L172" s="37">
        <f t="shared" si="32"/>
        <v>1.3710414434369405</v>
      </c>
      <c r="M172" s="110">
        <f t="shared" si="37"/>
        <v>-11.760912373409578</v>
      </c>
      <c r="N172" s="110">
        <f t="shared" si="33"/>
        <v>1.3712105446948537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647.99949236357213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33.931493312974041</v>
      </c>
      <c r="K173" s="27">
        <f t="shared" si="36"/>
        <v>6.666666666666667</v>
      </c>
      <c r="L173" s="37">
        <f t="shared" si="32"/>
        <v>1.3075943136163808</v>
      </c>
      <c r="M173" s="110">
        <f t="shared" si="37"/>
        <v>-11.760912373409578</v>
      </c>
      <c r="N173" s="110">
        <f t="shared" si="33"/>
        <v>1.3513238173585684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652.8038469781369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33.995654101081968</v>
      </c>
      <c r="K174" s="27">
        <f t="shared" si="36"/>
        <v>6.666666666666667</v>
      </c>
      <c r="L174" s="37">
        <f t="shared" si="32"/>
        <v>1.2434335255084541</v>
      </c>
      <c r="M174" s="110">
        <f t="shared" si="37"/>
        <v>-11.760912373409578</v>
      </c>
      <c r="N174" s="110">
        <f t="shared" si="33"/>
        <v>1.3315066891061469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657.68850988103588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34.060405092047468</v>
      </c>
      <c r="K175" s="27">
        <f t="shared" si="36"/>
        <v>6.666666666666667</v>
      </c>
      <c r="L175" s="37">
        <f t="shared" si="32"/>
        <v>1.1786825345429541</v>
      </c>
      <c r="M175" s="110">
        <f t="shared" si="37"/>
        <v>-11.760912373409578</v>
      </c>
      <c r="N175" s="110">
        <f t="shared" si="33"/>
        <v>1.3118018935369258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662.64638566342921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34.125636669933847</v>
      </c>
      <c r="K176" s="27">
        <f t="shared" si="36"/>
        <v>6.666666666666667</v>
      </c>
      <c r="L176" s="37">
        <f t="shared" si="32"/>
        <v>1.1134509566565747</v>
      </c>
      <c r="M176" s="110">
        <f t="shared" si="37"/>
        <v>-11.760912373409578</v>
      </c>
      <c r="N176" s="110">
        <f t="shared" si="33"/>
        <v>1.2922456998691811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667.67110189843629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34.191251590638117</v>
      </c>
      <c r="K177" s="27">
        <f t="shared" si="36"/>
        <v>6.666666666666667</v>
      </c>
      <c r="L177" s="37">
        <f t="shared" si="32"/>
        <v>1.0478360359523045</v>
      </c>
      <c r="M177" s="110">
        <f t="shared" si="37"/>
        <v>-11.760912373409578</v>
      </c>
      <c r="N177" s="110">
        <f t="shared" si="33"/>
        <v>1.2728686892527166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672.75693278067877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34.257163637534262</v>
      </c>
      <c r="K178" s="27">
        <f t="shared" si="36"/>
        <v>6.666666666666667</v>
      </c>
      <c r="L178" s="37">
        <f t="shared" si="32"/>
        <v>0.98192398905615974</v>
      </c>
      <c r="M178" s="110">
        <f t="shared" si="37"/>
        <v>-11.760912373409578</v>
      </c>
      <c r="N178" s="110">
        <f t="shared" si="33"/>
        <v>1.2536964580838001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677.89872975483411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34.323296402602978</v>
      </c>
      <c r="K179" s="27">
        <f t="shared" si="36"/>
        <v>6.666666666666667</v>
      </c>
      <c r="L179" s="37">
        <f t="shared" si="32"/>
        <v>0.91579122398744417</v>
      </c>
      <c r="M179" s="110">
        <f t="shared" si="37"/>
        <v>-11.760912373409578</v>
      </c>
      <c r="N179" s="110">
        <f t="shared" si="33"/>
        <v>1.2347502489580111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683.09185898163969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34.389582189775616</v>
      </c>
      <c r="K180" s="27">
        <f t="shared" si="36"/>
        <v>6.666666666666667</v>
      </c>
      <c r="L180" s="37">
        <f t="shared" si="32"/>
        <v>0.84950543681480539</v>
      </c>
      <c r="M180" s="110">
        <f t="shared" si="37"/>
        <v>-11.760912373409578</v>
      </c>
      <c r="N180" s="110">
        <f t="shared" si="33"/>
        <v>1.2160475124543462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688.3321452930918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34.455961033888087</v>
      </c>
      <c r="K181" s="27">
        <f t="shared" si="36"/>
        <v>6.666666666666667</v>
      </c>
      <c r="L181" s="37">
        <f t="shared" si="32"/>
        <v>0.78312659270233453</v>
      </c>
      <c r="M181" s="110">
        <f t="shared" si="37"/>
        <v>-11.760912373409578</v>
      </c>
      <c r="N181" s="110">
        <f t="shared" si="33"/>
        <v>1.1976024044300175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693.61582217805812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34.522379826798158</v>
      </c>
      <c r="K182" s="27">
        <f t="shared" si="36"/>
        <v>6.666666666666667</v>
      </c>
      <c r="L182" s="37">
        <f t="shared" si="32"/>
        <v>0.71670779979226396</v>
      </c>
      <c r="M182" s="110">
        <f t="shared" si="37"/>
        <v>-11.760912373409578</v>
      </c>
      <c r="N182" s="110">
        <f t="shared" si="33"/>
        <v>1.1794262242495517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698.93948728797818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34.588791541393419</v>
      </c>
      <c r="K183" s="27">
        <f t="shared" si="36"/>
        <v>6.666666666666667</v>
      </c>
      <c r="L183" s="37">
        <f t="shared" si="32"/>
        <v>0.65029608519700233</v>
      </c>
      <c r="M183" s="110">
        <f t="shared" si="37"/>
        <v>-11.760912373409578</v>
      </c>
      <c r="N183" s="110">
        <f t="shared" si="33"/>
        <v>1.1615277996183579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704.30006293992096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34.655154544062988</v>
      </c>
      <c r="K184" s="27">
        <f t="shared" si="36"/>
        <v>6.666666666666667</v>
      </c>
      <c r="L184" s="37">
        <f t="shared" si="32"/>
        <v>0.58393308252743381</v>
      </c>
      <c r="M184" s="110">
        <f t="shared" si="37"/>
        <v>-11.760912373409578</v>
      </c>
      <c r="N184" s="110">
        <f t="shared" si="33"/>
        <v>1.143913823616151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709.69476110682592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34.721431986477292</v>
      </c>
      <c r="K185" s="27">
        <f t="shared" si="36"/>
        <v>6.666666666666667</v>
      </c>
      <c r="L185" s="37">
        <f t="shared" si="32"/>
        <v>0.51765564011313003</v>
      </c>
      <c r="M185" s="110">
        <f t="shared" si="37"/>
        <v>-11.760912373409578</v>
      </c>
      <c r="N185" s="110">
        <f t="shared" si="33"/>
        <v>1.1265891492543774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715.12105241231961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34.787591268044928</v>
      </c>
      <c r="K186" s="27">
        <f t="shared" si="36"/>
        <v>6.666666666666667</v>
      </c>
      <c r="L186" s="37">
        <f t="shared" si="32"/>
        <v>0.4514963585454943</v>
      </c>
      <c r="M186" s="110">
        <f t="shared" si="37"/>
        <v>-11.760912373409578</v>
      </c>
      <c r="N186" s="110">
        <f t="shared" si="33"/>
        <v>1.1095570465003062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720.57663868327563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34.853603561076412</v>
      </c>
      <c r="K187" s="27">
        <f t="shared" si="36"/>
        <v>6.666666666666667</v>
      </c>
      <c r="L187" s="37">
        <f t="shared" si="32"/>
        <v>0.38548406551401015</v>
      </c>
      <c r="M187" s="110">
        <f t="shared" si="37"/>
        <v>-11.760912373409578</v>
      </c>
      <c r="N187" s="110">
        <f t="shared" si="33"/>
        <v>1.0928194262767235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726.05942865267218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34.919443391402048</v>
      </c>
      <c r="K188" s="27">
        <f t="shared" si="36"/>
        <v>6.666666666666667</v>
      </c>
      <c r="L188" s="37">
        <f t="shared" si="32"/>
        <v>0.31964423518837393</v>
      </c>
      <c r="M188" s="110">
        <f t="shared" si="37"/>
        <v>-11.760912373409578</v>
      </c>
      <c r="N188" s="110">
        <f t="shared" si="33"/>
        <v>1.0763770354985545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731.56751644535279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34.985088267915501</v>
      </c>
      <c r="K189" s="27">
        <f t="shared" si="36"/>
        <v>6.666666666666667</v>
      </c>
      <c r="L189" s="37">
        <f t="shared" si="32"/>
        <v>0.25399935867492118</v>
      </c>
      <c r="M189" s="110">
        <f t="shared" si="37"/>
        <v>-11.760912373409578</v>
      </c>
      <c r="N189" s="110">
        <f t="shared" si="33"/>
        <v>1.0602296267698879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737.0991625181224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35.050518355212759</v>
      </c>
      <c r="K190" s="27">
        <f t="shared" si="36"/>
        <v>6.666666666666667</v>
      </c>
      <c r="L190" s="37">
        <f t="shared" si="32"/>
        <v>0.18856927137766277</v>
      </c>
      <c r="M190" s="110">
        <f t="shared" si="37"/>
        <v>-11.760912373409578</v>
      </c>
      <c r="N190" s="110">
        <f t="shared" si="33"/>
        <v>1.0443761059514911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742.65277676215464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35.115716184151495</v>
      </c>
      <c r="K191" s="27">
        <f t="shared" si="36"/>
        <v>6.666666666666667</v>
      </c>
      <c r="L191" s="37">
        <f t="shared" ref="L191:L222" si="38">F191-J191+M191</f>
        <v>0.12337144243892695</v>
      </c>
      <c r="M191" s="110">
        <f t="shared" si="37"/>
        <v>-11.760912373409578</v>
      </c>
      <c r="N191" s="110">
        <f t="shared" ref="N191:N222" si="39">10^(L191/10)</f>
        <v>1.0288146604271782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748.2269035093401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35.180666395757228</v>
      </c>
      <c r="K192" s="27">
        <f t="shared" si="36"/>
        <v>6.666666666666667</v>
      </c>
      <c r="L192" s="37">
        <f t="shared" si="38"/>
        <v>5.8421230833193505E-2</v>
      </c>
      <c r="M192" s="110">
        <f t="shared" si="37"/>
        <v>-11.760912373409578</v>
      </c>
      <c r="N192" s="110">
        <f t="shared" si="39"/>
        <v>1.0135428705511238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753.82020821476317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35.245355514447979</v>
      </c>
      <c r="K193" s="27">
        <f t="shared" si="36"/>
        <v>6.666666666666667</v>
      </c>
      <c r="L193" s="37">
        <f t="shared" si="38"/>
        <v>-6.267887857557497E-3</v>
      </c>
      <c r="M193" s="110">
        <f t="shared" si="37"/>
        <v>-11.760912373409578</v>
      </c>
      <c r="N193" s="110">
        <f t="shared" si="39"/>
        <v>0.99855780644755066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759.43146561492995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35.309771747037672</v>
      </c>
      <c r="K194" s="27">
        <f t="shared" si="36"/>
        <v>6.666666666666667</v>
      </c>
      <c r="L194" s="37">
        <f t="shared" si="38"/>
        <v>-7.0684120447250365E-2</v>
      </c>
      <c r="M194" s="110">
        <f t="shared" si="37"/>
        <v>-11.760912373409578</v>
      </c>
      <c r="N194" s="110">
        <f t="shared" si="39"/>
        <v>0.98385611205818591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765.05954918580119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35.373904804412909</v>
      </c>
      <c r="K195" s="27">
        <f t="shared" si="36"/>
        <v>6.666666666666667</v>
      </c>
      <c r="L195" s="37">
        <f t="shared" si="38"/>
        <v>-0.13481717782248737</v>
      </c>
      <c r="M195" s="110">
        <f t="shared" si="37"/>
        <v>-11.760912373409578</v>
      </c>
      <c r="N195" s="110">
        <f t="shared" si="39"/>
        <v>0.96943407808924409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770.70342174632106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35.437745743162417</v>
      </c>
      <c r="K196" s="27">
        <f t="shared" si="36"/>
        <v>6.666666666666667</v>
      </c>
      <c r="L196" s="37">
        <f t="shared" si="38"/>
        <v>-0.19865811657199473</v>
      </c>
      <c r="M196" s="110">
        <f t="shared" si="37"/>
        <v>-11.760912373409578</v>
      </c>
      <c r="N196" s="110">
        <f t="shared" si="39"/>
        <v>0.95528770529559026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776.36212707219056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35.501286824776216</v>
      </c>
      <c r="K197" s="27">
        <f t="shared" si="36"/>
        <v>6.666666666666667</v>
      </c>
      <c r="L197" s="37">
        <f t="shared" si="38"/>
        <v>-0.26219919818579385</v>
      </c>
      <c r="M197" s="110">
        <f t="shared" si="37"/>
        <v>-11.760912373409578</v>
      </c>
      <c r="N197" s="110">
        <f t="shared" si="39"/>
        <v>0.94141275935262358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782.03478240138475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35.564521390328807</v>
      </c>
      <c r="K198" s="27">
        <f t="shared" si="36"/>
        <v>6.666666666666667</v>
      </c>
      <c r="L198" s="37">
        <f t="shared" si="38"/>
        <v>-0.32543376373838484</v>
      </c>
      <c r="M198" s="110">
        <f t="shared" si="37"/>
        <v>-11.760912373409578</v>
      </c>
      <c r="N198" s="110">
        <f t="shared" si="39"/>
        <v>0.92780481840301166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787.72057172757661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35.627443748820333</v>
      </c>
      <c r="K199" s="27">
        <f t="shared" si="36"/>
        <v>6.666666666666667</v>
      </c>
      <c r="L199" s="37">
        <f t="shared" si="38"/>
        <v>-0.38835612222991145</v>
      </c>
      <c r="M199" s="110">
        <f t="shared" si="37"/>
        <v>-11.760912373409578</v>
      </c>
      <c r="N199" s="110">
        <f t="shared" si="39"/>
        <v>0.91445931422326288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793.41873979046875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35.69004907757683</v>
      </c>
      <c r="K200" s="27">
        <f t="shared" si="36"/>
        <v>6.666666666666667</v>
      </c>
      <c r="L200" s="37">
        <f t="shared" si="38"/>
        <v>-0.45096145098640861</v>
      </c>
      <c r="M200" s="110">
        <f t="shared" si="37"/>
        <v>-11.760912373409578</v>
      </c>
      <c r="N200" s="110">
        <f t="shared" si="39"/>
        <v>0.90137156783156047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799.12858668323622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35.752333333308741</v>
      </c>
      <c r="K201" s="27">
        <f t="shared" si="36"/>
        <v>6.666666666666667</v>
      </c>
      <c r="L201" s="37">
        <f t="shared" si="38"/>
        <v>-0.51324570671831893</v>
      </c>
      <c r="M201" s="110">
        <f t="shared" si="37"/>
        <v>-11.760912373409578</v>
      </c>
      <c r="N201" s="110">
        <f t="shared" si="39"/>
        <v>0.88853682025102498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804.84946300707293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35.814293172600131</v>
      </c>
      <c r="K202" s="27">
        <f t="shared" si="36"/>
        <v>6.666666666666667</v>
      </c>
      <c r="L202" s="37">
        <f t="shared" si="38"/>
        <v>-0.57520554600970897</v>
      </c>
      <c r="M202" s="110">
        <f t="shared" si="37"/>
        <v>-11.760912373409578</v>
      </c>
      <c r="N202" s="110">
        <f t="shared" si="39"/>
        <v>0.87595025904942714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810.58076551136878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35.875925880751424</v>
      </c>
      <c r="K203" s="27">
        <f t="shared" si="36"/>
        <v>6.666666666666667</v>
      </c>
      <c r="L203" s="37">
        <f t="shared" si="38"/>
        <v>-0.63683825416100248</v>
      </c>
      <c r="M203" s="110">
        <f t="shared" si="37"/>
        <v>-11.760912373409578</v>
      </c>
      <c r="N203" s="110">
        <f t="shared" si="39"/>
        <v>0.86360704119573084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816.3219331654949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35.93722930803024</v>
      </c>
      <c r="K204" s="27">
        <f t="shared" si="36"/>
        <v>6.666666666666667</v>
      </c>
      <c r="L204" s="37">
        <f t="shared" si="38"/>
        <v>-0.69814168143981803</v>
      </c>
      <c r="M204" s="110">
        <f t="shared" si="37"/>
        <v>-11.760912373409578</v>
      </c>
      <c r="N204" s="110">
        <f t="shared" si="39"/>
        <v>0.85150231270377708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822.07244361467724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35.998201812499396</v>
      </c>
      <c r="K205" s="27">
        <f t="shared" si="36"/>
        <v>6.666666666666667</v>
      </c>
      <c r="L205" s="37">
        <f t="shared" si="38"/>
        <v>-0.75911418590897384</v>
      </c>
      <c r="M205" s="110">
        <f t="shared" si="37"/>
        <v>-11.760912373409578</v>
      </c>
      <c r="N205" s="110">
        <f t="shared" si="39"/>
        <v>0.83963122547274838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827.83180997810996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36.058842208691203</v>
      </c>
      <c r="K206" s="27">
        <f t="shared" si="36"/>
        <v>6.666666666666667</v>
      </c>
      <c r="L206" s="37">
        <f t="shared" si="38"/>
        <v>-0.81975458210078145</v>
      </c>
      <c r="M206" s="110">
        <f t="shared" si="37"/>
        <v>-11.760912373409578</v>
      </c>
      <c r="N206" s="110">
        <f t="shared" si="39"/>
        <v>0.82798895168137554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833.59957795241985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36.119149721484668</v>
      </c>
      <c r="K207" s="27">
        <f t="shared" si="36"/>
        <v>6.666666666666667</v>
      </c>
      <c r="L207" s="37">
        <f t="shared" si="38"/>
        <v>-0.88006209489424592</v>
      </c>
      <c r="M207" s="110">
        <f t="shared" si="37"/>
        <v>-11.760912373409578</v>
      </c>
      <c r="N207" s="110">
        <f t="shared" si="39"/>
        <v>0.8165706960471123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839.37532318792717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36.179123944618141</v>
      </c>
      <c r="K208" s="27">
        <f t="shared" si="36"/>
        <v>6.666666666666667</v>
      </c>
      <c r="L208" s="37">
        <f t="shared" si="38"/>
        <v>-0.94003631802771892</v>
      </c>
      <c r="M208" s="110">
        <f t="shared" si="37"/>
        <v>-11.760912373409578</v>
      </c>
      <c r="N208" s="110">
        <f t="shared" si="39"/>
        <v>0.80537170622188647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845.15864890893386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36.238764803336878</v>
      </c>
      <c r="K209" s="27">
        <f t="shared" si="36"/>
        <v>6.666666666666667</v>
      </c>
      <c r="L209" s="37">
        <f t="shared" si="38"/>
        <v>-0.99967717674645584</v>
      </c>
      <c r="M209" s="110">
        <f t="shared" si="37"/>
        <v>-11.760912373409578</v>
      </c>
      <c r="N209" s="110">
        <f t="shared" si="39"/>
        <v>0.79438728156151506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850.94918375259294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36.298072520733314</v>
      </c>
      <c r="K210" s="27">
        <f t="shared" si="36"/>
        <v>6.666666666666667</v>
      </c>
      <c r="L210" s="37">
        <f t="shared" si="38"/>
        <v>-1.0589848941428919</v>
      </c>
      <c r="M210" s="110">
        <f t="shared" si="37"/>
        <v>-11.760912373409578</v>
      </c>
      <c r="N210" s="110">
        <f t="shared" si="39"/>
        <v>0.78361278047590088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680.79102699208579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34.360276459935321</v>
      </c>
      <c r="K211" s="27">
        <f t="shared" si="36"/>
        <v>6.666666666666667</v>
      </c>
      <c r="L211" s="37">
        <f t="shared" si="38"/>
        <v>0.87881116665510106</v>
      </c>
      <c r="M211" s="110">
        <f t="shared" si="37"/>
        <v>-11.760912373409578</v>
      </c>
      <c r="N211" s="110">
        <f t="shared" si="39"/>
        <v>1.2242810199367875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680.88882708757842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34.361524155324155</v>
      </c>
      <c r="K212" s="27">
        <f t="shared" si="36"/>
        <v>6.666666666666667</v>
      </c>
      <c r="L212" s="37">
        <f t="shared" si="38"/>
        <v>0.87756347126626721</v>
      </c>
      <c r="M212" s="110">
        <f t="shared" si="37"/>
        <v>-11.760912373409578</v>
      </c>
      <c r="N212" s="110">
        <f t="shared" si="39"/>
        <v>1.2239293437253791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681.18191613794352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34.365262197856161</v>
      </c>
      <c r="K213" s="27">
        <f t="shared" si="36"/>
        <v>6.666666666666667</v>
      </c>
      <c r="L213" s="37">
        <f t="shared" si="38"/>
        <v>0.87382542873426061</v>
      </c>
      <c r="M213" s="110">
        <f t="shared" si="37"/>
        <v>-11.760912373409578</v>
      </c>
      <c r="N213" s="110">
        <f t="shared" si="39"/>
        <v>1.2228763412656982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681.66936536627168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34.371475539604333</v>
      </c>
      <c r="K214" s="27">
        <f t="shared" si="36"/>
        <v>6.666666666666667</v>
      </c>
      <c r="L214" s="37">
        <f t="shared" si="38"/>
        <v>0.86761208698608883</v>
      </c>
      <c r="M214" s="110">
        <f t="shared" si="37"/>
        <v>-11.760912373409578</v>
      </c>
      <c r="N214" s="110">
        <f t="shared" si="39"/>
        <v>1.221128053803711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682.34964306797701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34.380139374189653</v>
      </c>
      <c r="K215" s="27">
        <f t="shared" si="36"/>
        <v>6.666666666666667</v>
      </c>
      <c r="L215" s="37">
        <f t="shared" si="38"/>
        <v>0.85894825240076855</v>
      </c>
      <c r="M215" s="110">
        <f t="shared" si="37"/>
        <v>-11.760912373409578</v>
      </c>
      <c r="N215" s="110">
        <f t="shared" si="39"/>
        <v>1.2186944272825189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683.220638373969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34.391219536422021</v>
      </c>
      <c r="K216" s="27">
        <f t="shared" si="36"/>
        <v>6.666666666666667</v>
      </c>
      <c r="L216" s="37">
        <f t="shared" si="38"/>
        <v>0.84786809016840081</v>
      </c>
      <c r="M216" s="110">
        <f t="shared" si="37"/>
        <v>-11.760912373409578</v>
      </c>
      <c r="N216" s="110">
        <f t="shared" si="39"/>
        <v>1.2155891331488637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684.27969331621318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34.404673041294899</v>
      </c>
      <c r="K217" s="27">
        <f t="shared" si="36"/>
        <v>6.666666666666667</v>
      </c>
      <c r="L217" s="37">
        <f t="shared" si="38"/>
        <v>0.83441458529552293</v>
      </c>
      <c r="M217" s="110">
        <f t="shared" si="37"/>
        <v>-11.760912373409578</v>
      </c>
      <c r="N217" s="110">
        <f t="shared" si="39"/>
        <v>1.2118293271497886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685.52364208550307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34.420448743421488</v>
      </c>
      <c r="K218" s="27">
        <f t="shared" si="36"/>
        <v>6.666666666666667</v>
      </c>
      <c r="L218" s="37">
        <f t="shared" si="38"/>
        <v>0.81863888316893352</v>
      </c>
      <c r="M218" s="110">
        <f t="shared" si="37"/>
        <v>-11.760912373409578</v>
      </c>
      <c r="N218" s="110">
        <f t="shared" si="39"/>
        <v>1.2074353550161998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686.94885617616114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34.438488094690683</v>
      </c>
      <c r="K219" s="27">
        <f t="shared" si="36"/>
        <v>6.666666666666667</v>
      </c>
      <c r="L219" s="37">
        <f t="shared" si="38"/>
        <v>0.80059953189973854</v>
      </c>
      <c r="M219" s="110">
        <f t="shared" si="37"/>
        <v>-11.760912373409578</v>
      </c>
      <c r="N219" s="110">
        <f t="shared" si="39"/>
        <v>1.2024304154587018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688.55129399231703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34.458725975897785</v>
      </c>
      <c r="K220" s="27">
        <f t="shared" si="36"/>
        <v>6.666666666666667</v>
      </c>
      <c r="L220" s="37">
        <f t="shared" si="38"/>
        <v>0.78036165069263674</v>
      </c>
      <c r="M220" s="110">
        <f t="shared" si="37"/>
        <v>-11.760912373409578</v>
      </c>
      <c r="N220" s="110">
        <f t="shared" si="39"/>
        <v>1.1968401918097329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690.3265534465329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34.481091577385477</v>
      </c>
      <c r="K221" s="27">
        <f t="shared" si="36"/>
        <v>6.666666666666667</v>
      </c>
      <c r="L221" s="37">
        <f t="shared" si="38"/>
        <v>0.75799604920494446</v>
      </c>
      <c r="M221" s="110">
        <f t="shared" si="37"/>
        <v>-11.760912373409578</v>
      </c>
      <c r="N221" s="110">
        <f t="shared" si="39"/>
        <v>1.190692463928491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692.26992610910042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34.505509304233293</v>
      </c>
      <c r="K222" s="27">
        <f t="shared" si="36"/>
        <v>6.666666666666667</v>
      </c>
      <c r="L222" s="37">
        <f t="shared" si="38"/>
        <v>0.73357832235712905</v>
      </c>
      <c r="M222" s="110">
        <f t="shared" si="37"/>
        <v>-11.760912373409578</v>
      </c>
      <c r="N222" s="110">
        <f t="shared" si="39"/>
        <v>1.1840167116841582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694.37645155574126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34.5318996830919</v>
      </c>
      <c r="K223" s="27">
        <f t="shared" si="36"/>
        <v>6.666666666666667</v>
      </c>
      <c r="L223" s="37">
        <f t="shared" ref="L223:L254" si="41">F223-J223+M223</f>
        <v>0.70718794349852132</v>
      </c>
      <c r="M223" s="110">
        <f t="shared" si="37"/>
        <v>-11.760912373409578</v>
      </c>
      <c r="N223" s="110">
        <f t="shared" ref="N223:N254" si="42">10^(L223/10)</f>
        <v>1.1768437205318643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696.6409706998586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34.560180250151177</v>
      </c>
      <c r="K224" s="27">
        <f t="shared" ref="K224:K268" si="45">4/60*100</f>
        <v>6.666666666666667</v>
      </c>
      <c r="L224" s="37">
        <f t="shared" si="41"/>
        <v>0.67890737643924481</v>
      </c>
      <c r="M224" s="110">
        <f t="shared" ref="M224:M268" si="46">10*LOG(6.666667/100)</f>
        <v>-11.760912373409578</v>
      </c>
      <c r="N224" s="110">
        <f t="shared" si="42"/>
        <v>1.1692051985042899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699.05817706841424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34.590266402707989</v>
      </c>
      <c r="K225" s="27">
        <f t="shared" si="45"/>
        <v>6.666666666666667</v>
      </c>
      <c r="L225" s="37">
        <f t="shared" si="41"/>
        <v>0.64882122388243246</v>
      </c>
      <c r="M225" s="110">
        <f t="shared" si="46"/>
        <v>-11.760912373409578</v>
      </c>
      <c r="N225" s="110">
        <f t="shared" si="42"/>
        <v>1.161133412482624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701.62266517330033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34.62207220011021</v>
      </c>
      <c r="K226" s="27">
        <f t="shared" si="45"/>
        <v>6.666666666666667</v>
      </c>
      <c r="L226" s="37">
        <f t="shared" si="41"/>
        <v>0.61701542648021146</v>
      </c>
      <c r="M226" s="110">
        <f t="shared" si="46"/>
        <v>-11.760912373409578</v>
      </c>
      <c r="N226" s="110">
        <f t="shared" si="42"/>
        <v>1.1526608500061475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704.32897532925131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34.655511103265034</v>
      </c>
      <c r="K227" s="27">
        <f t="shared" si="45"/>
        <v>6.666666666666667</v>
      </c>
      <c r="L227" s="37">
        <f t="shared" si="41"/>
        <v>0.58357652332538734</v>
      </c>
      <c r="M227" s="110">
        <f t="shared" si="46"/>
        <v>-11.760912373409578</v>
      </c>
      <c r="N227" s="110">
        <f t="shared" si="42"/>
        <v>1.1438199112423439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707.17163446340192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34.690496645216783</v>
      </c>
      <c r="K228" s="27">
        <f t="shared" si="45"/>
        <v>6.666666666666667</v>
      </c>
      <c r="L228" s="37">
        <f t="shared" si="41"/>
        <v>0.54859098137363915</v>
      </c>
      <c r="M228" s="110">
        <f t="shared" si="46"/>
        <v>-11.760912373409578</v>
      </c>
      <c r="N228" s="110">
        <f t="shared" si="42"/>
        <v>1.1346426341628315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710.14519264159912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34.726943028368268</v>
      </c>
      <c r="K229" s="27">
        <f t="shared" si="45"/>
        <v>6.666666666666667</v>
      </c>
      <c r="L229" s="37">
        <f t="shared" si="41"/>
        <v>0.51214459822215375</v>
      </c>
      <c r="M229" s="110">
        <f t="shared" si="46"/>
        <v>-11.760912373409578</v>
      </c>
      <c r="N229" s="110">
        <f t="shared" si="42"/>
        <v>1.1251604545269167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713.24425519624072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34.764765646634999</v>
      </c>
      <c r="K230" s="27">
        <f t="shared" si="45"/>
        <v>6.666666666666667</v>
      </c>
      <c r="L230" s="37">
        <f t="shared" si="41"/>
        <v>0.47432197995542325</v>
      </c>
      <c r="M230" s="110">
        <f t="shared" si="46"/>
        <v>-11.760912373409578</v>
      </c>
      <c r="N230" s="110">
        <f t="shared" si="42"/>
        <v>1.1154040010129647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716.46351047602138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34.803881533119366</v>
      </c>
      <c r="K231" s="27">
        <f t="shared" si="45"/>
        <v>6.666666666666667</v>
      </c>
      <c r="L231" s="37">
        <f t="shared" si="41"/>
        <v>0.43520609347105577</v>
      </c>
      <c r="M231" s="110">
        <f t="shared" si="46"/>
        <v>-11.760912373409578</v>
      </c>
      <c r="N231" s="110">
        <f t="shared" si="42"/>
        <v>1.1054029247857498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719.79775334804117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34.844209735749601</v>
      </c>
      <c r="K232" s="27">
        <f t="shared" si="45"/>
        <v>6.666666666666667</v>
      </c>
      <c r="L232" s="37">
        <f t="shared" si="41"/>
        <v>0.39487789084082081</v>
      </c>
      <c r="M232" s="110">
        <f t="shared" si="46"/>
        <v>-11.760912373409578</v>
      </c>
      <c r="N232" s="110">
        <f t="shared" si="42"/>
        <v>1.0951857619539298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723.24190466757636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34.885671624751552</v>
      </c>
      <c r="K233" s="27">
        <f t="shared" si="45"/>
        <v>6.666666666666667</v>
      </c>
      <c r="L233" s="37">
        <f t="shared" si="41"/>
        <v>0.35341600183886968</v>
      </c>
      <c r="M233" s="110">
        <f t="shared" si="46"/>
        <v>-11.760912373409578</v>
      </c>
      <c r="N233" s="110">
        <f t="shared" si="42"/>
        <v>1.0847798267499156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726.79102699208579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34.928191136839942</v>
      </c>
      <c r="K234" s="27">
        <f t="shared" si="45"/>
        <v>6.666666666666667</v>
      </c>
      <c r="L234" s="37">
        <f t="shared" si="41"/>
        <v>0.31089648975047979</v>
      </c>
      <c r="M234" s="110">
        <f t="shared" si="46"/>
        <v>-11.760912373409578</v>
      </c>
      <c r="N234" s="110">
        <f t="shared" si="42"/>
        <v>1.0742111328378361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730.44033685624947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34.971694961674366</v>
      </c>
      <c r="K235" s="27">
        <f t="shared" si="45"/>
        <v>6.666666666666667</v>
      </c>
      <c r="L235" s="37">
        <f t="shared" si="41"/>
        <v>0.26739266491605562</v>
      </c>
      <c r="M235" s="110">
        <f t="shared" si="46"/>
        <v>-11.760912373409578</v>
      </c>
      <c r="N235" s="110">
        <f t="shared" si="42"/>
        <v>1.0635043399003177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734.18521394703203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35.016112676476354</v>
      </c>
      <c r="K236" s="27">
        <f t="shared" si="45"/>
        <v>6.666666666666667</v>
      </c>
      <c r="L236" s="37">
        <f t="shared" si="41"/>
        <v>0.22297495011406809</v>
      </c>
      <c r="M236" s="110">
        <f t="shared" si="46"/>
        <v>-11.760912373409578</v>
      </c>
      <c r="N236" s="110">
        <f t="shared" si="42"/>
        <v>1.0526827225443216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738.02120752511939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35.061376834802317</v>
      </c>
      <c r="K237" s="27">
        <f t="shared" si="45"/>
        <v>6.666666666666667</v>
      </c>
      <c r="L237" s="37">
        <f t="shared" si="41"/>
        <v>0.17771079178810467</v>
      </c>
      <c r="M237" s="110">
        <f t="shared" si="46"/>
        <v>-11.760912373409578</v>
      </c>
      <c r="N237" s="110">
        <f t="shared" si="42"/>
        <v>1.0417681585723981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741.94404043471104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35.107423015367871</v>
      </c>
      <c r="K238" s="27">
        <f t="shared" si="45"/>
        <v>6.666666666666667</v>
      </c>
      <c r="L238" s="37">
        <f t="shared" si="41"/>
        <v>0.13166461122255058</v>
      </c>
      <c r="M238" s="110">
        <f t="shared" si="46"/>
        <v>-11.760912373409578</v>
      </c>
      <c r="N238" s="110">
        <f t="shared" si="42"/>
        <v>1.0307811337613639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745.94961103044466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35.154189836570495</v>
      </c>
      <c r="K239" s="27">
        <f t="shared" si="45"/>
        <v>6.666666666666667</v>
      </c>
      <c r="L239" s="37">
        <f t="shared" si="41"/>
        <v>8.4897790019926589E-2</v>
      </c>
      <c r="M239" s="110">
        <f t="shared" si="46"/>
        <v>-11.760912373409578</v>
      </c>
      <c r="N239" s="110">
        <f t="shared" si="42"/>
        <v>1.0197407604514357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750.03399333073844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35.201618942004842</v>
      </c>
      <c r="K240" s="27">
        <f t="shared" si="45"/>
        <v>6.666666666666667</v>
      </c>
      <c r="L240" s="37">
        <f t="shared" si="41"/>
        <v>3.7468684585579837E-2</v>
      </c>
      <c r="M240" s="110">
        <f t="shared" si="46"/>
        <v>-11.760912373409578</v>
      </c>
      <c r="N240" s="110">
        <f t="shared" si="42"/>
        <v>1.0086648074536644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754.19343568322438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35.249654961843909</v>
      </c>
      <c r="K241" s="27">
        <f t="shared" si="45"/>
        <v>6.666666666666667</v>
      </c>
      <c r="L241" s="37">
        <f t="shared" si="41"/>
        <v>-1.0567335253487187E-2</v>
      </c>
      <c r="M241" s="110">
        <f t="shared" si="46"/>
        <v>-11.760912373409578</v>
      </c>
      <c r="N241" s="110">
        <f t="shared" si="42"/>
        <v>0.99756973901474122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758.42435820200626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35.298245454502158</v>
      </c>
      <c r="K242" s="27">
        <f t="shared" si="45"/>
        <v>6.666666666666667</v>
      </c>
      <c r="L242" s="37">
        <f t="shared" si="41"/>
        <v>-5.9157827911736405E-2</v>
      </c>
      <c r="M242" s="110">
        <f t="shared" si="46"/>
        <v>-11.760912373409578</v>
      </c>
      <c r="N242" s="110">
        <f t="shared" si="42"/>
        <v>0.98647076082105289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762.72334920960031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35.347340832525049</v>
      </c>
      <c r="K243" s="27">
        <f t="shared" si="45"/>
        <v>6.666666666666667</v>
      </c>
      <c r="L243" s="37">
        <f t="shared" si="41"/>
        <v>-0.10825320593462706</v>
      </c>
      <c r="M243" s="110">
        <f t="shared" si="46"/>
        <v>-11.760912373409578</v>
      </c>
      <c r="N243" s="110">
        <f t="shared" si="42"/>
        <v>0.9753818712678004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767.0871608897055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35.396894276184021</v>
      </c>
      <c r="K244" s="27">
        <f t="shared" si="45"/>
        <v>6.666666666666667</v>
      </c>
      <c r="L244" s="37">
        <f t="shared" si="41"/>
        <v>-0.15780664959359925</v>
      </c>
      <c r="M244" s="110">
        <f t="shared" si="46"/>
        <v>-11.760912373409578</v>
      </c>
      <c r="N244" s="110">
        <f t="shared" si="42"/>
        <v>0.96431591645524684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771.5127043311702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35.446861637808261</v>
      </c>
      <c r="K245" s="27">
        <f t="shared" si="45"/>
        <v>6.666666666666667</v>
      </c>
      <c r="L245" s="37">
        <f t="shared" si="41"/>
        <v>-0.20777401121783967</v>
      </c>
      <c r="M245" s="110">
        <f t="shared" si="46"/>
        <v>-11.760912373409578</v>
      </c>
      <c r="N245" s="110">
        <f t="shared" si="42"/>
        <v>0.95328464759741005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775.99704411922426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35.497201339463899</v>
      </c>
      <c r="K246" s="27">
        <f t="shared" si="45"/>
        <v>6.666666666666667</v>
      </c>
      <c r="L246" s="37">
        <f t="shared" si="41"/>
        <v>-0.2581137128734774</v>
      </c>
      <c r="M246" s="110">
        <f t="shared" si="46"/>
        <v>-11.760912373409578</v>
      </c>
      <c r="N246" s="110">
        <f t="shared" si="42"/>
        <v>0.94229877973495935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780.53739260757698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35.547874266204325</v>
      </c>
      <c r="K247" s="27">
        <f t="shared" si="45"/>
        <v>6.666666666666667</v>
      </c>
      <c r="L247" s="37">
        <f t="shared" si="41"/>
        <v>-0.30878663961390274</v>
      </c>
      <c r="M247" s="110">
        <f t="shared" si="46"/>
        <v>-11.760912373409578</v>
      </c>
      <c r="N247" s="110">
        <f t="shared" si="42"/>
        <v>0.93136805083137952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785.13110398451499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35.598843656763215</v>
      </c>
      <c r="K248" s="27">
        <f t="shared" si="45"/>
        <v>6.666666666666667</v>
      </c>
      <c r="L248" s="37">
        <f t="shared" si="41"/>
        <v>-0.35975603017279312</v>
      </c>
      <c r="M248" s="110">
        <f t="shared" si="46"/>
        <v>-11.760912373409578</v>
      </c>
      <c r="N248" s="110">
        <f t="shared" si="42"/>
        <v>0.92050128049918545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789.77566822776555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35.650074993247443</v>
      </c>
      <c r="K249" s="27">
        <f t="shared" si="45"/>
        <v>6.666666666666667</v>
      </c>
      <c r="L249" s="37">
        <f t="shared" si="41"/>
        <v>-0.41098736665702162</v>
      </c>
      <c r="M249" s="110">
        <f t="shared" si="46"/>
        <v>-11.760912373409578</v>
      </c>
      <c r="N249" s="110">
        <f t="shared" si="42"/>
        <v>0.90970642775075494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794.46870502656657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35.701535891108207</v>
      </c>
      <c r="K250" s="27">
        <f t="shared" si="45"/>
        <v>6.666666666666667</v>
      </c>
      <c r="L250" s="37">
        <f t="shared" si="41"/>
        <v>-0.46244826451778565</v>
      </c>
      <c r="M250" s="110">
        <f t="shared" si="46"/>
        <v>-11.760912373409578</v>
      </c>
      <c r="N250" s="110">
        <f t="shared" si="42"/>
        <v>0.89899064729725531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799.20795773505847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35.753195990425048</v>
      </c>
      <c r="K251" s="27">
        <f t="shared" si="45"/>
        <v>6.666666666666667</v>
      </c>
      <c r="L251" s="37">
        <f t="shared" si="41"/>
        <v>-0.51410836383462666</v>
      </c>
      <c r="M251" s="110">
        <f t="shared" si="46"/>
        <v>-11.760912373409578</v>
      </c>
      <c r="N251" s="110">
        <f t="shared" si="42"/>
        <v>0.88836034403010256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803.99128740864194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35.805026849325948</v>
      </c>
      <c r="K252" s="27">
        <f t="shared" si="45"/>
        <v>6.666666666666667</v>
      </c>
      <c r="L252" s="37">
        <f t="shared" si="41"/>
        <v>-0.56593922273552622</v>
      </c>
      <c r="M252" s="110">
        <f t="shared" si="46"/>
        <v>-11.760912373409578</v>
      </c>
      <c r="N252" s="110">
        <f t="shared" si="42"/>
        <v>0.87782122541396523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808.81666696418802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35.857001840185042</v>
      </c>
      <c r="K253" s="27">
        <f t="shared" si="45"/>
        <v>6.666666666666667</v>
      </c>
      <c r="L253" s="37">
        <f t="shared" si="41"/>
        <v>-0.61791421359462007</v>
      </c>
      <c r="M253" s="110">
        <f t="shared" si="46"/>
        <v>-11.760912373409578</v>
      </c>
      <c r="N253" s="110">
        <f t="shared" si="42"/>
        <v>0.86737835160003962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813.68217549579515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35.909096049085036</v>
      </c>
      <c r="K254" s="27">
        <f t="shared" si="45"/>
        <v>6.666666666666667</v>
      </c>
      <c r="L254" s="37">
        <f t="shared" si="41"/>
        <v>-0.67000842249461456</v>
      </c>
      <c r="M254" s="110">
        <f t="shared" si="46"/>
        <v>-11.760912373409578</v>
      </c>
      <c r="N254" s="110">
        <f t="shared" si="42"/>
        <v>0.8570361831347324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818.58599276998598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35.961286178900671</v>
      </c>
      <c r="K255" s="27">
        <f t="shared" si="45"/>
        <v>6.666666666666667</v>
      </c>
      <c r="L255" s="37">
        <f t="shared" ref="L255:L268" si="47">F255-J255+M255</f>
        <v>-0.72219855231024965</v>
      </c>
      <c r="M255" s="110">
        <f t="shared" si="46"/>
        <v>-11.760912373409578</v>
      </c>
      <c r="N255" s="110">
        <f t="shared" ref="N255:N268" si="48">10^(L255/10)</f>
        <v>0.84679862619367863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823.52639391767582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36.01355045625052</v>
      </c>
      <c r="K256" s="27">
        <f t="shared" si="45"/>
        <v>6.666666666666667</v>
      </c>
      <c r="L256" s="37">
        <f t="shared" si="47"/>
        <v>-0.77446282966009861</v>
      </c>
      <c r="M256" s="110">
        <f t="shared" si="46"/>
        <v>-11.760912373409578</v>
      </c>
      <c r="N256" s="110">
        <f t="shared" si="48"/>
        <v>0.83666907531556756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828.50174433477275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36.065868542473893</v>
      </c>
      <c r="K257" s="27">
        <f t="shared" si="45"/>
        <v>6.666666666666667</v>
      </c>
      <c r="L257" s="37">
        <f t="shared" si="47"/>
        <v>-0.82678091588347158</v>
      </c>
      <c r="M257" s="110">
        <f t="shared" si="46"/>
        <v>-11.760912373409578</v>
      </c>
      <c r="N257" s="110">
        <f t="shared" si="48"/>
        <v>0.82665045364601852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833.51049479874519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36.118221448715147</v>
      </c>
      <c r="K258" s="27">
        <f t="shared" si="45"/>
        <v>6.666666666666667</v>
      </c>
      <c r="L258" s="37">
        <f t="shared" si="47"/>
        <v>-0.87913382212472513</v>
      </c>
      <c r="M258" s="110">
        <f t="shared" si="46"/>
        <v>-11.760912373409578</v>
      </c>
      <c r="N258" s="110">
        <f t="shared" si="48"/>
        <v>0.81674525073003168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838.55117680478702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36.170591455137526</v>
      </c>
      <c r="K259" s="27">
        <f t="shared" si="45"/>
        <v>6.666666666666667</v>
      </c>
      <c r="L259" s="37">
        <f t="shared" si="47"/>
        <v>-0.93150382854710401</v>
      </c>
      <c r="M259" s="110">
        <f t="shared" si="46"/>
        <v>-11.760912373409578</v>
      </c>
      <c r="N259" s="110">
        <f t="shared" si="48"/>
        <v>0.80695555791337903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843.62239812220719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36.222962034240105</v>
      </c>
      <c r="K260" s="27">
        <f t="shared" si="45"/>
        <v>6.666666666666667</v>
      </c>
      <c r="L260" s="37">
        <f t="shared" si="47"/>
        <v>-0.98387440764968304</v>
      </c>
      <c r="M260" s="110">
        <f t="shared" si="46"/>
        <v>-11.760912373409578</v>
      </c>
      <c r="N260" s="110">
        <f t="shared" si="48"/>
        <v>0.79728310142985004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848.72283856927174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36.275317778213299</v>
      </c>
      <c r="K261" s="27">
        <f t="shared" si="45"/>
        <v>6.666666666666667</v>
      </c>
      <c r="L261" s="37">
        <f t="shared" si="47"/>
        <v>-1.0362301516228776</v>
      </c>
      <c r="M261" s="110">
        <f t="shared" si="46"/>
        <v>-11.760912373409578</v>
      </c>
      <c r="N261" s="110">
        <f t="shared" si="48"/>
        <v>0.78772927326328024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853.85124600282916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36.327644330238499</v>
      </c>
      <c r="K262" s="27">
        <f t="shared" si="45"/>
        <v>6.666666666666667</v>
      </c>
      <c r="L262" s="37">
        <f t="shared" si="47"/>
        <v>-1.0885567036480772</v>
      </c>
      <c r="M262" s="110">
        <f t="shared" si="46"/>
        <v>-11.760912373409578</v>
      </c>
      <c r="N262" s="110">
        <f t="shared" si="48"/>
        <v>0.77829515988169362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859.00643251758243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36.379928319615097</v>
      </c>
      <c r="K263" s="27">
        <f t="shared" si="45"/>
        <v>6.666666666666667</v>
      </c>
      <c r="L263" s="37">
        <f t="shared" si="47"/>
        <v>-1.1408406930246748</v>
      </c>
      <c r="M263" s="110">
        <f t="shared" si="46"/>
        <v>-11.760912373409578</v>
      </c>
      <c r="N263" s="110">
        <f t="shared" si="48"/>
        <v>0.7689815689461742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864.18727084876969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36.432157300581466</v>
      </c>
      <c r="K264" s="27">
        <f t="shared" si="45"/>
        <v>6.666666666666667</v>
      </c>
      <c r="L264" s="37">
        <f t="shared" si="47"/>
        <v>-1.1930696739910438</v>
      </c>
      <c r="M264" s="110">
        <f t="shared" si="46"/>
        <v>-11.760912373409578</v>
      </c>
      <c r="N264" s="110">
        <f t="shared" si="48"/>
        <v>0.7597890541000063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869.39269097119359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36.484319694685006</v>
      </c>
      <c r="K265" s="27">
        <f t="shared" si="45"/>
        <v>6.666666666666667</v>
      </c>
      <c r="L265" s="37">
        <f t="shared" si="47"/>
        <v>-1.2452320680945839</v>
      </c>
      <c r="M265" s="110">
        <f t="shared" si="46"/>
        <v>-11.760912373409578</v>
      </c>
      <c r="N265" s="110">
        <f t="shared" si="48"/>
        <v>0.75071793794451025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874.62167688698241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36.536404736548569</v>
      </c>
      <c r="K266" s="27">
        <f t="shared" si="45"/>
        <v>6.666666666666667</v>
      </c>
      <c r="L266" s="37">
        <f t="shared" si="47"/>
        <v>-1.2973171099581471</v>
      </c>
      <c r="M266" s="110">
        <f t="shared" si="46"/>
        <v>-11.760912373409578</v>
      </c>
      <c r="N266" s="110">
        <f t="shared" si="48"/>
        <v>0.74176833330742031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879.87326359409781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36.588402422876563</v>
      </c>
      <c r="K267" s="27">
        <f t="shared" si="45"/>
        <v>6.666666666666667</v>
      </c>
      <c r="L267" s="37">
        <f t="shared" si="47"/>
        <v>-1.3493147962861407</v>
      </c>
      <c r="M267" s="110">
        <f t="shared" si="46"/>
        <v>-11.760912373409578</v>
      </c>
      <c r="N267" s="110">
        <f t="shared" si="48"/>
        <v>0.73294016290777542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885.1465342274023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36.640303464542392</v>
      </c>
      <c r="K268" s="40">
        <f t="shared" si="45"/>
        <v>6.666666666666667</v>
      </c>
      <c r="L268" s="41">
        <f t="shared" si="47"/>
        <v>-1.4012158379519697</v>
      </c>
      <c r="M268" s="110">
        <f t="shared" si="46"/>
        <v>-11.760912373409578</v>
      </c>
      <c r="N268" s="110">
        <f t="shared" si="48"/>
        <v>0.72423317751854244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23.233360375798469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AFFE4-8355-4288-A0C6-186331FA7E1B}">
  <sheetPr codeName="Sheet16"/>
  <dimension ref="A1:W269"/>
  <sheetViews>
    <sheetView view="pageBreakPreview" topLeftCell="A27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160</v>
      </c>
      <c r="B2" s="29" t="s">
        <v>119</v>
      </c>
      <c r="C2" s="29">
        <f>NSAs!B16</f>
        <v>257991.92</v>
      </c>
      <c r="D2" s="30">
        <f>NSAs!C16</f>
        <v>4258103.1900000004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14 (dBA)</v>
      </c>
      <c r="V5" s="145" t="str">
        <f>INDEX(A7:A45,MATCH(W5,H7:H45,0))</f>
        <v>A-15</v>
      </c>
      <c r="W5" s="146">
        <f>MAX(H7:H45)</f>
        <v>37.602824270396027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A-24</v>
      </c>
      <c r="W6" s="148">
        <f>LARGE(H7:H45,2)</f>
        <v>33.763588777043552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5545.0153481571579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52.578055051581799</v>
      </c>
      <c r="H7" s="36">
        <f>C7-G7</f>
        <v>16.432244905058013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43.976887696315544</v>
      </c>
    </row>
    <row r="8" spans="1:23" x14ac:dyDescent="0.25">
      <c r="A8" s="9" t="str">
        <f>Inverters!B4</f>
        <v>A-2</v>
      </c>
      <c r="B8" s="24">
        <f t="shared" si="0"/>
        <v>4845.7563708052348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51.407231508144129</v>
      </c>
      <c r="H8" s="37">
        <f t="shared" ref="H8:H44" si="3">C8-G8</f>
        <v>17.603068448495684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57.584665024717793</v>
      </c>
    </row>
    <row r="9" spans="1:23" x14ac:dyDescent="0.25">
      <c r="A9" s="9" t="str">
        <f>Inverters!B5</f>
        <v>A-3</v>
      </c>
      <c r="B9" s="24">
        <f t="shared" si="0"/>
        <v>3401.1121734073968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48.332419116093284</v>
      </c>
      <c r="H9" s="37">
        <f t="shared" si="3"/>
        <v>20.677880840546528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116.89288677391274</v>
      </c>
    </row>
    <row r="10" spans="1:23" x14ac:dyDescent="0.25">
      <c r="A10" s="9" t="str">
        <f>Inverters!B6</f>
        <v>A-4</v>
      </c>
      <c r="B10" s="24">
        <f t="shared" si="0"/>
        <v>2484.5093793342739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45.604812812014856</v>
      </c>
      <c r="H10" s="37">
        <f t="shared" si="3"/>
        <v>23.405487144624956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219.05275239977726</v>
      </c>
    </row>
    <row r="11" spans="1:23" x14ac:dyDescent="0.25">
      <c r="A11" s="9" t="str">
        <f>Inverters!B7</f>
        <v>A-5</v>
      </c>
      <c r="B11" s="24">
        <f t="shared" si="0"/>
        <v>2106.759392099641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44.172298774333399</v>
      </c>
      <c r="H11" s="37">
        <f t="shared" si="3"/>
        <v>24.838001182306414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304.64925346224982</v>
      </c>
    </row>
    <row r="12" spans="1:23" x14ac:dyDescent="0.25">
      <c r="A12" s="9" t="str">
        <f>Inverters!B8</f>
        <v>A-6</v>
      </c>
      <c r="B12" s="24">
        <f t="shared" si="0"/>
        <v>1671.4434009262675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42.161833498540901</v>
      </c>
      <c r="H12" s="37">
        <f t="shared" si="3"/>
        <v>26.848466458098912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484.00143114185556</v>
      </c>
    </row>
    <row r="13" spans="1:23" x14ac:dyDescent="0.25">
      <c r="A13" s="9" t="str">
        <f>Inverters!B9</f>
        <v>A-7</v>
      </c>
      <c r="B13" s="24">
        <f t="shared" si="0"/>
        <v>3454.3013412556311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48.467204424535957</v>
      </c>
      <c r="H13" s="37">
        <f t="shared" si="3"/>
        <v>20.543095532103855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113.32077949188557</v>
      </c>
    </row>
    <row r="14" spans="1:23" x14ac:dyDescent="0.25">
      <c r="A14" s="9" t="str">
        <f>Inverters!B10</f>
        <v>A-8</v>
      </c>
      <c r="B14" s="24">
        <f t="shared" si="0"/>
        <v>3153.1081879631806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47.674777446225704</v>
      </c>
      <c r="H14" s="37">
        <f t="shared" si="3"/>
        <v>21.335522510414108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136.00417834265201</v>
      </c>
    </row>
    <row r="15" spans="1:23" x14ac:dyDescent="0.25">
      <c r="A15" s="9" t="str">
        <f>Inverters!B11</f>
        <v>A-9</v>
      </c>
      <c r="B15" s="24">
        <f t="shared" si="0"/>
        <v>2473.2688012426106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45.565426383452575</v>
      </c>
      <c r="H15" s="37">
        <f t="shared" si="3"/>
        <v>23.444873573187238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221.04839062985792</v>
      </c>
    </row>
    <row r="16" spans="1:23" x14ac:dyDescent="0.25">
      <c r="A16" s="9" t="str">
        <f>Inverters!B12</f>
        <v>A-10</v>
      </c>
      <c r="B16" s="24">
        <f t="shared" si="0"/>
        <v>2115.3299068703595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44.207562191290144</v>
      </c>
      <c r="H16" s="37">
        <f t="shared" si="3"/>
        <v>24.802737765349669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302.18560793318403</v>
      </c>
    </row>
    <row r="17" spans="1:21" x14ac:dyDescent="0.25">
      <c r="A17" s="9" t="str">
        <f>Inverters!B13</f>
        <v>A-11</v>
      </c>
      <c r="B17" s="24">
        <f t="shared" si="0"/>
        <v>1738.8510701610519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42.505247739226064</v>
      </c>
      <c r="H17" s="37">
        <f t="shared" si="3"/>
        <v>26.505052217413748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447.20352870977507</v>
      </c>
    </row>
    <row r="18" spans="1:21" x14ac:dyDescent="0.25">
      <c r="A18" s="9" t="str">
        <f>Inverters!B14</f>
        <v>A-12</v>
      </c>
      <c r="B18" s="24">
        <f t="shared" si="0"/>
        <v>1447.9513718355477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40.915079534209951</v>
      </c>
      <c r="H18" s="37">
        <f t="shared" si="3"/>
        <v>28.095220422429861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644.94405261825136</v>
      </c>
    </row>
    <row r="19" spans="1:21" x14ac:dyDescent="0.25">
      <c r="A19" s="9" t="str">
        <f>Inverters!B15</f>
        <v>A-13</v>
      </c>
      <c r="B19" s="24">
        <f t="shared" si="0"/>
        <v>1071.3448354756026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38.298585607857731</v>
      </c>
      <c r="H19" s="37">
        <f t="shared" si="3"/>
        <v>30.711714348782081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1178.0709174614833</v>
      </c>
    </row>
    <row r="20" spans="1:21" x14ac:dyDescent="0.25">
      <c r="A20" s="9" t="str">
        <f>Inverters!B16</f>
        <v>A-14</v>
      </c>
      <c r="B20" s="24">
        <f t="shared" si="0"/>
        <v>787.89420673093343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35.629358143764058</v>
      </c>
      <c r="H20" s="37">
        <f t="shared" si="3"/>
        <v>33.380941812875754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2178.1820826390722</v>
      </c>
    </row>
    <row r="21" spans="1:21" x14ac:dyDescent="0.25">
      <c r="A21" s="9" t="str">
        <f>Inverters!B17</f>
        <v>A-15</v>
      </c>
      <c r="B21" s="24">
        <f t="shared" si="0"/>
        <v>484.58925968296245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31.407475686243782</v>
      </c>
      <c r="H21" s="37">
        <f t="shared" si="3"/>
        <v>37.602824270396027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5758.1427470618628</v>
      </c>
    </row>
    <row r="22" spans="1:21" x14ac:dyDescent="0.25">
      <c r="A22" s="9" t="str">
        <f>Inverters!B18</f>
        <v>A-16</v>
      </c>
      <c r="B22" s="24">
        <f t="shared" si="0"/>
        <v>3384.5909686401792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48.290123824996044</v>
      </c>
      <c r="H22" s="37">
        <f t="shared" si="3"/>
        <v>20.720176131643768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118.03685054815485</v>
      </c>
    </row>
    <row r="23" spans="1:21" x14ac:dyDescent="0.25">
      <c r="A23" s="9" t="str">
        <f>Inverters!B19</f>
        <v>A-17</v>
      </c>
      <c r="B23" s="24">
        <f t="shared" si="0"/>
        <v>2935.0047186333868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47.052176076066502</v>
      </c>
      <c r="H23" s="37">
        <f t="shared" si="3"/>
        <v>21.958123880573311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156.96845659462423</v>
      </c>
    </row>
    <row r="24" spans="1:21" x14ac:dyDescent="0.25">
      <c r="A24" s="9" t="str">
        <f>Inverters!B20</f>
        <v>A-18</v>
      </c>
      <c r="B24" s="24">
        <f t="shared" si="0"/>
        <v>2584.3465626732227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45.947015048414485</v>
      </c>
      <c r="H24" s="37">
        <f t="shared" si="3"/>
        <v>23.063284908225327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202.45499248609818</v>
      </c>
    </row>
    <row r="25" spans="1:21" x14ac:dyDescent="0.25">
      <c r="A25" s="9" t="str">
        <f>Inverters!B21</f>
        <v>A-19</v>
      </c>
      <c r="B25" s="24">
        <f t="shared" si="0"/>
        <v>2187.2640811756369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44.498024422284871</v>
      </c>
      <c r="H25" s="37">
        <f t="shared" si="3"/>
        <v>24.512275534354941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282.6360490103886</v>
      </c>
    </row>
    <row r="26" spans="1:21" x14ac:dyDescent="0.25">
      <c r="A26" s="9" t="str">
        <f>Inverters!B22</f>
        <v>A-20</v>
      </c>
      <c r="B26" s="24">
        <f t="shared" si="0"/>
        <v>1869.5139571826385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43.134574236071437</v>
      </c>
      <c r="H26" s="37">
        <f t="shared" si="3"/>
        <v>25.875725720568376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386.87669761875924</v>
      </c>
    </row>
    <row r="27" spans="1:21" x14ac:dyDescent="0.25">
      <c r="A27" s="9" t="str">
        <f>Inverters!B23</f>
        <v>A-21</v>
      </c>
      <c r="B27" s="24">
        <f t="shared" si="0"/>
        <v>1558.9538642310154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41.556665256870282</v>
      </c>
      <c r="H27" s="37">
        <f t="shared" si="3"/>
        <v>27.45363469976953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556.3696997095293</v>
      </c>
    </row>
    <row r="28" spans="1:21" x14ac:dyDescent="0.25">
      <c r="A28" s="9" t="str">
        <f>Inverters!B24</f>
        <v>A-22</v>
      </c>
      <c r="B28" s="24">
        <f t="shared" si="0"/>
        <v>1269.0437679609015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39.76953201409448</v>
      </c>
      <c r="H28" s="37">
        <f t="shared" si="3"/>
        <v>29.240767942545332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839.60843741270105</v>
      </c>
    </row>
    <row r="29" spans="1:21" x14ac:dyDescent="0.25">
      <c r="A29" s="9" t="str">
        <f>Inverters!B25</f>
        <v>A-23</v>
      </c>
      <c r="B29" s="24">
        <f t="shared" si="0"/>
        <v>998.9599874369635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37.690961864953188</v>
      </c>
      <c r="H29" s="37">
        <f t="shared" si="3"/>
        <v>31.319338091686625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1354.982883642444</v>
      </c>
    </row>
    <row r="30" spans="1:21" x14ac:dyDescent="0.25">
      <c r="A30" s="9" t="str">
        <f>Inverters!B26</f>
        <v>A-24</v>
      </c>
      <c r="B30" s="24">
        <f t="shared" si="0"/>
        <v>753.93787118086675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35.246711179596261</v>
      </c>
      <c r="H30" s="37">
        <f t="shared" si="3"/>
        <v>33.763588777043552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2378.8051918977494</v>
      </c>
    </row>
    <row r="31" spans="1:21" x14ac:dyDescent="0.25">
      <c r="A31" s="9" t="str">
        <f>Inverters!B27</f>
        <v>A-25</v>
      </c>
      <c r="B31" s="24">
        <f t="shared" si="0"/>
        <v>2896.7578581063844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46.938243875194701</v>
      </c>
      <c r="H31" s="37">
        <f t="shared" si="3"/>
        <v>22.072056081445112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161.14083440721436</v>
      </c>
    </row>
    <row r="32" spans="1:21" x14ac:dyDescent="0.25">
      <c r="A32" s="9" t="str">
        <f>Inverters!B28</f>
        <v>A-26</v>
      </c>
      <c r="B32" s="24">
        <f t="shared" si="0"/>
        <v>2502.669954948406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45.668071597073023</v>
      </c>
      <c r="H32" s="37">
        <f t="shared" si="3"/>
        <v>23.342228359566789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215.88518291998352</v>
      </c>
    </row>
    <row r="33" spans="1:21" x14ac:dyDescent="0.25">
      <c r="A33" s="9" t="str">
        <f>Inverters!B29</f>
        <v>A-27</v>
      </c>
      <c r="B33" s="24">
        <f t="shared" si="0"/>
        <v>2052.665593856213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43.9463640573357</v>
      </c>
      <c r="H33" s="37">
        <f t="shared" si="3"/>
        <v>25.063935899304113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320.91764011194908</v>
      </c>
    </row>
    <row r="34" spans="1:21" x14ac:dyDescent="0.25">
      <c r="A34" s="9" t="str">
        <f>Inverters!B30</f>
        <v>A-28</v>
      </c>
      <c r="B34" s="24">
        <f t="shared" si="0"/>
        <v>1296.3323603537522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39.954327249247825</v>
      </c>
      <c r="H34" s="37">
        <f t="shared" si="3"/>
        <v>29.055972707391987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804.6319451309347</v>
      </c>
    </row>
    <row r="35" spans="1:21" x14ac:dyDescent="0.25">
      <c r="A35" s="9" t="str">
        <f>Inverters!B31</f>
        <v>A-29</v>
      </c>
      <c r="B35" s="24">
        <f t="shared" si="0"/>
        <v>1151.2719663487605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38.923558593054338</v>
      </c>
      <c r="H35" s="37">
        <f t="shared" si="3"/>
        <v>30.086741363585475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1020.1737307667667</v>
      </c>
    </row>
    <row r="36" spans="1:21" x14ac:dyDescent="0.25">
      <c r="A36" s="9" t="str">
        <f>Inverters!B32</f>
        <v>A-30</v>
      </c>
      <c r="B36" s="24">
        <f t="shared" si="0"/>
        <v>1194.2743413893056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39.242082034457638</v>
      </c>
      <c r="H36" s="37">
        <f t="shared" si="3"/>
        <v>29.768217922182174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948.02937044908924</v>
      </c>
    </row>
    <row r="37" spans="1:21" x14ac:dyDescent="0.25">
      <c r="A37" s="9" t="str">
        <f>Inverters!B33</f>
        <v>A-31</v>
      </c>
      <c r="B37" s="24">
        <f t="shared" si="0"/>
        <v>2377.2185003908698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45.221382028782202</v>
      </c>
      <c r="H37" s="37">
        <f t="shared" si="3"/>
        <v>23.788917927857611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239.27195209436078</v>
      </c>
    </row>
    <row r="38" spans="1:21" x14ac:dyDescent="0.25">
      <c r="A38" s="9" t="str">
        <f>Inverters!B34</f>
        <v>A-32</v>
      </c>
      <c r="B38" s="24">
        <f t="shared" si="0"/>
        <v>1492.3136582501741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41.177202276817638</v>
      </c>
      <c r="H38" s="37">
        <f t="shared" si="3"/>
        <v>27.833097679822174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607.16924904917585</v>
      </c>
    </row>
    <row r="39" spans="1:21" x14ac:dyDescent="0.25">
      <c r="A39" s="9" t="str">
        <f>Inverters!B35</f>
        <v>A-33</v>
      </c>
      <c r="B39" s="24">
        <f t="shared" si="0"/>
        <v>1031.140987936014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37.966361008801769</v>
      </c>
      <c r="H39" s="37">
        <f t="shared" si="3"/>
        <v>31.043938947838043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1271.7270085041553</v>
      </c>
    </row>
    <row r="40" spans="1:21" x14ac:dyDescent="0.25">
      <c r="A40" s="9" t="str">
        <f>Inverters!B36</f>
        <v>B-1</v>
      </c>
      <c r="B40" s="24">
        <f t="shared" si="0"/>
        <v>5263.7374531980049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52.125884384644834</v>
      </c>
      <c r="H40" s="37">
        <f t="shared" si="3"/>
        <v>13.874115615355166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24.401221180776862</v>
      </c>
    </row>
    <row r="41" spans="1:21" x14ac:dyDescent="0.25">
      <c r="A41" s="9" t="str">
        <f>Inverters!B37</f>
        <v>B-2</v>
      </c>
      <c r="B41" s="24">
        <f t="shared" si="0"/>
        <v>3642.5536028589499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48.92811902904409</v>
      </c>
      <c r="H41" s="37">
        <f t="shared" si="3"/>
        <v>17.07188097095591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50.955151490893563</v>
      </c>
    </row>
    <row r="42" spans="1:21" x14ac:dyDescent="0.25">
      <c r="A42" s="9" t="str">
        <f>Inverters!B38</f>
        <v>B-3</v>
      </c>
      <c r="B42" s="24">
        <f t="shared" si="0"/>
        <v>3125.5975787359789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47.598661235757582</v>
      </c>
      <c r="H42" s="37">
        <f t="shared" si="3"/>
        <v>18.401338764242418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69.204426889410769</v>
      </c>
    </row>
    <row r="43" spans="1:21" x14ac:dyDescent="0.25">
      <c r="A43" s="9" t="str">
        <f>Inverters!B39</f>
        <v>C-1</v>
      </c>
      <c r="B43" s="24">
        <f t="shared" si="0"/>
        <v>2806.3102769295479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46.662713733766665</v>
      </c>
      <c r="H43" s="37">
        <f t="shared" si="3"/>
        <v>19.337286266233335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85.847692573188851</v>
      </c>
    </row>
    <row r="44" spans="1:21" ht="15.75" thickBot="1" x14ac:dyDescent="0.3">
      <c r="A44" s="9" t="str">
        <f>Inverters!B40</f>
        <v>Trans</v>
      </c>
      <c r="B44" s="24">
        <f>SQRT(($C$2-Q44)^2+($D$2-R44)^2)</f>
        <v>951.68882650831813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37.269899408415441</v>
      </c>
      <c r="H44" s="37">
        <f t="shared" si="3"/>
        <v>16.730100591584559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47.098823533229535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23.393927578341742</v>
      </c>
      <c r="O45" s="108"/>
      <c r="P45" s="108"/>
      <c r="Q45" s="109"/>
      <c r="R45" s="109"/>
      <c r="U45">
        <f t="shared" ref="U45" si="5">10^(H45/10)</f>
        <v>218.47047746871638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43.903507845490012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43.903507845490012</v>
      </c>
      <c r="D51" s="77">
        <f>10*LOG10(SUM(U7:U44))</f>
        <v>43.864713847352931</v>
      </c>
      <c r="E51" s="77">
        <f>P85</f>
        <v>43.889000675202027</v>
      </c>
      <c r="F51" s="78">
        <f>S85</f>
        <v>50.280057682145269</v>
      </c>
    </row>
    <row r="52" spans="1:19" ht="14.45" customHeight="1" thickBot="1" x14ac:dyDescent="0.3">
      <c r="B52" s="72" t="s">
        <v>141</v>
      </c>
      <c r="C52" s="79">
        <f>10*LOG10(10^(C50/10)+10^(C51/10))</f>
        <v>45.386607363790887</v>
      </c>
      <c r="D52" s="79">
        <f>10*LOG10(10^(D50/10)+10^(D51/10))</f>
        <v>44.291115070047411</v>
      </c>
      <c r="E52" s="79">
        <f>J85</f>
        <v>45.007434291474475</v>
      </c>
      <c r="F52" s="80">
        <f>M85</f>
        <v>50.875351160758129</v>
      </c>
    </row>
    <row r="53" spans="1:19" ht="16.149999999999999" customHeight="1" thickBot="1" x14ac:dyDescent="0.3">
      <c r="B53" s="74" t="s">
        <v>145</v>
      </c>
      <c r="C53" s="81">
        <f>C52-C50</f>
        <v>5.3866073637908869</v>
      </c>
      <c r="D53" s="81">
        <f>D52-D50</f>
        <v>10.291115070047411</v>
      </c>
      <c r="E53" s="81">
        <f>E52-E50</f>
        <v>6.4389632215031014</v>
      </c>
      <c r="F53" s="82">
        <f>F52-F50</f>
        <v>8.9247792309453047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14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44.291115070047411</v>
      </c>
      <c r="J61" s="62">
        <f>10^(I61/10)</f>
        <v>26860.340080918064</v>
      </c>
      <c r="K61" s="63"/>
      <c r="L61" s="153">
        <f>I61+10</f>
        <v>54.291115070047411</v>
      </c>
      <c r="M61" s="62">
        <f>10^(L61/10)</f>
        <v>268603.40080918098</v>
      </c>
      <c r="N61" s="62"/>
      <c r="O61" s="62">
        <f>D51</f>
        <v>43.864713847352931</v>
      </c>
      <c r="P61" s="62">
        <f>10^(O61/10)</f>
        <v>24348.45364940846</v>
      </c>
      <c r="Q61" s="62"/>
      <c r="R61" s="62">
        <f>O61+10</f>
        <v>53.864713847352931</v>
      </c>
      <c r="S61" s="63">
        <f>10^(R61/10)</f>
        <v>243484.53649408487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44.291115070047411</v>
      </c>
      <c r="J62" s="26">
        <f t="shared" ref="J62:J84" si="10">10^(I62/10)</f>
        <v>26860.340080918064</v>
      </c>
      <c r="K62" s="64"/>
      <c r="L62" s="154">
        <f t="shared" ref="L62:L67" si="11">I62+10</f>
        <v>54.291115070047411</v>
      </c>
      <c r="M62" s="26">
        <f t="shared" ref="M62:M84" si="12">10^(L62/10)</f>
        <v>268603.40080918098</v>
      </c>
      <c r="N62" s="26"/>
      <c r="O62" s="26">
        <f>O61</f>
        <v>43.864713847352931</v>
      </c>
      <c r="P62" s="26">
        <f t="shared" ref="P62:P84" si="13">10^(O62/10)</f>
        <v>24348.45364940846</v>
      </c>
      <c r="Q62" s="26"/>
      <c r="R62" s="26">
        <f t="shared" ref="R62:R67" si="14">O62+10</f>
        <v>53.864713847352931</v>
      </c>
      <c r="S62" s="64">
        <f t="shared" ref="S62:S84" si="15">10^(R62/10)</f>
        <v>243484.53649408487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44.291115070047411</v>
      </c>
      <c r="J63" s="26">
        <f t="shared" si="10"/>
        <v>26860.340080918064</v>
      </c>
      <c r="K63" s="64"/>
      <c r="L63" s="154">
        <f t="shared" si="11"/>
        <v>54.291115070047411</v>
      </c>
      <c r="M63" s="26">
        <f t="shared" si="12"/>
        <v>268603.40080918098</v>
      </c>
      <c r="N63" s="26"/>
      <c r="O63" s="26">
        <f t="shared" ref="O63:O84" si="17">O62</f>
        <v>43.864713847352931</v>
      </c>
      <c r="P63" s="26">
        <f t="shared" si="13"/>
        <v>24348.45364940846</v>
      </c>
      <c r="Q63" s="26"/>
      <c r="R63" s="26">
        <f t="shared" si="14"/>
        <v>53.864713847352931</v>
      </c>
      <c r="S63" s="64">
        <f t="shared" si="15"/>
        <v>243484.53649408487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44.291115070047411</v>
      </c>
      <c r="J64" s="26">
        <f t="shared" si="10"/>
        <v>26860.340080918064</v>
      </c>
      <c r="K64" s="64"/>
      <c r="L64" s="154">
        <f t="shared" si="11"/>
        <v>54.291115070047411</v>
      </c>
      <c r="M64" s="26">
        <f t="shared" si="12"/>
        <v>268603.40080918098</v>
      </c>
      <c r="N64" s="26"/>
      <c r="O64" s="26">
        <f t="shared" si="17"/>
        <v>43.864713847352931</v>
      </c>
      <c r="P64" s="26">
        <f t="shared" si="13"/>
        <v>24348.45364940846</v>
      </c>
      <c r="Q64" s="26"/>
      <c r="R64" s="26">
        <f t="shared" si="14"/>
        <v>53.864713847352931</v>
      </c>
      <c r="S64" s="64">
        <f t="shared" si="15"/>
        <v>243484.53649408487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44.291115070047411</v>
      </c>
      <c r="J65" s="26">
        <f t="shared" si="10"/>
        <v>26860.340080918064</v>
      </c>
      <c r="K65" s="64"/>
      <c r="L65" s="154">
        <f t="shared" si="11"/>
        <v>54.291115070047411</v>
      </c>
      <c r="M65" s="26">
        <f t="shared" si="12"/>
        <v>268603.40080918098</v>
      </c>
      <c r="N65" s="26"/>
      <c r="O65" s="26">
        <f t="shared" si="17"/>
        <v>43.864713847352931</v>
      </c>
      <c r="P65" s="26">
        <f t="shared" si="13"/>
        <v>24348.45364940846</v>
      </c>
      <c r="Q65" s="26"/>
      <c r="R65" s="26">
        <f t="shared" si="14"/>
        <v>53.864713847352931</v>
      </c>
      <c r="S65" s="64">
        <f t="shared" si="15"/>
        <v>243484.53649408487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44.291115070047411</v>
      </c>
      <c r="J66" s="26">
        <f t="shared" si="10"/>
        <v>26860.340080918064</v>
      </c>
      <c r="K66" s="64"/>
      <c r="L66" s="154">
        <f t="shared" si="11"/>
        <v>54.291115070047411</v>
      </c>
      <c r="M66" s="26">
        <f t="shared" si="12"/>
        <v>268603.40080918098</v>
      </c>
      <c r="N66" s="26"/>
      <c r="O66" s="26">
        <f t="shared" si="17"/>
        <v>43.864713847352931</v>
      </c>
      <c r="P66" s="26">
        <f t="shared" si="13"/>
        <v>24348.45364940846</v>
      </c>
      <c r="Q66" s="26"/>
      <c r="R66" s="26">
        <f t="shared" si="14"/>
        <v>53.864713847352931</v>
      </c>
      <c r="S66" s="64">
        <f t="shared" si="15"/>
        <v>243484.53649408487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44.291115070047411</v>
      </c>
      <c r="J67" s="26">
        <f t="shared" si="10"/>
        <v>26860.340080918064</v>
      </c>
      <c r="K67" s="64"/>
      <c r="L67" s="154">
        <f t="shared" si="11"/>
        <v>54.291115070047411</v>
      </c>
      <c r="M67" s="26">
        <f t="shared" si="12"/>
        <v>268603.40080918098</v>
      </c>
      <c r="N67" s="26"/>
      <c r="O67" s="26">
        <f t="shared" si="17"/>
        <v>43.864713847352931</v>
      </c>
      <c r="P67" s="26">
        <f t="shared" si="13"/>
        <v>24348.45364940846</v>
      </c>
      <c r="Q67" s="26"/>
      <c r="R67" s="26">
        <f t="shared" si="14"/>
        <v>53.864713847352931</v>
      </c>
      <c r="S67" s="64">
        <f t="shared" si="15"/>
        <v>243484.53649408487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45.386607363790887</v>
      </c>
      <c r="J68" s="26">
        <f t="shared" si="10"/>
        <v>34566.924126877158</v>
      </c>
      <c r="K68" s="64"/>
      <c r="L68" s="154">
        <f>I68</f>
        <v>45.386607363790887</v>
      </c>
      <c r="M68" s="26">
        <f t="shared" si="12"/>
        <v>34566.924126877158</v>
      </c>
      <c r="N68" s="26"/>
      <c r="O68" s="26">
        <f>H46</f>
        <v>43.903507845490012</v>
      </c>
      <c r="P68" s="26">
        <f t="shared" si="13"/>
        <v>24566.924126877144</v>
      </c>
      <c r="Q68" s="26"/>
      <c r="R68" s="26">
        <f>O68</f>
        <v>43.903507845490012</v>
      </c>
      <c r="S68" s="64">
        <f t="shared" si="15"/>
        <v>24566.924126877144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45.386607363790887</v>
      </c>
      <c r="J69" s="26">
        <f t="shared" si="10"/>
        <v>34566.924126877158</v>
      </c>
      <c r="K69" s="64"/>
      <c r="L69" s="154">
        <f t="shared" ref="L69:L82" si="20">I69</f>
        <v>45.386607363790887</v>
      </c>
      <c r="M69" s="26">
        <f t="shared" si="12"/>
        <v>34566.924126877158</v>
      </c>
      <c r="N69" s="26"/>
      <c r="O69" s="26">
        <f t="shared" si="17"/>
        <v>43.903507845490012</v>
      </c>
      <c r="P69" s="26">
        <f t="shared" si="13"/>
        <v>24566.924126877144</v>
      </c>
      <c r="Q69" s="26"/>
      <c r="R69" s="26">
        <f t="shared" ref="R69:R82" si="21">O69</f>
        <v>43.903507845490012</v>
      </c>
      <c r="S69" s="64">
        <f t="shared" si="15"/>
        <v>24566.924126877144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45.386607363790887</v>
      </c>
      <c r="J70" s="26">
        <f t="shared" si="10"/>
        <v>34566.924126877158</v>
      </c>
      <c r="K70" s="64"/>
      <c r="L70" s="154">
        <f t="shared" si="20"/>
        <v>45.386607363790887</v>
      </c>
      <c r="M70" s="26">
        <f t="shared" si="12"/>
        <v>34566.924126877158</v>
      </c>
      <c r="N70" s="26"/>
      <c r="O70" s="26">
        <f t="shared" si="17"/>
        <v>43.903507845490012</v>
      </c>
      <c r="P70" s="26">
        <f t="shared" si="13"/>
        <v>24566.924126877144</v>
      </c>
      <c r="Q70" s="26"/>
      <c r="R70" s="26">
        <f t="shared" si="21"/>
        <v>43.903507845490012</v>
      </c>
      <c r="S70" s="64">
        <f t="shared" si="15"/>
        <v>24566.924126877144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45.386607363790887</v>
      </c>
      <c r="J71" s="26">
        <f t="shared" si="10"/>
        <v>34566.924126877158</v>
      </c>
      <c r="K71" s="64"/>
      <c r="L71" s="154">
        <f t="shared" si="20"/>
        <v>45.386607363790887</v>
      </c>
      <c r="M71" s="26">
        <f t="shared" si="12"/>
        <v>34566.924126877158</v>
      </c>
      <c r="N71" s="26"/>
      <c r="O71" s="26">
        <f t="shared" si="17"/>
        <v>43.903507845490012</v>
      </c>
      <c r="P71" s="26">
        <f t="shared" si="13"/>
        <v>24566.924126877144</v>
      </c>
      <c r="Q71" s="26"/>
      <c r="R71" s="26">
        <f t="shared" si="21"/>
        <v>43.903507845490012</v>
      </c>
      <c r="S71" s="64">
        <f t="shared" si="15"/>
        <v>24566.924126877144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45.386607363790887</v>
      </c>
      <c r="J72" s="26">
        <f t="shared" si="10"/>
        <v>34566.924126877158</v>
      </c>
      <c r="K72" s="64"/>
      <c r="L72" s="154">
        <f t="shared" si="20"/>
        <v>45.386607363790887</v>
      </c>
      <c r="M72" s="26">
        <f t="shared" si="12"/>
        <v>34566.924126877158</v>
      </c>
      <c r="N72" s="26"/>
      <c r="O72" s="26">
        <f t="shared" si="17"/>
        <v>43.903507845490012</v>
      </c>
      <c r="P72" s="26">
        <f t="shared" si="13"/>
        <v>24566.924126877144</v>
      </c>
      <c r="Q72" s="26"/>
      <c r="R72" s="26">
        <f t="shared" si="21"/>
        <v>43.903507845490012</v>
      </c>
      <c r="S72" s="64">
        <f t="shared" si="15"/>
        <v>24566.924126877144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45.386607363790887</v>
      </c>
      <c r="J73" s="26">
        <f t="shared" si="10"/>
        <v>34566.924126877158</v>
      </c>
      <c r="K73" s="64"/>
      <c r="L73" s="154">
        <f t="shared" si="20"/>
        <v>45.386607363790887</v>
      </c>
      <c r="M73" s="26">
        <f t="shared" si="12"/>
        <v>34566.924126877158</v>
      </c>
      <c r="N73" s="26"/>
      <c r="O73" s="26">
        <f t="shared" si="17"/>
        <v>43.903507845490012</v>
      </c>
      <c r="P73" s="26">
        <f t="shared" si="13"/>
        <v>24566.924126877144</v>
      </c>
      <c r="Q73" s="26"/>
      <c r="R73" s="26">
        <f t="shared" si="21"/>
        <v>43.903507845490012</v>
      </c>
      <c r="S73" s="64">
        <f t="shared" si="15"/>
        <v>24566.924126877144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45.386607363790887</v>
      </c>
      <c r="J74" s="26">
        <f t="shared" si="10"/>
        <v>34566.924126877158</v>
      </c>
      <c r="K74" s="64"/>
      <c r="L74" s="154">
        <f t="shared" si="20"/>
        <v>45.386607363790887</v>
      </c>
      <c r="M74" s="26">
        <f t="shared" si="12"/>
        <v>34566.924126877158</v>
      </c>
      <c r="N74" s="26"/>
      <c r="O74" s="26">
        <f t="shared" si="17"/>
        <v>43.903507845490012</v>
      </c>
      <c r="P74" s="26">
        <f t="shared" si="13"/>
        <v>24566.924126877144</v>
      </c>
      <c r="Q74" s="26"/>
      <c r="R74" s="26">
        <f t="shared" si="21"/>
        <v>43.903507845490012</v>
      </c>
      <c r="S74" s="64">
        <f t="shared" si="15"/>
        <v>24566.924126877144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45.386607363790887</v>
      </c>
      <c r="J75" s="26">
        <f t="shared" si="10"/>
        <v>34566.924126877158</v>
      </c>
      <c r="K75" s="64"/>
      <c r="L75" s="154">
        <f t="shared" si="20"/>
        <v>45.386607363790887</v>
      </c>
      <c r="M75" s="26">
        <f t="shared" si="12"/>
        <v>34566.924126877158</v>
      </c>
      <c r="N75" s="26"/>
      <c r="O75" s="26">
        <f t="shared" si="17"/>
        <v>43.903507845490012</v>
      </c>
      <c r="P75" s="26">
        <f t="shared" si="13"/>
        <v>24566.924126877144</v>
      </c>
      <c r="Q75" s="26"/>
      <c r="R75" s="26">
        <f t="shared" si="21"/>
        <v>43.903507845490012</v>
      </c>
      <c r="S75" s="64">
        <f t="shared" si="15"/>
        <v>24566.924126877144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45.386607363790887</v>
      </c>
      <c r="J76" s="26">
        <f t="shared" si="10"/>
        <v>34566.924126877158</v>
      </c>
      <c r="K76" s="64"/>
      <c r="L76" s="154">
        <f t="shared" si="20"/>
        <v>45.386607363790887</v>
      </c>
      <c r="M76" s="26">
        <f t="shared" si="12"/>
        <v>34566.924126877158</v>
      </c>
      <c r="N76" s="26"/>
      <c r="O76" s="26">
        <f t="shared" si="17"/>
        <v>43.903507845490012</v>
      </c>
      <c r="P76" s="26">
        <f t="shared" si="13"/>
        <v>24566.924126877144</v>
      </c>
      <c r="Q76" s="26"/>
      <c r="R76" s="26">
        <f t="shared" si="21"/>
        <v>43.903507845490012</v>
      </c>
      <c r="S76" s="64">
        <f t="shared" si="15"/>
        <v>24566.924126877144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45.386607363790887</v>
      </c>
      <c r="J77" s="26">
        <f t="shared" si="10"/>
        <v>34566.924126877158</v>
      </c>
      <c r="K77" s="64"/>
      <c r="L77" s="154">
        <f t="shared" si="20"/>
        <v>45.386607363790887</v>
      </c>
      <c r="M77" s="26">
        <f t="shared" si="12"/>
        <v>34566.924126877158</v>
      </c>
      <c r="N77" s="26"/>
      <c r="O77" s="26">
        <f t="shared" si="17"/>
        <v>43.903507845490012</v>
      </c>
      <c r="P77" s="26">
        <f t="shared" si="13"/>
        <v>24566.924126877144</v>
      </c>
      <c r="Q77" s="26"/>
      <c r="R77" s="26">
        <f t="shared" si="21"/>
        <v>43.903507845490012</v>
      </c>
      <c r="S77" s="64">
        <f t="shared" si="15"/>
        <v>24566.924126877144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45.386607363790887</v>
      </c>
      <c r="J78" s="26">
        <f t="shared" si="10"/>
        <v>34566.924126877158</v>
      </c>
      <c r="K78" s="64"/>
      <c r="L78" s="154">
        <f t="shared" si="20"/>
        <v>45.386607363790887</v>
      </c>
      <c r="M78" s="26">
        <f t="shared" si="12"/>
        <v>34566.924126877158</v>
      </c>
      <c r="N78" s="26"/>
      <c r="O78" s="26">
        <f t="shared" si="17"/>
        <v>43.903507845490012</v>
      </c>
      <c r="P78" s="26">
        <f t="shared" si="13"/>
        <v>24566.924126877144</v>
      </c>
      <c r="Q78" s="26"/>
      <c r="R78" s="26">
        <f t="shared" si="21"/>
        <v>43.903507845490012</v>
      </c>
      <c r="S78" s="64">
        <f t="shared" si="15"/>
        <v>24566.924126877144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45.386607363790887</v>
      </c>
      <c r="J79" s="26">
        <f t="shared" si="10"/>
        <v>34566.924126877158</v>
      </c>
      <c r="K79" s="64"/>
      <c r="L79" s="154">
        <f t="shared" si="20"/>
        <v>45.386607363790887</v>
      </c>
      <c r="M79" s="26">
        <f t="shared" si="12"/>
        <v>34566.924126877158</v>
      </c>
      <c r="N79" s="26"/>
      <c r="O79" s="26">
        <f t="shared" si="17"/>
        <v>43.903507845490012</v>
      </c>
      <c r="P79" s="26">
        <f t="shared" si="13"/>
        <v>24566.924126877144</v>
      </c>
      <c r="Q79" s="26"/>
      <c r="R79" s="26">
        <f t="shared" si="21"/>
        <v>43.903507845490012</v>
      </c>
      <c r="S79" s="64">
        <f t="shared" si="15"/>
        <v>24566.924126877144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45.386607363790887</v>
      </c>
      <c r="J80" s="26">
        <f t="shared" si="10"/>
        <v>34566.924126877158</v>
      </c>
      <c r="K80" s="64"/>
      <c r="L80" s="154">
        <f t="shared" si="20"/>
        <v>45.386607363790887</v>
      </c>
      <c r="M80" s="26">
        <f t="shared" si="12"/>
        <v>34566.924126877158</v>
      </c>
      <c r="N80" s="26"/>
      <c r="O80" s="26">
        <f t="shared" si="17"/>
        <v>43.903507845490012</v>
      </c>
      <c r="P80" s="26">
        <f t="shared" si="13"/>
        <v>24566.924126877144</v>
      </c>
      <c r="Q80" s="26"/>
      <c r="R80" s="26">
        <f t="shared" si="21"/>
        <v>43.903507845490012</v>
      </c>
      <c r="S80" s="64">
        <f t="shared" si="15"/>
        <v>24566.924126877144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45.386607363790887</v>
      </c>
      <c r="J81" s="26">
        <f t="shared" si="10"/>
        <v>34566.924126877158</v>
      </c>
      <c r="K81" s="64"/>
      <c r="L81" s="154">
        <f t="shared" si="20"/>
        <v>45.386607363790887</v>
      </c>
      <c r="M81" s="26">
        <f t="shared" si="12"/>
        <v>34566.924126877158</v>
      </c>
      <c r="N81" s="26"/>
      <c r="O81" s="26">
        <f t="shared" si="17"/>
        <v>43.903507845490012</v>
      </c>
      <c r="P81" s="26">
        <f t="shared" si="13"/>
        <v>24566.924126877144</v>
      </c>
      <c r="Q81" s="26"/>
      <c r="R81" s="26">
        <f t="shared" si="21"/>
        <v>43.903507845490012</v>
      </c>
      <c r="S81" s="64">
        <f t="shared" si="15"/>
        <v>24566.924126877144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45.386607363790887</v>
      </c>
      <c r="J82" s="26">
        <f t="shared" si="10"/>
        <v>34566.924126877158</v>
      </c>
      <c r="K82" s="64"/>
      <c r="L82" s="154">
        <f t="shared" si="20"/>
        <v>45.386607363790887</v>
      </c>
      <c r="M82" s="26">
        <f t="shared" si="12"/>
        <v>34566.924126877158</v>
      </c>
      <c r="N82" s="26"/>
      <c r="O82" s="26">
        <f t="shared" si="17"/>
        <v>43.903507845490012</v>
      </c>
      <c r="P82" s="26">
        <f t="shared" si="13"/>
        <v>24566.924126877144</v>
      </c>
      <c r="Q82" s="26"/>
      <c r="R82" s="26">
        <f t="shared" si="21"/>
        <v>43.903507845490012</v>
      </c>
      <c r="S82" s="64">
        <f t="shared" si="15"/>
        <v>24566.924126877144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44.291115070047411</v>
      </c>
      <c r="J83" s="26">
        <f t="shared" si="10"/>
        <v>26860.340080918064</v>
      </c>
      <c r="K83" s="64"/>
      <c r="L83" s="154">
        <f>I83+10</f>
        <v>54.291115070047411</v>
      </c>
      <c r="M83" s="26">
        <f t="shared" si="12"/>
        <v>268603.40080918098</v>
      </c>
      <c r="N83" s="26"/>
      <c r="O83" s="26">
        <f>D51</f>
        <v>43.864713847352931</v>
      </c>
      <c r="P83" s="26">
        <f t="shared" si="13"/>
        <v>24348.45364940846</v>
      </c>
      <c r="Q83" s="26"/>
      <c r="R83" s="26">
        <f>O83+10</f>
        <v>53.864713847352931</v>
      </c>
      <c r="S83" s="64">
        <f t="shared" si="15"/>
        <v>243484.53649408487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44.291115070047411</v>
      </c>
      <c r="J84" s="65">
        <f t="shared" si="10"/>
        <v>26860.340080918064</v>
      </c>
      <c r="K84" s="66"/>
      <c r="L84" s="155">
        <f>I84+10</f>
        <v>54.291115070047411</v>
      </c>
      <c r="M84" s="65">
        <f t="shared" si="12"/>
        <v>268603.40080918098</v>
      </c>
      <c r="N84" s="65"/>
      <c r="O84" s="65">
        <f t="shared" si="17"/>
        <v>43.864713847352931</v>
      </c>
      <c r="P84" s="65">
        <f t="shared" si="13"/>
        <v>24348.45364940846</v>
      </c>
      <c r="Q84" s="65"/>
      <c r="R84" s="65">
        <f>O84+10</f>
        <v>53.864713847352931</v>
      </c>
      <c r="S84" s="66">
        <f t="shared" si="15"/>
        <v>243484.53649408487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45.007434291474475</v>
      </c>
      <c r="K85" s="67"/>
      <c r="L85" s="67" t="s">
        <v>134</v>
      </c>
      <c r="M85" s="67">
        <f>10*LOG10(SUM(M61:M84)/24)</f>
        <v>50.875351160758129</v>
      </c>
      <c r="N85" s="67"/>
      <c r="O85" s="67" t="s">
        <v>135</v>
      </c>
      <c r="P85" s="67">
        <f>10*LOG10(SUM(P61:P84)/24)</f>
        <v>43.889000675202027</v>
      </c>
      <c r="Q85" s="67"/>
      <c r="R85" s="67" t="s">
        <v>134</v>
      </c>
      <c r="S85" s="68">
        <f>10*LOG10(SUM(S61:S84)/24)</f>
        <v>50.280057682145269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14</v>
      </c>
      <c r="C89" s="22">
        <f>C2</f>
        <v>257991.92</v>
      </c>
      <c r="D89" s="23">
        <f>D2</f>
        <v>4258103.1900000004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43.903507845490012</v>
      </c>
      <c r="J89" s="86">
        <f>D51</f>
        <v>43.864713847352931</v>
      </c>
      <c r="K89" s="86">
        <f>E51</f>
        <v>43.889000675202027</v>
      </c>
      <c r="L89" s="87">
        <f>F51</f>
        <v>50.280057682145269</v>
      </c>
      <c r="M89" s="89">
        <f>C52</f>
        <v>45.386607363790887</v>
      </c>
      <c r="N89" s="86">
        <f>D52</f>
        <v>44.291115070047411</v>
      </c>
      <c r="O89" s="86">
        <f>E52</f>
        <v>45.007434291474475</v>
      </c>
      <c r="P89" s="87">
        <f>F52</f>
        <v>50.875351160758129</v>
      </c>
      <c r="Q89" s="89">
        <f>C53</f>
        <v>5.3866073637908869</v>
      </c>
      <c r="R89" s="86">
        <f>D53</f>
        <v>10.291115070047411</v>
      </c>
      <c r="S89" s="86">
        <f>E53</f>
        <v>6.4389632215031014</v>
      </c>
      <c r="T89" s="87">
        <f>F53</f>
        <v>8.9247792309453047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14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484.58925968296245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27.747776346172149</v>
      </c>
      <c r="K95" s="35">
        <f>4/60*100</f>
        <v>6.666666666666667</v>
      </c>
      <c r="L95" s="36">
        <f t="shared" ref="L95:L126" si="23">F95-J95+M95</f>
        <v>7.4913112804182731</v>
      </c>
      <c r="M95" s="110">
        <f>10*LOG(6.666667/100)</f>
        <v>-11.760912373409578</v>
      </c>
      <c r="N95" s="110">
        <f t="shared" ref="N95:N126" si="24">10^(L95/10)</f>
        <v>5.6121740077338407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490.58925968296245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31.514360722026918</v>
      </c>
      <c r="K96" s="27">
        <f t="shared" ref="K96:K159" si="27">4/60*100</f>
        <v>6.666666666666667</v>
      </c>
      <c r="L96" s="37">
        <f t="shared" si="23"/>
        <v>3.7247269045635036</v>
      </c>
      <c r="M96" s="110">
        <f t="shared" ref="M96:M159" si="28">10*LOG(6.666667/100)</f>
        <v>-11.760912373409578</v>
      </c>
      <c r="N96" s="110">
        <f t="shared" si="24"/>
        <v>2.3576139385280004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496.58925968296245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31.619946446502812</v>
      </c>
      <c r="K97" s="27">
        <f t="shared" si="27"/>
        <v>6.666666666666667</v>
      </c>
      <c r="L97" s="37">
        <f t="shared" si="23"/>
        <v>3.6191411800876097</v>
      </c>
      <c r="M97" s="110">
        <f t="shared" si="28"/>
        <v>-11.760912373409578</v>
      </c>
      <c r="N97" s="110">
        <f t="shared" si="24"/>
        <v>2.3009867509211754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502.58925968296245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31.724264069919737</v>
      </c>
      <c r="K98" s="27">
        <f t="shared" si="27"/>
        <v>6.666666666666667</v>
      </c>
      <c r="L98" s="37">
        <f t="shared" si="23"/>
        <v>3.5148235566706845</v>
      </c>
      <c r="M98" s="110">
        <f t="shared" si="28"/>
        <v>-11.760912373409578</v>
      </c>
      <c r="N98" s="110">
        <f t="shared" si="24"/>
        <v>2.2463755093417186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508.58925968296245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31.827343691324881</v>
      </c>
      <c r="K99" s="27">
        <f t="shared" si="27"/>
        <v>6.666666666666667</v>
      </c>
      <c r="L99" s="37">
        <f t="shared" si="23"/>
        <v>3.411743935265541</v>
      </c>
      <c r="M99" s="110">
        <f t="shared" si="28"/>
        <v>-11.760912373409578</v>
      </c>
      <c r="N99" s="110">
        <f t="shared" si="24"/>
        <v>2.1936856460010268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514.58925968296239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31.9292143506968</v>
      </c>
      <c r="K100" s="27">
        <f t="shared" si="27"/>
        <v>6.666666666666667</v>
      </c>
      <c r="L100" s="37">
        <f t="shared" si="23"/>
        <v>3.3098732758936222</v>
      </c>
      <c r="M100" s="110">
        <f t="shared" si="28"/>
        <v>-11.760912373409578</v>
      </c>
      <c r="N100" s="110">
        <f t="shared" si="24"/>
        <v>2.1428280739763945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520.58925968296239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32.029904078055985</v>
      </c>
      <c r="K101" s="27">
        <f t="shared" si="27"/>
        <v>6.666666666666667</v>
      </c>
      <c r="L101" s="37">
        <f t="shared" si="23"/>
        <v>3.2091835485344369</v>
      </c>
      <c r="M101" s="110">
        <f t="shared" si="28"/>
        <v>-11.760912373409578</v>
      </c>
      <c r="N101" s="110">
        <f t="shared" si="24"/>
        <v>2.0937188103974891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526.58925968296239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32.129439939761369</v>
      </c>
      <c r="K102" s="27">
        <f t="shared" si="27"/>
        <v>6.666666666666667</v>
      </c>
      <c r="L102" s="37">
        <f t="shared" si="23"/>
        <v>3.109647686829053</v>
      </c>
      <c r="M102" s="110">
        <f t="shared" si="28"/>
        <v>-11.760912373409578</v>
      </c>
      <c r="N102" s="110">
        <f t="shared" si="24"/>
        <v>2.0462786295140107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532.58925968296239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32.227848082184053</v>
      </c>
      <c r="K103" s="27">
        <f t="shared" si="27"/>
        <v>6.666666666666667</v>
      </c>
      <c r="L103" s="37">
        <f t="shared" si="23"/>
        <v>3.0112395444063687</v>
      </c>
      <c r="M103" s="110">
        <f t="shared" si="28"/>
        <v>-11.760912373409578</v>
      </c>
      <c r="N103" s="110">
        <f t="shared" si="24"/>
        <v>2.0004327429668338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538.58925968296239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32.325153772934591</v>
      </c>
      <c r="K104" s="27">
        <f t="shared" si="27"/>
        <v>6.666666666666667</v>
      </c>
      <c r="L104" s="37">
        <f t="shared" si="23"/>
        <v>2.9139338536558306</v>
      </c>
      <c r="M104" s="110">
        <f t="shared" si="28"/>
        <v>-11.760912373409578</v>
      </c>
      <c r="N104" s="110">
        <f t="shared" si="24"/>
        <v>1.9561105048518583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544.58925968296239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32.421381439806467</v>
      </c>
      <c r="K105" s="27">
        <f t="shared" si="27"/>
        <v>6.666666666666667</v>
      </c>
      <c r="L105" s="37">
        <f t="shared" si="23"/>
        <v>2.8177061867839548</v>
      </c>
      <c r="M105" s="110">
        <f t="shared" si="28"/>
        <v>-11.760912373409578</v>
      </c>
      <c r="N105" s="110">
        <f t="shared" si="24"/>
        <v>1.9132451394035217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550.58925968296239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32.516554707585833</v>
      </c>
      <c r="K106" s="27">
        <f t="shared" si="27"/>
        <v>6.666666666666667</v>
      </c>
      <c r="L106" s="37">
        <f t="shared" si="23"/>
        <v>2.722532919004589</v>
      </c>
      <c r="M106" s="110">
        <f t="shared" si="28"/>
        <v>-11.760912373409578</v>
      </c>
      <c r="N106" s="110">
        <f t="shared" si="24"/>
        <v>1.871773489336902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556.58925968296239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32.61069643286644</v>
      </c>
      <c r="K107" s="27">
        <f t="shared" si="27"/>
        <v>6.666666666666667</v>
      </c>
      <c r="L107" s="37">
        <f t="shared" si="23"/>
        <v>2.6283911937239814</v>
      </c>
      <c r="M107" s="110">
        <f t="shared" si="28"/>
        <v>-11.760912373409578</v>
      </c>
      <c r="N107" s="110">
        <f t="shared" si="24"/>
        <v>1.8316357830764751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562.58925968296239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32.703828736997892</v>
      </c>
      <c r="K108" s="27">
        <f t="shared" si="27"/>
        <v>6.666666666666667</v>
      </c>
      <c r="L108" s="37">
        <f t="shared" si="23"/>
        <v>2.5352588895925301</v>
      </c>
      <c r="M108" s="110">
        <f t="shared" si="28"/>
        <v>-11.760912373409578</v>
      </c>
      <c r="N108" s="110">
        <f t="shared" si="24"/>
        <v>1.7927754192688918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568.58925968296239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32.795973037286238</v>
      </c>
      <c r="K109" s="27">
        <f t="shared" si="27"/>
        <v>6.666666666666667</v>
      </c>
      <c r="L109" s="37">
        <f t="shared" si="23"/>
        <v>2.4431145893041837</v>
      </c>
      <c r="M109" s="110">
        <f t="shared" si="28"/>
        <v>-11.760912373409578</v>
      </c>
      <c r="N109" s="110">
        <f t="shared" si="24"/>
        <v>1.7551387671283694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574.58925968296239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32.887150076556878</v>
      </c>
      <c r="K110" s="27">
        <f t="shared" si="27"/>
        <v>6.666666666666667</v>
      </c>
      <c r="L110" s="37">
        <f t="shared" si="23"/>
        <v>2.3519375500335435</v>
      </c>
      <c r="M110" s="110">
        <f t="shared" si="28"/>
        <v>-11.760912373409578</v>
      </c>
      <c r="N110" s="110">
        <f t="shared" si="24"/>
        <v>1.7186749812991031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580.58925968296239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32.977379951181888</v>
      </c>
      <c r="K111" s="27">
        <f t="shared" si="27"/>
        <v>6.666666666666667</v>
      </c>
      <c r="L111" s="37">
        <f t="shared" si="23"/>
        <v>2.2617076754085339</v>
      </c>
      <c r="M111" s="110">
        <f t="shared" si="28"/>
        <v>-11.760912373409578</v>
      </c>
      <c r="N111" s="110">
        <f t="shared" si="24"/>
        <v>1.6833358300407617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586.58925968296239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33.066682137666476</v>
      </c>
      <c r="K112" s="27">
        <f t="shared" si="27"/>
        <v>6.666666666666667</v>
      </c>
      <c r="L112" s="37">
        <f t="shared" si="23"/>
        <v>2.1724054889239461</v>
      </c>
      <c r="M112" s="110">
        <f t="shared" si="28"/>
        <v>-11.760912373409578</v>
      </c>
      <c r="N112" s="110">
        <f t="shared" si="24"/>
        <v>1.6490755356524966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592.58925968296239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33.155075517882558</v>
      </c>
      <c r="K113" s="27">
        <f t="shared" si="27"/>
        <v>6.666666666666667</v>
      </c>
      <c r="L113" s="37">
        <f t="shared" si="23"/>
        <v>2.0840121087078636</v>
      </c>
      <c r="M113" s="110">
        <f t="shared" si="28"/>
        <v>-11.760912373409578</v>
      </c>
      <c r="N113" s="110">
        <f t="shared" si="24"/>
        <v>1.6158506261492098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598.58925968296239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33.242578403031345</v>
      </c>
      <c r="K114" s="27">
        <f t="shared" si="27"/>
        <v>6.666666666666667</v>
      </c>
      <c r="L114" s="37">
        <f t="shared" si="23"/>
        <v>1.9965092235590767</v>
      </c>
      <c r="M114" s="110">
        <f t="shared" si="28"/>
        <v>-11.760912373409578</v>
      </c>
      <c r="N114" s="110">
        <f t="shared" si="24"/>
        <v>1.5836197972923065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604.58925968296239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33.329208556410755</v>
      </c>
      <c r="K115" s="27">
        <f t="shared" si="27"/>
        <v>6.666666666666667</v>
      </c>
      <c r="L115" s="37">
        <f t="shared" si="23"/>
        <v>1.9098790701796666</v>
      </c>
      <c r="M115" s="110">
        <f t="shared" si="28"/>
        <v>-11.760912373409578</v>
      </c>
      <c r="N115" s="110">
        <f t="shared" si="24"/>
        <v>1.5523437841570722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610.58925968296239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33.414983215058719</v>
      </c>
      <c r="K116" s="27">
        <f t="shared" si="27"/>
        <v>6.666666666666667</v>
      </c>
      <c r="L116" s="37">
        <f t="shared" si="23"/>
        <v>1.8241044115317031</v>
      </c>
      <c r="M116" s="110">
        <f t="shared" si="28"/>
        <v>-11.760912373409578</v>
      </c>
      <c r="N116" s="110">
        <f t="shared" si="24"/>
        <v>1.5219852414906085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616.58925968296239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33.49991911033824</v>
      </c>
      <c r="K117" s="27">
        <f t="shared" si="27"/>
        <v>6.666666666666667</v>
      </c>
      <c r="L117" s="37">
        <f t="shared" si="23"/>
        <v>1.7391685162521817</v>
      </c>
      <c r="M117" s="110">
        <f t="shared" si="28"/>
        <v>-11.760912373409578</v>
      </c>
      <c r="N117" s="110">
        <f t="shared" si="24"/>
        <v>1.4925086321793992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622.58925968296239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33.584032487525612</v>
      </c>
      <c r="K118" s="27">
        <f t="shared" si="27"/>
        <v>6.666666666666667</v>
      </c>
      <c r="L118" s="37">
        <f t="shared" si="23"/>
        <v>1.6550551390648103</v>
      </c>
      <c r="M118" s="110">
        <f t="shared" si="28"/>
        <v>-11.760912373409578</v>
      </c>
      <c r="N118" s="110">
        <f t="shared" si="24"/>
        <v>1.463880123204351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628.58925968296239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33.667339124459339</v>
      </c>
      <c r="K119" s="27">
        <f t="shared" si="27"/>
        <v>6.666666666666667</v>
      </c>
      <c r="L119" s="37">
        <f t="shared" si="23"/>
        <v>1.5717485021310829</v>
      </c>
      <c r="M119" s="110">
        <f t="shared" si="28"/>
        <v>-11.760912373409578</v>
      </c>
      <c r="N119" s="110">
        <f t="shared" si="24"/>
        <v>1.436067488514245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634.58925968296239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33.749854349303135</v>
      </c>
      <c r="K120" s="27">
        <f t="shared" si="27"/>
        <v>6.666666666666667</v>
      </c>
      <c r="L120" s="37">
        <f t="shared" si="23"/>
        <v>1.4892332772872869</v>
      </c>
      <c r="M120" s="110">
        <f t="shared" si="28"/>
        <v>-11.760912373409578</v>
      </c>
      <c r="N120" s="110">
        <f t="shared" si="24"/>
        <v>1.4090400182968557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640.58925968296239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33.831593057473142</v>
      </c>
      <c r="K121" s="27">
        <f t="shared" si="27"/>
        <v>6.666666666666667</v>
      </c>
      <c r="L121" s="37">
        <f t="shared" si="23"/>
        <v>1.4074945691172793</v>
      </c>
      <c r="M121" s="110">
        <f t="shared" si="28"/>
        <v>-11.760912373409578</v>
      </c>
      <c r="N121" s="110">
        <f t="shared" si="24"/>
        <v>1.3827684341705717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646.58925968296239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33.912569727776038</v>
      </c>
      <c r="K122" s="27">
        <f t="shared" si="27"/>
        <v>6.666666666666667</v>
      </c>
      <c r="L122" s="37">
        <f t="shared" si="23"/>
        <v>1.3265178988143838</v>
      </c>
      <c r="M122" s="110">
        <f t="shared" si="28"/>
        <v>-11.760912373409578</v>
      </c>
      <c r="N122" s="110">
        <f t="shared" si="24"/>
        <v>1.3572248098591029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652.58925968296239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33.992798437801852</v>
      </c>
      <c r="K123" s="27">
        <f t="shared" si="27"/>
        <v>6.666666666666667</v>
      </c>
      <c r="L123" s="37">
        <f t="shared" si="23"/>
        <v>1.2462891887885696</v>
      </c>
      <c r="M123" s="110">
        <f t="shared" si="28"/>
        <v>-11.760912373409578</v>
      </c>
      <c r="N123" s="110">
        <f t="shared" si="24"/>
        <v>1.3323824969478086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658.58925968296239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34.072292878612309</v>
      </c>
      <c r="K124" s="27">
        <f t="shared" si="27"/>
        <v>6.666666666666667</v>
      </c>
      <c r="L124" s="37">
        <f t="shared" si="23"/>
        <v>1.1667947479781127</v>
      </c>
      <c r="M124" s="110">
        <f t="shared" si="28"/>
        <v>-11.760912373409578</v>
      </c>
      <c r="N124" s="110">
        <f t="shared" si="24"/>
        <v>1.3082160553530322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664.58925968296239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34.151066368763146</v>
      </c>
      <c r="K125" s="27">
        <f t="shared" si="27"/>
        <v>6.666666666666667</v>
      </c>
      <c r="L125" s="37">
        <f t="shared" si="23"/>
        <v>1.0880212578272754</v>
      </c>
      <c r="M125" s="110">
        <f t="shared" si="28"/>
        <v>-11.760912373409578</v>
      </c>
      <c r="N125" s="110">
        <f t="shared" si="24"/>
        <v>1.284701188165551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670.58925968296239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34.229131867696267</v>
      </c>
      <c r="K126" s="27">
        <f t="shared" si="27"/>
        <v>6.666666666666667</v>
      </c>
      <c r="L126" s="37">
        <f t="shared" si="23"/>
        <v>1.0099557588941543</v>
      </c>
      <c r="M126" s="110">
        <f t="shared" si="28"/>
        <v>-11.760912373409578</v>
      </c>
      <c r="N126" s="110">
        <f t="shared" si="24"/>
        <v>1.2618146805564832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676.58925968296239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34.306501988535381</v>
      </c>
      <c r="K127" s="27">
        <f t="shared" si="27"/>
        <v>6.666666666666667</v>
      </c>
      <c r="L127" s="37">
        <f t="shared" ref="L127:L158" si="29">F127-J127+M127</f>
        <v>0.93258563805504124</v>
      </c>
      <c r="M127" s="110">
        <f t="shared" si="28"/>
        <v>-11.760912373409578</v>
      </c>
      <c r="N127" s="110">
        <f t="shared" ref="N127:N158" si="30">10^(L127/10)</f>
        <v>1.2395343424587444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682.58925968296239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34.383189010316805</v>
      </c>
      <c r="K128" s="27">
        <f t="shared" si="27"/>
        <v>6.666666666666667</v>
      </c>
      <c r="L128" s="37">
        <f t="shared" si="29"/>
        <v>0.85589861627361685</v>
      </c>
      <c r="M128" s="110">
        <f t="shared" si="28"/>
        <v>-11.760912373409578</v>
      </c>
      <c r="N128" s="110">
        <f t="shared" si="30"/>
        <v>1.2178389547597048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688.58925968296239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34.459204889685026</v>
      </c>
      <c r="K129" s="27">
        <f t="shared" si="27"/>
        <v>6.666666666666667</v>
      </c>
      <c r="L129" s="37">
        <f t="shared" si="29"/>
        <v>0.779882736905396</v>
      </c>
      <c r="M129" s="110">
        <f t="shared" si="28"/>
        <v>-11.760912373409578</v>
      </c>
      <c r="N129" s="110">
        <f t="shared" si="30"/>
        <v>1.196708218761392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694.58925968296239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34.534561272080936</v>
      </c>
      <c r="K130" s="27">
        <f t="shared" si="27"/>
        <v>6.666666666666667</v>
      </c>
      <c r="L130" s="37">
        <f t="shared" si="29"/>
        <v>0.7045263545094862</v>
      </c>
      <c r="M130" s="110">
        <f t="shared" si="28"/>
        <v>-11.760912373409578</v>
      </c>
      <c r="N130" s="110">
        <f t="shared" si="30"/>
        <v>1.1761227086833934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700.58925968296239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34.609269502448853</v>
      </c>
      <c r="K131" s="27">
        <f t="shared" si="27"/>
        <v>6.666666666666667</v>
      </c>
      <c r="L131" s="37">
        <f t="shared" si="29"/>
        <v>0.62981812414156835</v>
      </c>
      <c r="M131" s="110">
        <f t="shared" si="28"/>
        <v>-11.760912373409578</v>
      </c>
      <c r="N131" s="110">
        <f t="shared" si="30"/>
        <v>1.156063827000922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706.58925968296239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34.683340635487049</v>
      </c>
      <c r="K132" s="27">
        <f t="shared" si="27"/>
        <v>6.666666666666667</v>
      </c>
      <c r="L132" s="37">
        <f t="shared" si="29"/>
        <v>0.55574699110337278</v>
      </c>
      <c r="M132" s="110">
        <f t="shared" si="28"/>
        <v>-11.760912373409578</v>
      </c>
      <c r="N132" s="110">
        <f t="shared" si="30"/>
        <v>1.1365137624262367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712.58925968296239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34.756785445464828</v>
      </c>
      <c r="K133" s="27">
        <f t="shared" si="27"/>
        <v>6.666666666666667</v>
      </c>
      <c r="L133" s="37">
        <f t="shared" si="29"/>
        <v>0.48230218112559342</v>
      </c>
      <c r="M133" s="110">
        <f t="shared" si="28"/>
        <v>-11.760912373409578</v>
      </c>
      <c r="N133" s="110">
        <f t="shared" si="30"/>
        <v>1.1174554503561518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718.58925968296239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34.829614435628066</v>
      </c>
      <c r="K134" s="27">
        <f t="shared" si="27"/>
        <v>6.666666666666667</v>
      </c>
      <c r="L134" s="37">
        <f t="shared" si="29"/>
        <v>0.40947319096235546</v>
      </c>
      <c r="M134" s="110">
        <f t="shared" si="28"/>
        <v>-11.760912373409578</v>
      </c>
      <c r="N134" s="110">
        <f t="shared" si="30"/>
        <v>1.0988725356215761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724.58925968296239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34.901837847213727</v>
      </c>
      <c r="K135" s="27">
        <f t="shared" si="27"/>
        <v>6.666666666666667</v>
      </c>
      <c r="L135" s="37">
        <f t="shared" si="29"/>
        <v>0.33724977937669465</v>
      </c>
      <c r="M135" s="110">
        <f t="shared" si="28"/>
        <v>-11.760912373409578</v>
      </c>
      <c r="N135" s="110">
        <f t="shared" si="30"/>
        <v>1.0807493373872195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730.58925968296239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34.973465668092587</v>
      </c>
      <c r="K136" s="27">
        <f t="shared" si="27"/>
        <v>6.666666666666667</v>
      </c>
      <c r="L136" s="37">
        <f t="shared" si="29"/>
        <v>0.26562195849783521</v>
      </c>
      <c r="M136" s="110">
        <f t="shared" si="28"/>
        <v>-11.760912373409578</v>
      </c>
      <c r="N136" s="110">
        <f t="shared" si="30"/>
        <v>1.0630708160608224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736.58925968296239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35.044507641058587</v>
      </c>
      <c r="K137" s="27">
        <f t="shared" si="27"/>
        <v>6.666666666666667</v>
      </c>
      <c r="L137" s="37">
        <f t="shared" si="29"/>
        <v>0.19457998553183486</v>
      </c>
      <c r="M137" s="110">
        <f t="shared" si="28"/>
        <v>-11.760912373409578</v>
      </c>
      <c r="N137" s="110">
        <f t="shared" si="30"/>
        <v>1.0458225420814455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742.58925968296239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35.114973271781935</v>
      </c>
      <c r="K138" s="27">
        <f t="shared" si="27"/>
        <v>6.666666666666667</v>
      </c>
      <c r="L138" s="37">
        <f t="shared" si="29"/>
        <v>0.12411435480848709</v>
      </c>
      <c r="M138" s="110">
        <f t="shared" si="28"/>
        <v>-11.760912373409578</v>
      </c>
      <c r="N138" s="110">
        <f t="shared" si="30"/>
        <v>1.0289906664658766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748.58925968296239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35.184871836442106</v>
      </c>
      <c r="K139" s="27">
        <f t="shared" si="27"/>
        <v>6.666666666666667</v>
      </c>
      <c r="L139" s="37">
        <f t="shared" si="29"/>
        <v>5.421579014831579E-2</v>
      </c>
      <c r="M139" s="110">
        <f t="shared" si="28"/>
        <v>-11.760912373409578</v>
      </c>
      <c r="N139" s="110">
        <f t="shared" si="30"/>
        <v>1.0125618930009002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754.58925968296239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35.254212389056271</v>
      </c>
      <c r="K140" s="27">
        <f t="shared" si="27"/>
        <v>6.666666666666667</v>
      </c>
      <c r="L140" s="37">
        <f t="shared" si="29"/>
        <v>-1.5124762465848818E-2</v>
      </c>
      <c r="M140" s="110">
        <f t="shared" si="28"/>
        <v>-11.760912373409578</v>
      </c>
      <c r="N140" s="110">
        <f t="shared" si="30"/>
        <v>0.99652345197710657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760.58925968296239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35.32300376851741</v>
      </c>
      <c r="K141" s="27">
        <f t="shared" si="27"/>
        <v>6.666666666666667</v>
      </c>
      <c r="L141" s="37">
        <f t="shared" si="29"/>
        <v>-8.3916141926987819E-2</v>
      </c>
      <c r="M141" s="110">
        <f t="shared" si="28"/>
        <v>-11.760912373409578</v>
      </c>
      <c r="N141" s="110">
        <f t="shared" si="30"/>
        <v>0.98086307536739459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766.58925968296239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35.391254605355996</v>
      </c>
      <c r="K142" s="27">
        <f t="shared" si="27"/>
        <v>6.666666666666667</v>
      </c>
      <c r="L142" s="37">
        <f t="shared" si="29"/>
        <v>-0.15216697876557461</v>
      </c>
      <c r="M142" s="110">
        <f t="shared" si="28"/>
        <v>-11.760912373409578</v>
      </c>
      <c r="N142" s="110">
        <f t="shared" si="30"/>
        <v>0.96556897336001846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772.58925968296239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35.458973328238024</v>
      </c>
      <c r="K143" s="27">
        <f t="shared" si="27"/>
        <v>6.666666666666667</v>
      </c>
      <c r="L143" s="37">
        <f t="shared" si="29"/>
        <v>-0.21988570164760191</v>
      </c>
      <c r="M143" s="110">
        <f t="shared" si="28"/>
        <v>-11.760912373409578</v>
      </c>
      <c r="N143" s="110">
        <f t="shared" si="30"/>
        <v>0.9506298121623884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778.58925968296239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35.526168170211697</v>
      </c>
      <c r="K144" s="27">
        <f t="shared" si="27"/>
        <v>6.666666666666667</v>
      </c>
      <c r="L144" s="37">
        <f t="shared" si="29"/>
        <v>-0.28708054362127555</v>
      </c>
      <c r="M144" s="110">
        <f t="shared" si="28"/>
        <v>-11.760912373409578</v>
      </c>
      <c r="N144" s="110">
        <f t="shared" si="30"/>
        <v>0.93603469299756981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784.58925968296239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35.592847174714365</v>
      </c>
      <c r="K145" s="27">
        <f t="shared" si="27"/>
        <v>6.666666666666667</v>
      </c>
      <c r="L145" s="37">
        <f t="shared" si="29"/>
        <v>-0.35375954812394284</v>
      </c>
      <c r="M145" s="110">
        <f t="shared" si="28"/>
        <v>-11.760912373409578</v>
      </c>
      <c r="N145" s="110">
        <f t="shared" si="30"/>
        <v>0.92177313222079282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790.58925968296239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35.659018201350598</v>
      </c>
      <c r="K146" s="27">
        <f t="shared" si="27"/>
        <v>6.666666666666667</v>
      </c>
      <c r="L146" s="37">
        <f t="shared" si="29"/>
        <v>-0.41993057476017626</v>
      </c>
      <c r="M146" s="110">
        <f t="shared" si="28"/>
        <v>-11.760912373409578</v>
      </c>
      <c r="N146" s="110">
        <f t="shared" si="30"/>
        <v>0.90783504248824487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796.58925968296239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35.724688931451915</v>
      </c>
      <c r="K147" s="27">
        <f t="shared" si="27"/>
        <v>6.666666666666667</v>
      </c>
      <c r="L147" s="37">
        <f t="shared" si="29"/>
        <v>-0.48560130486149333</v>
      </c>
      <c r="M147" s="110">
        <f t="shared" si="28"/>
        <v>-11.760912373409578</v>
      </c>
      <c r="N147" s="110">
        <f t="shared" si="30"/>
        <v>0.89421071491495563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802.58925968296239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35.789866873427783</v>
      </c>
      <c r="K148" s="27">
        <f t="shared" si="27"/>
        <v>6.666666666666667</v>
      </c>
      <c r="L148" s="37">
        <f t="shared" si="29"/>
        <v>-0.55077924683736157</v>
      </c>
      <c r="M148" s="110">
        <f t="shared" si="28"/>
        <v>-11.760912373409578</v>
      </c>
      <c r="N148" s="110">
        <f t="shared" si="30"/>
        <v>0.88089080216288185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808.58925968296239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35.854559367917453</v>
      </c>
      <c r="K149" s="27">
        <f t="shared" si="27"/>
        <v>6.666666666666667</v>
      </c>
      <c r="L149" s="37">
        <f t="shared" si="29"/>
        <v>-0.6154717413270312</v>
      </c>
      <c r="M149" s="110">
        <f t="shared" si="28"/>
        <v>-11.760912373409578</v>
      </c>
      <c r="N149" s="110">
        <f t="shared" si="30"/>
        <v>0.86786630240413465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814.58925968296239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35.918773592751272</v>
      </c>
      <c r="K150" s="27">
        <f t="shared" si="27"/>
        <v>6.666666666666667</v>
      </c>
      <c r="L150" s="37">
        <f t="shared" si="29"/>
        <v>-0.67968596616085009</v>
      </c>
      <c r="M150" s="110">
        <f t="shared" si="28"/>
        <v>-11.760912373409578</v>
      </c>
      <c r="N150" s="110">
        <f t="shared" si="30"/>
        <v>0.85512854410801153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820.58925968296239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35.982516567730023</v>
      </c>
      <c r="K151" s="27">
        <f t="shared" si="27"/>
        <v>6.666666666666667</v>
      </c>
      <c r="L151" s="37">
        <f t="shared" si="29"/>
        <v>-0.74342894113960156</v>
      </c>
      <c r="M151" s="110">
        <f t="shared" si="28"/>
        <v>-11.760912373409578</v>
      </c>
      <c r="N151" s="110">
        <f t="shared" si="30"/>
        <v>0.84266917160378807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826.58925968296239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36.045795159230096</v>
      </c>
      <c r="K152" s="27">
        <f t="shared" si="27"/>
        <v>6.666666666666667</v>
      </c>
      <c r="L152" s="37">
        <f t="shared" si="29"/>
        <v>-0.80670753263967399</v>
      </c>
      <c r="M152" s="110">
        <f t="shared" si="28"/>
        <v>-11.760912373409578</v>
      </c>
      <c r="N152" s="110">
        <f t="shared" si="30"/>
        <v>0.83048013137441812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576.58925968296239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32.917330967638776</v>
      </c>
      <c r="K153" s="27">
        <f t="shared" si="27"/>
        <v>6.666666666666667</v>
      </c>
      <c r="L153" s="37">
        <f t="shared" si="29"/>
        <v>2.3217566589516458</v>
      </c>
      <c r="M153" s="110">
        <f t="shared" si="28"/>
        <v>-11.760912373409578</v>
      </c>
      <c r="N153" s="110">
        <f t="shared" si="30"/>
        <v>1.7067726144677098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576.78470425589137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32.920274696316802</v>
      </c>
      <c r="K154" s="27">
        <f t="shared" si="27"/>
        <v>6.666666666666667</v>
      </c>
      <c r="L154" s="37">
        <f t="shared" si="29"/>
        <v>2.3188129302736193</v>
      </c>
      <c r="M154" s="110">
        <f t="shared" si="28"/>
        <v>-11.760912373409578</v>
      </c>
      <c r="N154" s="110">
        <f t="shared" si="30"/>
        <v>1.7056161242721415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577.368567720908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32.929062738904534</v>
      </c>
      <c r="K155" s="27">
        <f t="shared" si="27"/>
        <v>6.666666666666667</v>
      </c>
      <c r="L155" s="37">
        <f t="shared" si="29"/>
        <v>2.3100248876858878</v>
      </c>
      <c r="M155" s="110">
        <f t="shared" si="28"/>
        <v>-11.760912373409578</v>
      </c>
      <c r="N155" s="110">
        <f t="shared" si="30"/>
        <v>1.7021682628149206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578.33359284502615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32.943568385705554</v>
      </c>
      <c r="K156" s="27">
        <f t="shared" si="27"/>
        <v>6.666666666666667</v>
      </c>
      <c r="L156" s="37">
        <f t="shared" si="29"/>
        <v>2.2955192408848681</v>
      </c>
      <c r="M156" s="110">
        <f t="shared" si="28"/>
        <v>-11.760912373409578</v>
      </c>
      <c r="N156" s="110">
        <f t="shared" si="30"/>
        <v>1.6964924221451867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579.66817427500018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32.963589136062225</v>
      </c>
      <c r="K157" s="27">
        <f t="shared" si="27"/>
        <v>6.666666666666667</v>
      </c>
      <c r="L157" s="37">
        <f t="shared" si="29"/>
        <v>2.2754984905281965</v>
      </c>
      <c r="M157" s="110">
        <f t="shared" si="28"/>
        <v>-11.760912373409578</v>
      </c>
      <c r="N157" s="110">
        <f t="shared" si="30"/>
        <v>1.6886896790114312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581.35702291018606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32.98885846396729</v>
      </c>
      <c r="K158" s="27">
        <f t="shared" si="27"/>
        <v>6.666666666666667</v>
      </c>
      <c r="L158" s="37">
        <f t="shared" si="29"/>
        <v>2.2502291626231319</v>
      </c>
      <c r="M158" s="110">
        <f t="shared" si="28"/>
        <v>-11.760912373409578</v>
      </c>
      <c r="N158" s="110">
        <f t="shared" si="30"/>
        <v>1.6788926053137165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583.38197196479018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33.019060083057937</v>
      </c>
      <c r="K159" s="27">
        <f t="shared" si="27"/>
        <v>6.666666666666667</v>
      </c>
      <c r="L159" s="37">
        <f t="shared" ref="L159:L190" si="32">F159-J159+M159</f>
        <v>2.2200275435324848</v>
      </c>
      <c r="M159" s="110">
        <f t="shared" si="28"/>
        <v>-11.760912373409578</v>
      </c>
      <c r="N159" s="110">
        <f t="shared" ref="N159:N190" si="33">10^(L159/10)</f>
        <v>1.6672577864877105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585.72283472112667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33.053843111259866</v>
      </c>
      <c r="K160" s="27">
        <f t="shared" ref="K160:K223" si="36">4/60*100</f>
        <v>6.666666666666667</v>
      </c>
      <c r="L160" s="37">
        <f t="shared" si="32"/>
        <v>2.185244515330556</v>
      </c>
      <c r="M160" s="110">
        <f t="shared" ref="M160:M223" si="37">10*LOG(6.666667/100)</f>
        <v>-11.760912373409578</v>
      </c>
      <c r="N160" s="110">
        <f t="shared" si="33"/>
        <v>1.6539579028503477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588.35823385154526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33.092836712394543</v>
      </c>
      <c r="K161" s="27">
        <f t="shared" si="36"/>
        <v>6.666666666666667</v>
      </c>
      <c r="L161" s="37">
        <f t="shared" si="32"/>
        <v>2.1462509141958783</v>
      </c>
      <c r="M161" s="110">
        <f t="shared" si="37"/>
        <v>-11.760912373409578</v>
      </c>
      <c r="N161" s="110">
        <f t="shared" si="33"/>
        <v>1.6391741305836058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591.26634250771917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33.135663154844153</v>
      </c>
      <c r="K162" s="27">
        <f t="shared" si="36"/>
        <v>6.666666666666667</v>
      </c>
      <c r="L162" s="37">
        <f t="shared" si="32"/>
        <v>2.1034244717462691</v>
      </c>
      <c r="M162" s="110">
        <f t="shared" si="37"/>
        <v>-11.760912373409578</v>
      </c>
      <c r="N162" s="110">
        <f t="shared" si="33"/>
        <v>1.6230894212518472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594.4255014249303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33.181948656051645</v>
      </c>
      <c r="K163" s="27">
        <f t="shared" si="36"/>
        <v>6.666666666666667</v>
      </c>
      <c r="L163" s="37">
        <f t="shared" si="32"/>
        <v>2.0571389705387766</v>
      </c>
      <c r="M163" s="110">
        <f t="shared" si="37"/>
        <v>-11.760912373409578</v>
      </c>
      <c r="N163" s="110">
        <f t="shared" si="33"/>
        <v>1.6058829866919686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597.81469852070768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33.231331777396093</v>
      </c>
      <c r="K164" s="27">
        <f t="shared" si="36"/>
        <v>6.666666666666667</v>
      </c>
      <c r="L164" s="37">
        <f t="shared" si="32"/>
        <v>2.0077558491943286</v>
      </c>
      <c r="M164" s="110">
        <f t="shared" si="37"/>
        <v>-11.760912373409578</v>
      </c>
      <c r="N164" s="110">
        <f t="shared" si="33"/>
        <v>1.587726103227199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601.41391461504429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33.283469438729405</v>
      </c>
      <c r="K165" s="27">
        <f t="shared" si="36"/>
        <v>6.666666666666667</v>
      </c>
      <c r="L165" s="37">
        <f t="shared" si="32"/>
        <v>1.9556181878610168</v>
      </c>
      <c r="M165" s="110">
        <f t="shared" si="37"/>
        <v>-11.760912373409578</v>
      </c>
      <c r="N165" s="110">
        <f t="shared" si="33"/>
        <v>1.5687791865479332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605.20434994947925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33.338040817699323</v>
      </c>
      <c r="K166" s="27">
        <f t="shared" si="36"/>
        <v>6.666666666666667</v>
      </c>
      <c r="L166" s="37">
        <f t="shared" si="32"/>
        <v>1.901046808891099</v>
      </c>
      <c r="M166" s="110">
        <f t="shared" si="37"/>
        <v>-11.760912373409578</v>
      </c>
      <c r="N166" s="110">
        <f t="shared" si="33"/>
        <v>1.5491899854848878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609.16855170214194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33.394749496209812</v>
      </c>
      <c r="K167" s="27">
        <f t="shared" si="36"/>
        <v>6.666666666666667</v>
      </c>
      <c r="L167" s="37">
        <f t="shared" si="32"/>
        <v>1.8443381303806099</v>
      </c>
      <c r="M167" s="110">
        <f t="shared" si="37"/>
        <v>-11.760912373409578</v>
      </c>
      <c r="N167" s="110">
        <f t="shared" si="33"/>
        <v>1.5290926932337834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613.2904640285318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33.453324239062589</v>
      </c>
      <c r="K168" s="27">
        <f t="shared" si="36"/>
        <v>6.666666666666667</v>
      </c>
      <c r="L168" s="37">
        <f t="shared" si="32"/>
        <v>1.7857633875278331</v>
      </c>
      <c r="M168" s="110">
        <f t="shared" si="37"/>
        <v>-11.760912373409578</v>
      </c>
      <c r="N168" s="110">
        <f t="shared" si="33"/>
        <v>1.5086077649896859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617.55542079171971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33.513518764593393</v>
      </c>
      <c r="K169" s="27">
        <f t="shared" si="36"/>
        <v>6.666666666666667</v>
      </c>
      <c r="L169" s="37">
        <f t="shared" si="32"/>
        <v>1.7255688619970293</v>
      </c>
      <c r="M169" s="110">
        <f t="shared" si="37"/>
        <v>-11.760912373409578</v>
      </c>
      <c r="N169" s="110">
        <f t="shared" si="33"/>
        <v>1.487842246802503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621.95009835250471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33.575110816660761</v>
      </c>
      <c r="K170" s="27">
        <f t="shared" si="36"/>
        <v>6.666666666666667</v>
      </c>
      <c r="L170" s="37">
        <f t="shared" si="32"/>
        <v>1.663976809929661</v>
      </c>
      <c r="M170" s="110">
        <f t="shared" si="37"/>
        <v>-11.760912373409578</v>
      </c>
      <c r="N170" s="110">
        <f t="shared" si="33"/>
        <v>1.4668904494142663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626.4624424907081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33.637900788072919</v>
      </c>
      <c r="K171" s="27">
        <f t="shared" si="36"/>
        <v>6.666666666666667</v>
      </c>
      <c r="L171" s="37">
        <f t="shared" si="32"/>
        <v>1.6011868385175028</v>
      </c>
      <c r="M171" s="110">
        <f t="shared" si="37"/>
        <v>-11.760912373409578</v>
      </c>
      <c r="N171" s="110">
        <f t="shared" si="33"/>
        <v>1.445834834025252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631.08158030080233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33.701710087714737</v>
      </c>
      <c r="K172" s="27">
        <f t="shared" si="36"/>
        <v>6.666666666666667</v>
      </c>
      <c r="L172" s="37">
        <f t="shared" si="32"/>
        <v>1.5373775388756847</v>
      </c>
      <c r="M172" s="110">
        <f t="shared" si="37"/>
        <v>-11.760912373409578</v>
      </c>
      <c r="N172" s="110">
        <f t="shared" si="33"/>
        <v>1.4247470088814662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635.79772505444885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33.766379392680243</v>
      </c>
      <c r="K173" s="27">
        <f t="shared" si="36"/>
        <v>6.666666666666667</v>
      </c>
      <c r="L173" s="37">
        <f t="shared" si="32"/>
        <v>1.4727082339101791</v>
      </c>
      <c r="M173" s="110">
        <f t="shared" si="37"/>
        <v>-11.760912373409578</v>
      </c>
      <c r="N173" s="110">
        <f t="shared" si="33"/>
        <v>1.4036887634474924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640.60207966901362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33.831766884723734</v>
      </c>
      <c r="K174" s="27">
        <f t="shared" si="36"/>
        <v>6.666666666666667</v>
      </c>
      <c r="L174" s="37">
        <f t="shared" si="32"/>
        <v>1.4073207418666875</v>
      </c>
      <c r="M174" s="110">
        <f t="shared" si="37"/>
        <v>-11.760912373409578</v>
      </c>
      <c r="N174" s="110">
        <f t="shared" si="33"/>
        <v>1.3827130896900612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645.4867425719126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33.897746537409304</v>
      </c>
      <c r="K175" s="27">
        <f t="shared" si="36"/>
        <v>6.666666666666667</v>
      </c>
      <c r="L175" s="37">
        <f t="shared" si="32"/>
        <v>1.3413410891811175</v>
      </c>
      <c r="M175" s="110">
        <f t="shared" si="37"/>
        <v>-11.760912373409578</v>
      </c>
      <c r="N175" s="110">
        <f t="shared" si="33"/>
        <v>1.361865157683414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650.44461835430593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33.964206495522049</v>
      </c>
      <c r="K176" s="27">
        <f t="shared" si="36"/>
        <v>6.666666666666667</v>
      </c>
      <c r="L176" s="37">
        <f t="shared" si="32"/>
        <v>1.2748811310683728</v>
      </c>
      <c r="M176" s="110">
        <f t="shared" si="37"/>
        <v>-11.760912373409578</v>
      </c>
      <c r="N176" s="110">
        <f t="shared" si="33"/>
        <v>1.341183225936192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655.46933458931312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34.031047570249861</v>
      </c>
      <c r="K177" s="27">
        <f t="shared" si="36"/>
        <v>6.666666666666667</v>
      </c>
      <c r="L177" s="37">
        <f t="shared" si="32"/>
        <v>1.2080400563405611</v>
      </c>
      <c r="M177" s="110">
        <f t="shared" si="37"/>
        <v>-11.760912373409578</v>
      </c>
      <c r="N177" s="110">
        <f t="shared" si="33"/>
        <v>1.320699476315248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660.55516547155548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34.098181860947214</v>
      </c>
      <c r="K178" s="27">
        <f t="shared" si="36"/>
        <v>6.666666666666667</v>
      </c>
      <c r="L178" s="37">
        <f t="shared" si="32"/>
        <v>1.1409057656432076</v>
      </c>
      <c r="M178" s="110">
        <f t="shared" si="37"/>
        <v>-11.760912373409578</v>
      </c>
      <c r="N178" s="110">
        <f t="shared" si="33"/>
        <v>1.3004407700002891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665.69696244571082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34.165531505682779</v>
      </c>
      <c r="K179" s="27">
        <f t="shared" si="36"/>
        <v>6.666666666666667</v>
      </c>
      <c r="L179" s="37">
        <f t="shared" si="32"/>
        <v>1.073556120907643</v>
      </c>
      <c r="M179" s="110">
        <f t="shared" si="37"/>
        <v>-11.760912373409578</v>
      </c>
      <c r="N179" s="110">
        <f t="shared" si="33"/>
        <v>1.2804293252549095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670.89009167251641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34.233027557185679</v>
      </c>
      <c r="K180" s="27">
        <f t="shared" si="36"/>
        <v>6.666666666666667</v>
      </c>
      <c r="L180" s="37">
        <f t="shared" si="32"/>
        <v>1.006060069404743</v>
      </c>
      <c r="M180" s="110">
        <f t="shared" si="37"/>
        <v>-11.760912373409578</v>
      </c>
      <c r="N180" s="110">
        <f t="shared" si="33"/>
        <v>1.2606833205346009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676.13037798396851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34.300608977395022</v>
      </c>
      <c r="K181" s="27">
        <f t="shared" si="36"/>
        <v>6.666666666666667</v>
      </c>
      <c r="L181" s="37">
        <f t="shared" si="32"/>
        <v>0.93847864919539958</v>
      </c>
      <c r="M181" s="110">
        <f t="shared" si="37"/>
        <v>-11.760912373409578</v>
      </c>
      <c r="N181" s="110">
        <f t="shared" si="33"/>
        <v>1.2412174280361667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681.41405486893495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34.368221741933084</v>
      </c>
      <c r="K182" s="27">
        <f t="shared" si="36"/>
        <v>6.666666666666667</v>
      </c>
      <c r="L182" s="37">
        <f t="shared" si="32"/>
        <v>0.87086588465733783</v>
      </c>
      <c r="M182" s="110">
        <f t="shared" si="37"/>
        <v>-11.760912373409578</v>
      </c>
      <c r="N182" s="110">
        <f t="shared" si="33"/>
        <v>1.2220432835806758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686.7377199788549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34.435818044979669</v>
      </c>
      <c r="K183" s="27">
        <f t="shared" si="36"/>
        <v>6.666666666666667</v>
      </c>
      <c r="L183" s="37">
        <f t="shared" si="32"/>
        <v>0.80326958161075268</v>
      </c>
      <c r="M183" s="110">
        <f t="shared" si="37"/>
        <v>-11.760912373409578</v>
      </c>
      <c r="N183" s="110">
        <f t="shared" si="33"/>
        <v>1.2031698989761883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692.09829563079779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34.503355594869994</v>
      </c>
      <c r="K184" s="27">
        <f t="shared" si="36"/>
        <v>6.666666666666667</v>
      </c>
      <c r="L184" s="37">
        <f t="shared" si="32"/>
        <v>0.73573203172042767</v>
      </c>
      <c r="M184" s="110">
        <f t="shared" si="37"/>
        <v>-11.760912373409578</v>
      </c>
      <c r="N184" s="110">
        <f t="shared" si="33"/>
        <v>1.1846040229167707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697.49299379770264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34.570796991019407</v>
      </c>
      <c r="K185" s="27">
        <f t="shared" si="36"/>
        <v>6.666666666666667</v>
      </c>
      <c r="L185" s="37">
        <f t="shared" si="32"/>
        <v>0.6682906355710152</v>
      </c>
      <c r="M185" s="110">
        <f t="shared" si="37"/>
        <v>-11.760912373409578</v>
      </c>
      <c r="N185" s="110">
        <f t="shared" si="33"/>
        <v>1.1663504561746267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702.91928510319644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34.638109173318064</v>
      </c>
      <c r="K186" s="27">
        <f t="shared" si="36"/>
        <v>6.666666666666667</v>
      </c>
      <c r="L186" s="37">
        <f t="shared" si="32"/>
        <v>0.60097845327235788</v>
      </c>
      <c r="M186" s="110">
        <f t="shared" si="37"/>
        <v>-11.760912373409578</v>
      </c>
      <c r="N186" s="110">
        <f t="shared" si="33"/>
        <v>1.1484123264253425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708.37487137415224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34.705262935817913</v>
      </c>
      <c r="K187" s="27">
        <f t="shared" si="36"/>
        <v>6.666666666666667</v>
      </c>
      <c r="L187" s="37">
        <f t="shared" si="32"/>
        <v>0.5338246907725086</v>
      </c>
      <c r="M187" s="110">
        <f t="shared" si="37"/>
        <v>-11.760912373409578</v>
      </c>
      <c r="N187" s="110">
        <f t="shared" si="33"/>
        <v>1.1307913275743362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713.8576613435489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34.772232497271517</v>
      </c>
      <c r="K188" s="27">
        <f t="shared" si="36"/>
        <v>6.666666666666667</v>
      </c>
      <c r="L188" s="37">
        <f t="shared" si="32"/>
        <v>0.46685512931890472</v>
      </c>
      <c r="M188" s="110">
        <f t="shared" si="37"/>
        <v>-11.760912373409578</v>
      </c>
      <c r="N188" s="110">
        <f t="shared" si="33"/>
        <v>1.1134879279666294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719.36574913622951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34.838995121825327</v>
      </c>
      <c r="K189" s="27">
        <f t="shared" si="36"/>
        <v>6.666666666666667</v>
      </c>
      <c r="L189" s="37">
        <f t="shared" si="32"/>
        <v>0.4000925047650945</v>
      </c>
      <c r="M189" s="110">
        <f t="shared" si="37"/>
        <v>-11.760912373409578</v>
      </c>
      <c r="N189" s="110">
        <f t="shared" si="33"/>
        <v>1.0965015513877079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724.89739520899911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34.905530783887556</v>
      </c>
      <c r="K190" s="27">
        <f t="shared" si="36"/>
        <v>6.666666666666667</v>
      </c>
      <c r="L190" s="37">
        <f t="shared" si="32"/>
        <v>0.33355684270286545</v>
      </c>
      <c r="M190" s="110">
        <f t="shared" si="37"/>
        <v>-11.760912373409578</v>
      </c>
      <c r="N190" s="110">
        <f t="shared" si="33"/>
        <v>1.0798307343154281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730.45100945303136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34.971821871862502</v>
      </c>
      <c r="K191" s="27">
        <f t="shared" si="36"/>
        <v>6.666666666666667</v>
      </c>
      <c r="L191" s="37">
        <f t="shared" ref="L191:L222" si="38">F191-J191+M191</f>
        <v>0.26726575472791936</v>
      </c>
      <c r="M191" s="110">
        <f t="shared" si="37"/>
        <v>-11.760912373409578</v>
      </c>
      <c r="N191" s="110">
        <f t="shared" ref="N191:N222" si="39">10^(L191/10)</f>
        <v>1.0634732624702665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736.02513620021682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35.037852926060893</v>
      </c>
      <c r="K192" s="27">
        <f t="shared" si="36"/>
        <v>6.666666666666667</v>
      </c>
      <c r="L192" s="37">
        <f t="shared" si="38"/>
        <v>0.20123470052952896</v>
      </c>
      <c r="M192" s="110">
        <f t="shared" si="37"/>
        <v>-11.760912373409578</v>
      </c>
      <c r="N192" s="110">
        <f t="shared" si="39"/>
        <v>1.0474262893367314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741.61844090564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35.103610406655129</v>
      </c>
      <c r="K193" s="27">
        <f t="shared" si="36"/>
        <v>6.666666666666667</v>
      </c>
      <c r="L193" s="37">
        <f t="shared" si="38"/>
        <v>0.13547721993529294</v>
      </c>
      <c r="M193" s="110">
        <f t="shared" si="37"/>
        <v>-11.760912373409578</v>
      </c>
      <c r="N193" s="110">
        <f t="shared" si="39"/>
        <v>1.0316864389932145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747.22969830580666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35.169082488049455</v>
      </c>
      <c r="K194" s="27">
        <f t="shared" si="36"/>
        <v>6.666666666666667</v>
      </c>
      <c r="L194" s="37">
        <f t="shared" si="38"/>
        <v>7.0005138540967238E-2</v>
      </c>
      <c r="M194" s="110">
        <f t="shared" si="37"/>
        <v>-11.760912373409578</v>
      </c>
      <c r="N194" s="110">
        <f t="shared" si="39"/>
        <v>1.0162498952895263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752.8577818766779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35.234258876481093</v>
      </c>
      <c r="K195" s="27">
        <f t="shared" si="36"/>
        <v>6.666666666666667</v>
      </c>
      <c r="L195" s="37">
        <f t="shared" si="38"/>
        <v>4.8287501093291496E-3</v>
      </c>
      <c r="M195" s="110">
        <f t="shared" si="37"/>
        <v>-11.760912373409578</v>
      </c>
      <c r="N195" s="110">
        <f t="shared" si="39"/>
        <v>1.0011124791483255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758.50165443719766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35.299130648062423</v>
      </c>
      <c r="K196" s="27">
        <f t="shared" si="36"/>
        <v>6.666666666666667</v>
      </c>
      <c r="L196" s="37">
        <f t="shared" si="38"/>
        <v>-6.0043021472001357E-2</v>
      </c>
      <c r="M196" s="110">
        <f t="shared" si="37"/>
        <v>-11.760912373409578</v>
      </c>
      <c r="N196" s="110">
        <f t="shared" si="39"/>
        <v>0.98626971553582998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764.16035976306728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35.363690104821295</v>
      </c>
      <c r="K197" s="27">
        <f t="shared" si="36"/>
        <v>6.666666666666667</v>
      </c>
      <c r="L197" s="37">
        <f t="shared" si="38"/>
        <v>-0.124602478230873</v>
      </c>
      <c r="M197" s="110">
        <f t="shared" si="37"/>
        <v>-11.760912373409578</v>
      </c>
      <c r="N197" s="110">
        <f t="shared" si="39"/>
        <v>0.97171689144529161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769.83301509226146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35.427930646601126</v>
      </c>
      <c r="K198" s="27">
        <f t="shared" si="36"/>
        <v>6.666666666666667</v>
      </c>
      <c r="L198" s="37">
        <f t="shared" si="38"/>
        <v>-0.18884302001070452</v>
      </c>
      <c r="M198" s="110">
        <f t="shared" si="37"/>
        <v>-11.760912373409578</v>
      </c>
      <c r="N198" s="110">
        <f t="shared" si="39"/>
        <v>0.95744910606065958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775.51880441845333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35.491846656948844</v>
      </c>
      <c r="K199" s="27">
        <f t="shared" si="36"/>
        <v>6.666666666666667</v>
      </c>
      <c r="L199" s="37">
        <f t="shared" si="38"/>
        <v>-0.25275903035842262</v>
      </c>
      <c r="M199" s="110">
        <f t="shared" si="37"/>
        <v>-11.760912373409578</v>
      </c>
      <c r="N199" s="110">
        <f t="shared" si="39"/>
        <v>0.94346131411470502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781.21697248134546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35.555433401351699</v>
      </c>
      <c r="K200" s="27">
        <f t="shared" si="36"/>
        <v>6.666666666666667</v>
      </c>
      <c r="L200" s="37">
        <f t="shared" si="38"/>
        <v>-0.31634577476127745</v>
      </c>
      <c r="M200" s="110">
        <f t="shared" si="37"/>
        <v>-11.760912373409578</v>
      </c>
      <c r="N200" s="110">
        <f t="shared" si="39"/>
        <v>0.92974836332277877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786.92681937411294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35.618686936387206</v>
      </c>
      <c r="K201" s="27">
        <f t="shared" si="36"/>
        <v>6.666666666666667</v>
      </c>
      <c r="L201" s="37">
        <f t="shared" si="38"/>
        <v>-0.37959930979678447</v>
      </c>
      <c r="M201" s="110">
        <f t="shared" si="37"/>
        <v>-11.760912373409578</v>
      </c>
      <c r="N201" s="110">
        <f t="shared" si="39"/>
        <v>0.91630502665789781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792.64769569794976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35.6816040285279</v>
      </c>
      <c r="K202" s="27">
        <f t="shared" si="36"/>
        <v>6.666666666666667</v>
      </c>
      <c r="L202" s="37">
        <f t="shared" si="38"/>
        <v>-0.44251640193747832</v>
      </c>
      <c r="M202" s="110">
        <f t="shared" si="37"/>
        <v>-11.760912373409578</v>
      </c>
      <c r="N202" s="110">
        <f t="shared" si="39"/>
        <v>0.90312603013267045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798.37899820224538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35.744182081497122</v>
      </c>
      <c r="K203" s="27">
        <f t="shared" si="36"/>
        <v>6.666666666666667</v>
      </c>
      <c r="L203" s="37">
        <f t="shared" si="38"/>
        <v>-0.50509445490670046</v>
      </c>
      <c r="M203" s="110">
        <f t="shared" si="37"/>
        <v>-11.760912373409578</v>
      </c>
      <c r="N203" s="110">
        <f t="shared" si="39"/>
        <v>0.89020607666674401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804.12016585637161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35.806419071206875</v>
      </c>
      <c r="K204" s="27">
        <f t="shared" si="36"/>
        <v>6.666666666666667</v>
      </c>
      <c r="L204" s="37">
        <f t="shared" si="38"/>
        <v>-0.56733144461645324</v>
      </c>
      <c r="M204" s="110">
        <f t="shared" si="37"/>
        <v>-11.760912373409578</v>
      </c>
      <c r="N204" s="110">
        <f t="shared" si="39"/>
        <v>0.87753986654319249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809.87067630555407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35.86831348742632</v>
      </c>
      <c r="K205" s="27">
        <f t="shared" si="36"/>
        <v>6.666666666666667</v>
      </c>
      <c r="L205" s="37">
        <f t="shared" si="38"/>
        <v>-0.62922586083589849</v>
      </c>
      <c r="M205" s="110">
        <f t="shared" si="37"/>
        <v>-11.760912373409578</v>
      </c>
      <c r="N205" s="110">
        <f t="shared" si="39"/>
        <v>0.86512211489200908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815.63004266898668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35.929864281432209</v>
      </c>
      <c r="K206" s="27">
        <f t="shared" si="36"/>
        <v>6.666666666666667</v>
      </c>
      <c r="L206" s="37">
        <f t="shared" si="38"/>
        <v>-0.69077665484178752</v>
      </c>
      <c r="M206" s="110">
        <f t="shared" si="37"/>
        <v>-11.760912373409578</v>
      </c>
      <c r="N206" s="110">
        <f t="shared" si="39"/>
        <v>0.85294756658225002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821.39781064329657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35.99107081898179</v>
      </c>
      <c r="K207" s="27">
        <f t="shared" si="36"/>
        <v>6.666666666666667</v>
      </c>
      <c r="L207" s="37">
        <f t="shared" si="38"/>
        <v>-0.75198319239136779</v>
      </c>
      <c r="M207" s="110">
        <f t="shared" si="37"/>
        <v>-11.760912373409578</v>
      </c>
      <c r="N207" s="110">
        <f t="shared" si="39"/>
        <v>0.84101100885535829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827.17355587880388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36.051932838027128</v>
      </c>
      <c r="K208" s="27">
        <f t="shared" si="36"/>
        <v>6.666666666666667</v>
      </c>
      <c r="L208" s="37">
        <f t="shared" si="38"/>
        <v>-0.81284521143670574</v>
      </c>
      <c r="M208" s="110">
        <f t="shared" si="37"/>
        <v>-11.760912373409578</v>
      </c>
      <c r="N208" s="110">
        <f t="shared" si="39"/>
        <v>0.82930728198955217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832.95688159981046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36.112450410658091</v>
      </c>
      <c r="K209" s="27">
        <f t="shared" si="36"/>
        <v>6.666666666666667</v>
      </c>
      <c r="L209" s="37">
        <f t="shared" si="38"/>
        <v>-0.87336278406766965</v>
      </c>
      <c r="M209" s="110">
        <f t="shared" si="37"/>
        <v>-11.760912373409578</v>
      </c>
      <c r="N209" s="110">
        <f t="shared" si="39"/>
        <v>0.8178312882481904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838.74741644346966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36.172623908820903</v>
      </c>
      <c r="K210" s="27">
        <f t="shared" si="36"/>
        <v>6.666666666666667</v>
      </c>
      <c r="L210" s="37">
        <f t="shared" si="38"/>
        <v>-0.93353628223048091</v>
      </c>
      <c r="M210" s="110">
        <f t="shared" si="37"/>
        <v>-11.760912373409578</v>
      </c>
      <c r="N210" s="110">
        <f t="shared" si="39"/>
        <v>0.80657799933291408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668.58925968296239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34.203187914832213</v>
      </c>
      <c r="K211" s="27">
        <f t="shared" si="36"/>
        <v>6.666666666666667</v>
      </c>
      <c r="L211" s="37">
        <f t="shared" si="38"/>
        <v>1.0358997117582085</v>
      </c>
      <c r="M211" s="110">
        <f t="shared" si="37"/>
        <v>-11.760912373409578</v>
      </c>
      <c r="N211" s="110">
        <f t="shared" si="39"/>
        <v>1.2693750889331974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668.68705977845514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34.204458379021538</v>
      </c>
      <c r="K212" s="27">
        <f t="shared" si="36"/>
        <v>6.666666666666667</v>
      </c>
      <c r="L212" s="37">
        <f t="shared" si="38"/>
        <v>1.0346292475688834</v>
      </c>
      <c r="M212" s="110">
        <f t="shared" si="37"/>
        <v>-11.760912373409578</v>
      </c>
      <c r="N212" s="110">
        <f t="shared" si="39"/>
        <v>1.2690038063591849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668.98014882882023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34.20826461598385</v>
      </c>
      <c r="K213" s="27">
        <f t="shared" si="36"/>
        <v>6.666666666666667</v>
      </c>
      <c r="L213" s="37">
        <f t="shared" si="38"/>
        <v>1.0308230106065714</v>
      </c>
      <c r="M213" s="110">
        <f t="shared" si="37"/>
        <v>-11.760912373409578</v>
      </c>
      <c r="N213" s="110">
        <f t="shared" si="39"/>
        <v>1.2678921152359264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669.46759805714839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34.214591243823385</v>
      </c>
      <c r="K214" s="27">
        <f t="shared" si="36"/>
        <v>6.666666666666667</v>
      </c>
      <c r="L214" s="37">
        <f t="shared" si="38"/>
        <v>1.0244963827670368</v>
      </c>
      <c r="M214" s="110">
        <f t="shared" si="37"/>
        <v>-11.760912373409578</v>
      </c>
      <c r="N214" s="110">
        <f t="shared" si="39"/>
        <v>1.2660464455261862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670.14787575885362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34.22341290595503</v>
      </c>
      <c r="K215" s="27">
        <f t="shared" si="36"/>
        <v>6.666666666666667</v>
      </c>
      <c r="L215" s="37">
        <f t="shared" si="38"/>
        <v>1.015674720635392</v>
      </c>
      <c r="M215" s="110">
        <f t="shared" si="37"/>
        <v>-11.760912373409578</v>
      </c>
      <c r="N215" s="110">
        <f t="shared" si="39"/>
        <v>1.2634773826180543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671.0188710648456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34.234694680103736</v>
      </c>
      <c r="K216" s="27">
        <f t="shared" si="36"/>
        <v>6.666666666666667</v>
      </c>
      <c r="L216" s="37">
        <f t="shared" si="38"/>
        <v>1.0043929464866856</v>
      </c>
      <c r="M216" s="110">
        <f t="shared" si="37"/>
        <v>-11.760912373409578</v>
      </c>
      <c r="N216" s="110">
        <f t="shared" si="39"/>
        <v>1.2601994758615596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672.0779260070899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34.248392629909773</v>
      </c>
      <c r="K217" s="27">
        <f t="shared" si="36"/>
        <v>6.666666666666667</v>
      </c>
      <c r="L217" s="37">
        <f t="shared" si="38"/>
        <v>0.99069499668064864</v>
      </c>
      <c r="M217" s="110">
        <f t="shared" si="37"/>
        <v>-11.760912373409578</v>
      </c>
      <c r="N217" s="110">
        <f t="shared" si="39"/>
        <v>1.2562309808717476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673.32187477637967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34.264454479774898</v>
      </c>
      <c r="K218" s="27">
        <f t="shared" si="36"/>
        <v>6.666666666666667</v>
      </c>
      <c r="L218" s="37">
        <f t="shared" si="38"/>
        <v>0.97463314681552404</v>
      </c>
      <c r="M218" s="110">
        <f t="shared" si="37"/>
        <v>-11.760912373409578</v>
      </c>
      <c r="N218" s="110">
        <f t="shared" si="39"/>
        <v>1.2515935451236193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674.74708886703786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34.282820390196612</v>
      </c>
      <c r="K219" s="27">
        <f t="shared" si="36"/>
        <v>6.666666666666667</v>
      </c>
      <c r="L219" s="37">
        <f t="shared" si="38"/>
        <v>0.95626723639380984</v>
      </c>
      <c r="M219" s="110">
        <f t="shared" si="37"/>
        <v>-11.760912373409578</v>
      </c>
      <c r="N219" s="110">
        <f t="shared" si="39"/>
        <v>1.246311847999422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676.34952668319374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34.303423808766468</v>
      </c>
      <c r="K220" s="27">
        <f t="shared" si="36"/>
        <v>6.666666666666667</v>
      </c>
      <c r="L220" s="37">
        <f t="shared" si="38"/>
        <v>0.93566381782395425</v>
      </c>
      <c r="M220" s="110">
        <f t="shared" si="37"/>
        <v>-11.760912373409578</v>
      </c>
      <c r="N220" s="110">
        <f t="shared" si="39"/>
        <v>1.2404132074195622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678.1247861374095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34.32619237127345</v>
      </c>
      <c r="K221" s="27">
        <f t="shared" si="36"/>
        <v>6.666666666666667</v>
      </c>
      <c r="L221" s="37">
        <f t="shared" si="38"/>
        <v>0.9128952553169718</v>
      </c>
      <c r="M221" s="110">
        <f t="shared" si="37"/>
        <v>-11.760912373409578</v>
      </c>
      <c r="N221" s="110">
        <f t="shared" si="39"/>
        <v>1.2339271654878392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680.06815879997714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34.351048827869334</v>
      </c>
      <c r="K222" s="27">
        <f t="shared" si="36"/>
        <v>6.666666666666667</v>
      </c>
      <c r="L222" s="37">
        <f t="shared" si="38"/>
        <v>0.88803879872108737</v>
      </c>
      <c r="M222" s="110">
        <f t="shared" si="37"/>
        <v>-11.760912373409578</v>
      </c>
      <c r="N222" s="110">
        <f t="shared" si="39"/>
        <v>1.226885065256264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682.17468424661797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34.377911970849993</v>
      </c>
      <c r="K223" s="27">
        <f t="shared" si="36"/>
        <v>6.666666666666667</v>
      </c>
      <c r="L223" s="37">
        <f t="shared" ref="L223:L254" si="41">F223-J223+M223</f>
        <v>0.86117565574042843</v>
      </c>
      <c r="M223" s="110">
        <f t="shared" si="37"/>
        <v>-11.760912373409578</v>
      </c>
      <c r="N223" s="110">
        <f t="shared" ref="N223:N254" si="42">10^(L223/10)</f>
        <v>1.219319629853614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684.43920339073532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34.406697543057923</v>
      </c>
      <c r="K224" s="27">
        <f t="shared" ref="K224:K268" si="45">4/60*100</f>
        <v>6.666666666666667</v>
      </c>
      <c r="L224" s="37">
        <f t="shared" si="41"/>
        <v>0.83239008353249844</v>
      </c>
      <c r="M224" s="110">
        <f t="shared" ref="M224:M268" si="46">10*LOG(6.666667/100)</f>
        <v>-11.760912373409578</v>
      </c>
      <c r="N224" s="110">
        <f t="shared" si="42"/>
        <v>1.2112645539429183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686.85640975929095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34.437319108961056</v>
      </c>
      <c r="K225" s="27">
        <f t="shared" si="45"/>
        <v>6.666666666666667</v>
      </c>
      <c r="L225" s="37">
        <f t="shared" si="41"/>
        <v>0.80176851762936607</v>
      </c>
      <c r="M225" s="110">
        <f t="shared" si="46"/>
        <v>-11.760912373409578</v>
      </c>
      <c r="N225" s="110">
        <f t="shared" si="42"/>
        <v>1.2027541159078752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689.42089786417705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34.469688873853435</v>
      </c>
      <c r="K226" s="27">
        <f t="shared" si="45"/>
        <v>6.666666666666667</v>
      </c>
      <c r="L226" s="37">
        <f t="shared" si="41"/>
        <v>0.76939875273698632</v>
      </c>
      <c r="M226" s="110">
        <f t="shared" si="46"/>
        <v>-11.760912373409578</v>
      </c>
      <c r="N226" s="110">
        <f t="shared" si="42"/>
        <v>1.1938228174483285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692.12720802012802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34.50371844011778</v>
      </c>
      <c r="K227" s="27">
        <f t="shared" si="45"/>
        <v>6.666666666666667</v>
      </c>
      <c r="L227" s="37">
        <f t="shared" si="41"/>
        <v>0.73536918647264216</v>
      </c>
      <c r="M227" s="110">
        <f t="shared" si="46"/>
        <v>-11.760912373409578</v>
      </c>
      <c r="N227" s="110">
        <f t="shared" si="42"/>
        <v>1.184505055510332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694.96986715427852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34.539319492886513</v>
      </c>
      <c r="K228" s="27">
        <f t="shared" si="45"/>
        <v>6.666666666666667</v>
      </c>
      <c r="L228" s="37">
        <f t="shared" si="41"/>
        <v>0.699768133703909</v>
      </c>
      <c r="M228" s="110">
        <f t="shared" si="46"/>
        <v>-11.760912373409578</v>
      </c>
      <c r="N228" s="110">
        <f t="shared" si="42"/>
        <v>1.1748348297878841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697.94342533247584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34.576404410580473</v>
      </c>
      <c r="K229" s="27">
        <f t="shared" si="45"/>
        <v>6.666666666666667</v>
      </c>
      <c r="L229" s="37">
        <f t="shared" si="41"/>
        <v>0.66268321600994895</v>
      </c>
      <c r="M229" s="110">
        <f t="shared" si="46"/>
        <v>-11.760912373409578</v>
      </c>
      <c r="N229" s="110">
        <f t="shared" si="42"/>
        <v>1.1648454874881864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701.04248788711743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34.614886798584138</v>
      </c>
      <c r="K230" s="27">
        <f t="shared" si="45"/>
        <v>6.666666666666667</v>
      </c>
      <c r="L230" s="37">
        <f t="shared" si="41"/>
        <v>0.62420082800628407</v>
      </c>
      <c r="M230" s="110">
        <f t="shared" si="46"/>
        <v>-11.760912373409578</v>
      </c>
      <c r="N230" s="110">
        <f t="shared" si="42"/>
        <v>1.1545695057026804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704.26174316689821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34.654681946668866</v>
      </c>
      <c r="K231" s="27">
        <f t="shared" si="45"/>
        <v>6.666666666666667</v>
      </c>
      <c r="L231" s="37">
        <f t="shared" si="41"/>
        <v>0.58440567992155579</v>
      </c>
      <c r="M231" s="110">
        <f t="shared" si="46"/>
        <v>-11.760912373409578</v>
      </c>
      <c r="N231" s="110">
        <f t="shared" si="42"/>
        <v>1.1440383106014222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707.59598603891789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34.695707212676467</v>
      </c>
      <c r="K232" s="27">
        <f t="shared" si="45"/>
        <v>6.666666666666667</v>
      </c>
      <c r="L232" s="37">
        <f t="shared" si="41"/>
        <v>0.54338041391395464</v>
      </c>
      <c r="M232" s="110">
        <f t="shared" si="46"/>
        <v>-11.760912373409578</v>
      </c>
      <c r="N232" s="110">
        <f t="shared" si="42"/>
        <v>1.1332821317777793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711.04013735845297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34.737882336431994</v>
      </c>
      <c r="K233" s="27">
        <f t="shared" si="45"/>
        <v>6.666666666666667</v>
      </c>
      <c r="L233" s="37">
        <f t="shared" si="41"/>
        <v>0.50120529015842763</v>
      </c>
      <c r="M233" s="110">
        <f t="shared" si="46"/>
        <v>-11.760912373409578</v>
      </c>
      <c r="N233" s="110">
        <f t="shared" si="42"/>
        <v>1.1223298894071874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714.58925968296239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34.781129688896385</v>
      </c>
      <c r="K234" s="27">
        <f t="shared" si="45"/>
        <v>6.666666666666667</v>
      </c>
      <c r="L234" s="37">
        <f t="shared" si="41"/>
        <v>0.45795793769403659</v>
      </c>
      <c r="M234" s="110">
        <f t="shared" si="46"/>
        <v>-11.760912373409578</v>
      </c>
      <c r="N234" s="110">
        <f t="shared" si="42"/>
        <v>1.1112091114298319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718.23856954712619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34.825374462242884</v>
      </c>
      <c r="K235" s="27">
        <f t="shared" si="45"/>
        <v>6.666666666666667</v>
      </c>
      <c r="L235" s="37">
        <f t="shared" si="41"/>
        <v>0.4137131643475378</v>
      </c>
      <c r="M235" s="110">
        <f t="shared" si="46"/>
        <v>-11.760912373409578</v>
      </c>
      <c r="N235" s="110">
        <f t="shared" si="42"/>
        <v>1.0999458776969757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721.98344663790874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34.870544806898984</v>
      </c>
      <c r="K236" s="27">
        <f t="shared" si="45"/>
        <v>6.666666666666667</v>
      </c>
      <c r="L236" s="37">
        <f t="shared" si="41"/>
        <v>0.36854281969143798</v>
      </c>
      <c r="M236" s="110">
        <f t="shared" si="46"/>
        <v>-11.760912373409578</v>
      </c>
      <c r="N236" s="110">
        <f t="shared" si="42"/>
        <v>1.0885647879052753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725.81944021599611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34.916571921696054</v>
      </c>
      <c r="K237" s="27">
        <f t="shared" si="45"/>
        <v>6.666666666666667</v>
      </c>
      <c r="L237" s="37">
        <f t="shared" si="41"/>
        <v>0.32251570489436787</v>
      </c>
      <c r="M237" s="110">
        <f t="shared" si="46"/>
        <v>-11.760912373409578</v>
      </c>
      <c r="N237" s="110">
        <f t="shared" si="42"/>
        <v>1.0770889501524452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729.74227312558764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34.963390103165125</v>
      </c>
      <c r="K238" s="27">
        <f t="shared" si="45"/>
        <v>6.666666666666667</v>
      </c>
      <c r="L238" s="37">
        <f t="shared" si="41"/>
        <v>0.27569752342529696</v>
      </c>
      <c r="M238" s="110">
        <f t="shared" si="46"/>
        <v>-11.760912373409578</v>
      </c>
      <c r="N238" s="110">
        <f t="shared" si="42"/>
        <v>1.0655399870526499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733.74784372132149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35.010936759762622</v>
      </c>
      <c r="K239" s="27">
        <f t="shared" si="45"/>
        <v>6.666666666666667</v>
      </c>
      <c r="L239" s="37">
        <f t="shared" si="41"/>
        <v>0.22815086682780006</v>
      </c>
      <c r="M239" s="110">
        <f t="shared" si="46"/>
        <v>-11.760912373409578</v>
      </c>
      <c r="N239" s="110">
        <f t="shared" si="42"/>
        <v>1.053938056524329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737.83222602161516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35.059152396447217</v>
      </c>
      <c r="K240" s="27">
        <f t="shared" si="45"/>
        <v>6.666666666666667</v>
      </c>
      <c r="L240" s="37">
        <f t="shared" si="41"/>
        <v>0.17993523014320445</v>
      </c>
      <c r="M240" s="110">
        <f t="shared" si="46"/>
        <v>-11.760912373409578</v>
      </c>
      <c r="N240" s="110">
        <f t="shared" si="42"/>
        <v>1.0423018845844172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741.99166837410121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35.107980574597576</v>
      </c>
      <c r="K241" s="27">
        <f t="shared" si="45"/>
        <v>6.666666666666667</v>
      </c>
      <c r="L241" s="37">
        <f t="shared" si="41"/>
        <v>0.13110705199284567</v>
      </c>
      <c r="M241" s="110">
        <f t="shared" si="46"/>
        <v>-11.760912373409578</v>
      </c>
      <c r="N241" s="110">
        <f t="shared" si="42"/>
        <v>1.0306488077318396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746.22259089288309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35.157367851791463</v>
      </c>
      <c r="K242" s="27">
        <f t="shared" si="45"/>
        <v>6.666666666666667</v>
      </c>
      <c r="L242" s="37">
        <f t="shared" si="41"/>
        <v>8.1719774798958866E-2</v>
      </c>
      <c r="M242" s="110">
        <f t="shared" si="46"/>
        <v>-11.760912373409578</v>
      </c>
      <c r="N242" s="110">
        <f t="shared" si="42"/>
        <v>1.0189948227644687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750.52158190047703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35.207263705483776</v>
      </c>
      <c r="K243" s="27">
        <f t="shared" si="45"/>
        <v>6.666666666666667</v>
      </c>
      <c r="L243" s="37">
        <f t="shared" si="41"/>
        <v>3.1823921106646225E-2</v>
      </c>
      <c r="M243" s="110">
        <f t="shared" si="46"/>
        <v>-11.760912373409578</v>
      </c>
      <c r="N243" s="110">
        <f t="shared" si="42"/>
        <v>1.0073546421356621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754.88539358058222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35.257620444143846</v>
      </c>
      <c r="K244" s="27">
        <f t="shared" si="45"/>
        <v>6.666666666666667</v>
      </c>
      <c r="L244" s="37">
        <f t="shared" si="41"/>
        <v>-1.8532817553424508E-2</v>
      </c>
      <c r="M244" s="110">
        <f t="shared" si="46"/>
        <v>-11.760912373409578</v>
      </c>
      <c r="N244" s="110">
        <f t="shared" si="42"/>
        <v>0.99574175321016012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759.3109370220468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35.308393108953432</v>
      </c>
      <c r="K245" s="27">
        <f t="shared" si="45"/>
        <v>6.666666666666667</v>
      </c>
      <c r="L245" s="37">
        <f t="shared" si="41"/>
        <v>-6.9305482363009929E-2</v>
      </c>
      <c r="M245" s="110">
        <f t="shared" si="46"/>
        <v>-11.760912373409578</v>
      </c>
      <c r="N245" s="110">
        <f t="shared" si="42"/>
        <v>0.98416848001859425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763.79527681010109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35.359539368736229</v>
      </c>
      <c r="K246" s="27">
        <f t="shared" si="45"/>
        <v>6.666666666666667</v>
      </c>
      <c r="L246" s="37">
        <f t="shared" si="41"/>
        <v>-0.12045174214580712</v>
      </c>
      <c r="M246" s="110">
        <f t="shared" si="46"/>
        <v>-11.760912373409578</v>
      </c>
      <c r="N246" s="110">
        <f t="shared" si="42"/>
        <v>0.97264604633100338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768.33562529845358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35.41101941039306</v>
      </c>
      <c r="K247" s="27">
        <f t="shared" si="45"/>
        <v>6.666666666666667</v>
      </c>
      <c r="L247" s="37">
        <f t="shared" si="41"/>
        <v>-0.17193178380263774</v>
      </c>
      <c r="M247" s="110">
        <f t="shared" si="46"/>
        <v>-11.760912373409578</v>
      </c>
      <c r="N247" s="110">
        <f t="shared" si="42"/>
        <v>0.96118463907042961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772.9293366753916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35.462795826756413</v>
      </c>
      <c r="K248" s="27">
        <f t="shared" si="45"/>
        <v>6.666666666666667</v>
      </c>
      <c r="L248" s="37">
        <f t="shared" si="41"/>
        <v>-0.22370820016599069</v>
      </c>
      <c r="M248" s="110">
        <f t="shared" si="46"/>
        <v>-11.760912373409578</v>
      </c>
      <c r="N248" s="110">
        <f t="shared" si="42"/>
        <v>0.94979347126710267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777.57390091864227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35.514833503456003</v>
      </c>
      <c r="K249" s="27">
        <f t="shared" si="45"/>
        <v>6.666666666666667</v>
      </c>
      <c r="L249" s="37">
        <f t="shared" si="41"/>
        <v>-0.27574587686558161</v>
      </c>
      <c r="M249" s="110">
        <f t="shared" si="46"/>
        <v>-11.760912373409578</v>
      </c>
      <c r="N249" s="110">
        <f t="shared" si="42"/>
        <v>0.93848084391176401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782.26693771744317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35.567099506101535</v>
      </c>
      <c r="K250" s="27">
        <f t="shared" si="45"/>
        <v>6.666666666666667</v>
      </c>
      <c r="L250" s="37">
        <f t="shared" si="41"/>
        <v>-0.32801187951111288</v>
      </c>
      <c r="M250" s="110">
        <f t="shared" si="46"/>
        <v>-11.760912373409578</v>
      </c>
      <c r="N250" s="110">
        <f t="shared" si="42"/>
        <v>0.92725420620443222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787.0061904259353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35.61956296883951</v>
      </c>
      <c r="K251" s="27">
        <f t="shared" si="45"/>
        <v>6.666666666666667</v>
      </c>
      <c r="L251" s="37">
        <f t="shared" si="41"/>
        <v>-0.3804753422490883</v>
      </c>
      <c r="M251" s="110">
        <f t="shared" si="46"/>
        <v>-11.760912373409578</v>
      </c>
      <c r="N251" s="110">
        <f t="shared" si="42"/>
        <v>0.91612021381332798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791.78952009951877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35.672194985124172</v>
      </c>
      <c r="K252" s="27">
        <f t="shared" si="45"/>
        <v>6.666666666666667</v>
      </c>
      <c r="L252" s="37">
        <f t="shared" si="41"/>
        <v>-0.43310735853374993</v>
      </c>
      <c r="M252" s="110">
        <f t="shared" si="46"/>
        <v>-11.760912373409578</v>
      </c>
      <c r="N252" s="110">
        <f t="shared" si="42"/>
        <v>0.90508478485964605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796.61489965506473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35.724968501357282</v>
      </c>
      <c r="K253" s="27">
        <f t="shared" si="45"/>
        <v>6.666666666666667</v>
      </c>
      <c r="L253" s="37">
        <f t="shared" si="41"/>
        <v>-0.48588087476685971</v>
      </c>
      <c r="M253" s="110">
        <f t="shared" si="46"/>
        <v>-11.760912373409578</v>
      </c>
      <c r="N253" s="110">
        <f t="shared" si="42"/>
        <v>0.89415315342867219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801.48040818667187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35.777858213892792</v>
      </c>
      <c r="K254" s="27">
        <f t="shared" si="45"/>
        <v>6.666666666666667</v>
      </c>
      <c r="L254" s="37">
        <f t="shared" si="41"/>
        <v>-0.53877058730236982</v>
      </c>
      <c r="M254" s="110">
        <f t="shared" si="46"/>
        <v>-11.760912373409578</v>
      </c>
      <c r="N254" s="110">
        <f t="shared" si="42"/>
        <v>0.88332992047857029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806.38422546086269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35.830840469769349</v>
      </c>
      <c r="K255" s="27">
        <f t="shared" si="45"/>
        <v>6.666666666666667</v>
      </c>
      <c r="L255" s="37">
        <f t="shared" ref="L255:L268" si="47">F255-J255+M255</f>
        <v>-0.59175284317892718</v>
      </c>
      <c r="M255" s="110">
        <f t="shared" si="46"/>
        <v>-11.760912373409578</v>
      </c>
      <c r="N255" s="110">
        <f t="shared" ref="N255:N268" si="48">10^(L255/10)</f>
        <v>0.87261910207627535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811.32462660855253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35.883893171421519</v>
      </c>
      <c r="K256" s="27">
        <f t="shared" si="45"/>
        <v>6.666666666666667</v>
      </c>
      <c r="L256" s="37">
        <f t="shared" si="47"/>
        <v>-0.64480554483109742</v>
      </c>
      <c r="M256" s="110">
        <f t="shared" si="46"/>
        <v>-11.760912373409578</v>
      </c>
      <c r="N256" s="110">
        <f t="shared" si="48"/>
        <v>0.86202417493731875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816.29997702564947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35.93699568552843</v>
      </c>
      <c r="K257" s="27">
        <f t="shared" si="45"/>
        <v>6.666666666666667</v>
      </c>
      <c r="L257" s="37">
        <f t="shared" si="47"/>
        <v>-0.69790805893800822</v>
      </c>
      <c r="M257" s="110">
        <f t="shared" si="46"/>
        <v>-11.760912373409578</v>
      </c>
      <c r="N257" s="110">
        <f t="shared" si="48"/>
        <v>0.85154811928423257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821.30872748962202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35.990128756082271</v>
      </c>
      <c r="K258" s="27">
        <f t="shared" si="45"/>
        <v>6.666666666666667</v>
      </c>
      <c r="L258" s="37">
        <f t="shared" si="47"/>
        <v>-0.75104112949184909</v>
      </c>
      <c r="M258" s="110">
        <f t="shared" si="46"/>
        <v>-11.760912373409578</v>
      </c>
      <c r="N258" s="110">
        <f t="shared" si="48"/>
        <v>0.84119345906811216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826.34940949566362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36.043274421697582</v>
      </c>
      <c r="K259" s="27">
        <f t="shared" si="45"/>
        <v>6.666666666666667</v>
      </c>
      <c r="L259" s="37">
        <f t="shared" si="47"/>
        <v>-0.80418679510716018</v>
      </c>
      <c r="M259" s="110">
        <f t="shared" si="46"/>
        <v>-11.760912373409578</v>
      </c>
      <c r="N259" s="110">
        <f t="shared" si="48"/>
        <v>0.83096229962094881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831.42063081308379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36.09641593713291</v>
      </c>
      <c r="K260" s="27">
        <f t="shared" si="45"/>
        <v>6.666666666666667</v>
      </c>
      <c r="L260" s="37">
        <f t="shared" si="47"/>
        <v>-0.85732831054248848</v>
      </c>
      <c r="M260" s="110">
        <f t="shared" si="46"/>
        <v>-11.760912373409578</v>
      </c>
      <c r="N260" s="110">
        <f t="shared" si="48"/>
        <v>0.82085636282366903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836.52107126014857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36.149537698956998</v>
      </c>
      <c r="K261" s="27">
        <f t="shared" si="45"/>
        <v>6.666666666666667</v>
      </c>
      <c r="L261" s="37">
        <f t="shared" si="47"/>
        <v>-0.91045007236657582</v>
      </c>
      <c r="M261" s="110">
        <f t="shared" si="46"/>
        <v>-11.760912373409578</v>
      </c>
      <c r="N261" s="110">
        <f t="shared" si="48"/>
        <v>0.81087701988748206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841.64947869370576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36.202625175261971</v>
      </c>
      <c r="K262" s="27">
        <f t="shared" si="45"/>
        <v>6.666666666666667</v>
      </c>
      <c r="L262" s="37">
        <f t="shared" si="47"/>
        <v>-0.96353754867154962</v>
      </c>
      <c r="M262" s="110">
        <f t="shared" si="46"/>
        <v>-11.760912373409578</v>
      </c>
      <c r="N262" s="110">
        <f t="shared" si="48"/>
        <v>0.80102532185467301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846.80466520845914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36.255664839302469</v>
      </c>
      <c r="K263" s="27">
        <f t="shared" si="45"/>
        <v>6.666666666666667</v>
      </c>
      <c r="L263" s="37">
        <f t="shared" si="47"/>
        <v>-1.0165772127120469</v>
      </c>
      <c r="M263" s="110">
        <f t="shared" si="46"/>
        <v>-11.760912373409578</v>
      </c>
      <c r="N263" s="110">
        <f t="shared" si="48"/>
        <v>0.79130202793054694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851.9855035396464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36.308644106923232</v>
      </c>
      <c r="K264" s="27">
        <f t="shared" si="45"/>
        <v>6.666666666666667</v>
      </c>
      <c r="L264" s="37">
        <f t="shared" si="47"/>
        <v>-1.0695564803328104</v>
      </c>
      <c r="M264" s="110">
        <f t="shared" si="46"/>
        <v>-11.760912373409578</v>
      </c>
      <c r="N264" s="110">
        <f t="shared" si="48"/>
        <v>0.78170763176098845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857.1909236620703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36.361551277625701</v>
      </c>
      <c r="K265" s="27">
        <f t="shared" si="45"/>
        <v>6.666666666666667</v>
      </c>
      <c r="L265" s="37">
        <f t="shared" si="47"/>
        <v>-1.1224636510352788</v>
      </c>
      <c r="M265" s="110">
        <f t="shared" si="46"/>
        <v>-11.760912373409578</v>
      </c>
      <c r="N265" s="110">
        <f t="shared" si="48"/>
        <v>0.77224238577092008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862.41990957785913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36.414375479116579</v>
      </c>
      <c r="K266" s="27">
        <f t="shared" si="45"/>
        <v>6.666666666666667</v>
      </c>
      <c r="L266" s="37">
        <f t="shared" si="47"/>
        <v>-1.1752878525261572</v>
      </c>
      <c r="M266" s="110">
        <f t="shared" si="46"/>
        <v>-11.760912373409578</v>
      </c>
      <c r="N266" s="110">
        <f t="shared" si="48"/>
        <v>0.76290632367805089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867.67149628497464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36.467106615177023</v>
      </c>
      <c r="K267" s="27">
        <f t="shared" si="45"/>
        <v>6.666666666666667</v>
      </c>
      <c r="L267" s="37">
        <f t="shared" si="47"/>
        <v>-1.2280189885866015</v>
      </c>
      <c r="M267" s="110">
        <f t="shared" si="46"/>
        <v>-11.760912373409578</v>
      </c>
      <c r="N267" s="110">
        <f t="shared" si="48"/>
        <v>0.75369928129418107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872.94476691827902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36.519735316689591</v>
      </c>
      <c r="K268" s="40">
        <f t="shared" si="45"/>
        <v>6.666666666666667</v>
      </c>
      <c r="L268" s="41">
        <f t="shared" si="47"/>
        <v>-1.280647690099169</v>
      </c>
      <c r="M268" s="110">
        <f t="shared" si="46"/>
        <v>-11.760912373409578</v>
      </c>
      <c r="N268" s="110">
        <f t="shared" si="48"/>
        <v>0.74462091572321332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23.393927578341742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31BAB-158D-450B-AD49-0DC1766EF3CE}">
  <sheetPr codeName="Sheet2"/>
  <dimension ref="A1:DW43"/>
  <sheetViews>
    <sheetView zoomScale="91" zoomScaleNormal="91" workbookViewId="0">
      <selection activeCell="D12" sqref="D12"/>
    </sheetView>
  </sheetViews>
  <sheetFormatPr defaultRowHeight="15" x14ac:dyDescent="0.25"/>
  <cols>
    <col min="2" max="2" width="15.42578125" bestFit="1" customWidth="1"/>
    <col min="3" max="3" width="17.140625" bestFit="1" customWidth="1"/>
    <col min="4" max="4" width="13.28515625" bestFit="1" customWidth="1"/>
    <col min="5" max="5" width="13.28515625" customWidth="1"/>
    <col min="6" max="6" width="15.7109375" customWidth="1"/>
    <col min="7" max="7" width="16" customWidth="1"/>
    <col min="8" max="8" width="15.28515625" customWidth="1"/>
    <col min="12" max="12" width="9.140625" hidden="1" customWidth="1"/>
    <col min="13" max="109" width="12.7109375" hidden="1" customWidth="1"/>
    <col min="110" max="110" width="13.28515625" hidden="1" customWidth="1"/>
    <col min="111" max="112" width="12.7109375" hidden="1" customWidth="1"/>
    <col min="113" max="113" width="13.28515625" hidden="1" customWidth="1"/>
    <col min="114" max="115" width="12.7109375" hidden="1" customWidth="1"/>
    <col min="116" max="116" width="13.28515625" hidden="1" customWidth="1"/>
    <col min="117" max="125" width="12.7109375" hidden="1" customWidth="1"/>
    <col min="126" max="127" width="9.140625" hidden="1" customWidth="1"/>
    <col min="128" max="130" width="9.140625" customWidth="1"/>
  </cols>
  <sheetData>
    <row r="1" spans="1:126" x14ac:dyDescent="0.25">
      <c r="A1" s="159" t="s">
        <v>108</v>
      </c>
      <c r="B1" s="160" t="s">
        <v>183</v>
      </c>
      <c r="C1" s="160"/>
      <c r="D1" s="165" t="s">
        <v>71</v>
      </c>
      <c r="E1" s="159" t="s">
        <v>186</v>
      </c>
      <c r="F1" s="160"/>
      <c r="G1" s="160"/>
      <c r="H1" s="161"/>
      <c r="M1" s="164" t="s">
        <v>38</v>
      </c>
      <c r="N1" s="164"/>
      <c r="O1" s="164"/>
      <c r="P1" s="164" t="s">
        <v>39</v>
      </c>
      <c r="Q1" s="164"/>
      <c r="R1" s="164"/>
      <c r="S1" s="164" t="s">
        <v>40</v>
      </c>
      <c r="T1" s="164"/>
      <c r="U1" s="164"/>
      <c r="V1" s="164" t="s">
        <v>41</v>
      </c>
      <c r="W1" s="164"/>
      <c r="X1" s="164"/>
      <c r="Y1" s="164" t="s">
        <v>42</v>
      </c>
      <c r="Z1" s="164"/>
      <c r="AA1" s="164"/>
      <c r="AB1" s="164" t="s">
        <v>43</v>
      </c>
      <c r="AC1" s="164"/>
      <c r="AD1" s="164"/>
      <c r="AE1" s="164" t="s">
        <v>44</v>
      </c>
      <c r="AF1" s="164"/>
      <c r="AG1" s="164"/>
      <c r="AH1" s="164" t="s">
        <v>45</v>
      </c>
      <c r="AI1" s="164"/>
      <c r="AJ1" s="164"/>
      <c r="AK1" s="164" t="s">
        <v>46</v>
      </c>
      <c r="AL1" s="164"/>
      <c r="AM1" s="164"/>
      <c r="AN1" s="164" t="s">
        <v>47</v>
      </c>
      <c r="AO1" s="164"/>
      <c r="AP1" s="164"/>
      <c r="AQ1" s="164" t="s">
        <v>48</v>
      </c>
      <c r="AR1" s="164"/>
      <c r="AS1" s="164"/>
      <c r="AT1" s="164" t="s">
        <v>49</v>
      </c>
      <c r="AU1" s="164"/>
      <c r="AV1" s="164"/>
      <c r="AW1" s="164" t="s">
        <v>50</v>
      </c>
      <c r="AX1" s="164"/>
      <c r="AY1" s="164"/>
      <c r="AZ1" s="164" t="s">
        <v>51</v>
      </c>
      <c r="BA1" s="164"/>
      <c r="BB1" s="164"/>
      <c r="BC1" s="164" t="s">
        <v>52</v>
      </c>
      <c r="BD1" s="164"/>
      <c r="BE1" s="164"/>
      <c r="BF1" s="164" t="s">
        <v>53</v>
      </c>
      <c r="BG1" s="164"/>
      <c r="BH1" s="164"/>
      <c r="BI1" s="164" t="s">
        <v>54</v>
      </c>
      <c r="BJ1" s="164"/>
      <c r="BK1" s="164"/>
      <c r="BL1" s="164" t="s">
        <v>55</v>
      </c>
      <c r="BM1" s="164"/>
      <c r="BN1" s="164"/>
      <c r="BO1" s="164" t="s">
        <v>56</v>
      </c>
      <c r="BP1" s="164"/>
      <c r="BQ1" s="164"/>
      <c r="BR1" s="164" t="s">
        <v>57</v>
      </c>
      <c r="BS1" s="164"/>
      <c r="BT1" s="164"/>
      <c r="BU1" s="164" t="s">
        <v>58</v>
      </c>
      <c r="BV1" s="164"/>
      <c r="BW1" s="164"/>
      <c r="BX1" s="164" t="s">
        <v>59</v>
      </c>
      <c r="BY1" s="164"/>
      <c r="BZ1" s="164"/>
      <c r="CA1" s="164" t="s">
        <v>60</v>
      </c>
      <c r="CB1" s="164"/>
      <c r="CC1" s="164"/>
      <c r="CD1" s="164" t="s">
        <v>61</v>
      </c>
      <c r="CE1" s="164"/>
      <c r="CF1" s="164"/>
      <c r="CG1" s="164" t="s">
        <v>62</v>
      </c>
      <c r="CH1" s="164"/>
      <c r="CI1" s="164"/>
      <c r="CJ1" s="164" t="s">
        <v>63</v>
      </c>
      <c r="CK1" s="164"/>
      <c r="CL1" s="164"/>
      <c r="CM1" s="164" t="s">
        <v>64</v>
      </c>
      <c r="CN1" s="164"/>
      <c r="CO1" s="164"/>
      <c r="CP1" s="164" t="s">
        <v>65</v>
      </c>
      <c r="CQ1" s="164"/>
      <c r="CR1" s="164"/>
      <c r="CS1" s="164" t="s">
        <v>66</v>
      </c>
      <c r="CT1" s="164"/>
      <c r="CU1" s="164"/>
      <c r="CV1" s="164" t="s">
        <v>67</v>
      </c>
      <c r="CW1" s="164"/>
      <c r="CX1" s="164"/>
      <c r="CY1" s="164" t="s">
        <v>68</v>
      </c>
      <c r="CZ1" s="164"/>
      <c r="DA1" s="164"/>
      <c r="DB1" s="164" t="s">
        <v>69</v>
      </c>
      <c r="DC1" s="164"/>
      <c r="DD1" s="164"/>
      <c r="DE1" s="164" t="s">
        <v>70</v>
      </c>
      <c r="DF1" s="164"/>
      <c r="DG1" s="164"/>
      <c r="DH1" s="164" t="s">
        <v>201</v>
      </c>
      <c r="DI1" s="164"/>
      <c r="DJ1" s="164"/>
      <c r="DK1" s="164" t="s">
        <v>202</v>
      </c>
      <c r="DL1" s="164"/>
      <c r="DM1" s="164"/>
      <c r="DN1" s="164" t="s">
        <v>204</v>
      </c>
      <c r="DO1" s="164"/>
      <c r="DP1" s="126"/>
      <c r="DQ1" s="164" t="s">
        <v>203</v>
      </c>
      <c r="DR1" s="164"/>
      <c r="DS1" s="164"/>
      <c r="DT1" s="164" t="s">
        <v>184</v>
      </c>
      <c r="DU1" s="164"/>
      <c r="DV1" s="164"/>
    </row>
    <row r="2" spans="1:126" ht="15.75" thickBot="1" x14ac:dyDescent="0.3">
      <c r="A2" s="163"/>
      <c r="B2" s="12" t="s">
        <v>3</v>
      </c>
      <c r="C2" s="12" t="s">
        <v>4</v>
      </c>
      <c r="D2" s="166"/>
      <c r="E2" s="93" t="s">
        <v>185</v>
      </c>
      <c r="F2" s="98" t="s">
        <v>122</v>
      </c>
      <c r="G2" s="93" t="s">
        <v>185</v>
      </c>
      <c r="H2" s="98" t="s">
        <v>122</v>
      </c>
      <c r="O2" t="str">
        <f>M1</f>
        <v>A1</v>
      </c>
      <c r="R2" t="str">
        <f t="shared" ref="R2" si="0">P1</f>
        <v>A2</v>
      </c>
      <c r="U2" t="str">
        <f t="shared" ref="U2" si="1">S1</f>
        <v>A3</v>
      </c>
      <c r="X2" t="str">
        <f t="shared" ref="X2" si="2">V1</f>
        <v>A4</v>
      </c>
      <c r="AA2" t="str">
        <f t="shared" ref="AA2" si="3">Y1</f>
        <v>A5</v>
      </c>
      <c r="AD2" t="str">
        <f t="shared" ref="AD2" si="4">AB1</f>
        <v>A6</v>
      </c>
      <c r="AG2" t="str">
        <f t="shared" ref="AG2" si="5">AE1</f>
        <v>A7</v>
      </c>
      <c r="AJ2" t="str">
        <f t="shared" ref="AJ2" si="6">AH1</f>
        <v>A8</v>
      </c>
      <c r="AM2" t="str">
        <f t="shared" ref="AM2" si="7">AK1</f>
        <v>A9</v>
      </c>
      <c r="AP2" t="str">
        <f t="shared" ref="AP2" si="8">AN1</f>
        <v>A10</v>
      </c>
      <c r="AS2" t="str">
        <f t="shared" ref="AS2" si="9">AQ1</f>
        <v>A11</v>
      </c>
      <c r="AV2" t="str">
        <f t="shared" ref="AV2" si="10">AT1</f>
        <v>A12</v>
      </c>
      <c r="AY2" t="str">
        <f t="shared" ref="AY2" si="11">AW1</f>
        <v>A13</v>
      </c>
      <c r="BB2" t="str">
        <f t="shared" ref="BB2" si="12">AZ1</f>
        <v>A14</v>
      </c>
      <c r="BE2" t="str">
        <f t="shared" ref="BE2" si="13">BC1</f>
        <v>A15</v>
      </c>
      <c r="BH2" t="str">
        <f t="shared" ref="BH2" si="14">BF1</f>
        <v>A16</v>
      </c>
      <c r="BK2" t="str">
        <f t="shared" ref="BK2" si="15">BI1</f>
        <v>A17</v>
      </c>
      <c r="BN2" t="str">
        <f t="shared" ref="BN2" si="16">BL1</f>
        <v>A18</v>
      </c>
      <c r="BQ2" t="str">
        <f t="shared" ref="BQ2" si="17">BO1</f>
        <v>A19</v>
      </c>
      <c r="BT2" t="str">
        <f t="shared" ref="BT2" si="18">BR1</f>
        <v>A20</v>
      </c>
      <c r="BW2" t="str">
        <f t="shared" ref="BW2" si="19">BU1</f>
        <v>A21</v>
      </c>
      <c r="BZ2" t="str">
        <f t="shared" ref="BZ2" si="20">BX1</f>
        <v>A22</v>
      </c>
      <c r="CC2" t="str">
        <f t="shared" ref="CC2" si="21">CA1</f>
        <v>A23</v>
      </c>
      <c r="CF2" t="str">
        <f t="shared" ref="CF2" si="22">CD1</f>
        <v>A24</v>
      </c>
      <c r="CI2" t="str">
        <f t="shared" ref="CI2" si="23">CG1</f>
        <v>A25</v>
      </c>
      <c r="CL2" t="str">
        <f t="shared" ref="CL2" si="24">CJ1</f>
        <v>A26</v>
      </c>
      <c r="CO2" t="str">
        <f t="shared" ref="CO2" si="25">CM1</f>
        <v>A27</v>
      </c>
      <c r="CR2" t="str">
        <f t="shared" ref="CR2" si="26">CP1</f>
        <v>A28</v>
      </c>
      <c r="CU2" t="str">
        <f t="shared" ref="CU2" si="27">CS1</f>
        <v>A29</v>
      </c>
      <c r="CX2" t="str">
        <f t="shared" ref="CX2" si="28">CV1</f>
        <v>A30</v>
      </c>
      <c r="DA2" t="str">
        <f t="shared" ref="DA2" si="29">CY1</f>
        <v>A31</v>
      </c>
      <c r="DD2" t="str">
        <f t="shared" ref="DD2" si="30">DB1</f>
        <v>A32</v>
      </c>
      <c r="DG2" t="str">
        <f t="shared" ref="DG2" si="31">DE1</f>
        <v>A33</v>
      </c>
      <c r="DJ2" t="str">
        <f t="shared" ref="DJ2" si="32">DH1</f>
        <v>B1</v>
      </c>
      <c r="DM2" t="str">
        <f t="shared" ref="DM2" si="33">DK1</f>
        <v>B2</v>
      </c>
      <c r="DP2" t="str">
        <f>DN1</f>
        <v>B3</v>
      </c>
      <c r="DS2" t="str">
        <f t="shared" ref="DS2" si="34">DQ1</f>
        <v>C1</v>
      </c>
      <c r="DV2" t="str">
        <f t="shared" ref="DV2" si="35">DT1</f>
        <v>TRANS</v>
      </c>
    </row>
    <row r="3" spans="1:126" x14ac:dyDescent="0.25">
      <c r="A3" s="14" t="s">
        <v>72</v>
      </c>
      <c r="B3" s="15">
        <v>258320</v>
      </c>
      <c r="C3" s="15">
        <v>4256294</v>
      </c>
      <c r="D3" s="97" t="s">
        <v>111</v>
      </c>
      <c r="E3" s="32" t="str" cm="1">
        <f t="array" ref="E3">INDEX($M$2:$DV$2,0,MATCH(F3,$M3:$DV3,0))</f>
        <v>A30</v>
      </c>
      <c r="F3" s="99">
        <f t="shared" ref="F3:F39" si="36">ROUND(MIN(O3,R3,U3,X3,AA3,AD3,AG3,AJ3,AM3,AP3,AS3,AV3,AY3,BB3,BE3,BH3,BK3,BQ3,BT3,BW3,BZ3,CC3,CF3,CI3,CL3,CO3,CR3,CU3,CX3,DA3,DD3,DG3,DJ3,DM3,DS3,DV3,BN3,DP3),2)</f>
        <v>772.11</v>
      </c>
      <c r="G3" s="32" t="str" cm="1">
        <f t="array" ref="G3">INDEX($M$2:$DV$2,0,MATCH(H3,$M3:$DV3,0))</f>
        <v>TRANS</v>
      </c>
      <c r="H3" s="99">
        <f t="shared" ref="H3:H39" si="37">ROUND(SMALL(M3:DV3,2),2)</f>
        <v>947.21</v>
      </c>
      <c r="M3" s="94">
        <f>Inverters!C3</f>
        <v>252528.6</v>
      </c>
      <c r="N3" s="94">
        <f>Inverters!D3</f>
        <v>4259051.5199999996</v>
      </c>
      <c r="O3" s="94">
        <f>ROUND(SQRT(($B3-M3)^2+($C3-N3)^2),2)</f>
        <v>6414.38</v>
      </c>
      <c r="P3" s="94">
        <f>Inverters!C4</f>
        <v>253217.96</v>
      </c>
      <c r="Q3" s="94">
        <f>Inverters!D4</f>
        <v>4258934.25</v>
      </c>
      <c r="R3" s="94">
        <f>ROUND(SQRT(($B3-P3)^2+($C3-Q3)^2),2)</f>
        <v>5744.71</v>
      </c>
      <c r="S3" s="94">
        <f>Inverters!C5</f>
        <v>254597.27</v>
      </c>
      <c r="T3" s="94">
        <f>Inverters!D5</f>
        <v>4258312.75</v>
      </c>
      <c r="U3" s="94">
        <f>ROUND(SQRT(($B3-S3)^2+($C3-T3)^2),2)</f>
        <v>4234.8599999999997</v>
      </c>
      <c r="V3" s="94">
        <f>Inverters!C6</f>
        <v>255507.64</v>
      </c>
      <c r="W3" s="94">
        <f>Inverters!D6</f>
        <v>4258136.95</v>
      </c>
      <c r="X3" s="94">
        <f>ROUND(SQRT(($B3-V3)^2+($C3-W3)^2),2)</f>
        <v>3362.41</v>
      </c>
      <c r="Y3" s="94">
        <f>Inverters!C7</f>
        <v>255885.43</v>
      </c>
      <c r="Z3" s="94">
        <f>Inverters!D7</f>
        <v>4258136.88</v>
      </c>
      <c r="AA3" s="94">
        <f>ROUND(SQRT(($B3-Y3)^2+($C3-Z3)^2),2)</f>
        <v>3053.41</v>
      </c>
      <c r="AB3" s="94">
        <f>Inverters!C8</f>
        <v>256323</v>
      </c>
      <c r="AC3" s="94">
        <f>Inverters!D8</f>
        <v>4258195</v>
      </c>
      <c r="AD3" s="94">
        <f>ROUND(SQRT(($B3-AB3)^2+($C3-AC3)^2),2)</f>
        <v>2757.14</v>
      </c>
      <c r="AE3" s="94">
        <f>Inverters!C9</f>
        <v>254548.51</v>
      </c>
      <c r="AF3" s="94">
        <f>Inverters!D9</f>
        <v>4257829.0999999996</v>
      </c>
      <c r="AG3" s="94">
        <f>ROUND(SQRT(($B3-AE3)^2+($C3-AF3)^2),2)</f>
        <v>4071.94</v>
      </c>
      <c r="AH3" s="94">
        <f>Inverters!C10</f>
        <v>254850.77</v>
      </c>
      <c r="AI3" s="94">
        <f>Inverters!D10</f>
        <v>4257828.84</v>
      </c>
      <c r="AJ3" s="94">
        <f>ROUND(SQRT(($B3-AH3)^2+($C3-AI3)^2),2)</f>
        <v>3793.59</v>
      </c>
      <c r="AK3" s="94">
        <f>Inverters!C11</f>
        <v>255533.88</v>
      </c>
      <c r="AL3" s="94">
        <f>Inverters!D11</f>
        <v>4257829.1500000004</v>
      </c>
      <c r="AM3" s="94">
        <f>ROUND(SQRT(($B3-AK3)^2+($C3-AL3)^2),2)</f>
        <v>3181.06</v>
      </c>
      <c r="AN3" s="94">
        <f>Inverters!C12</f>
        <v>255894.42</v>
      </c>
      <c r="AO3" s="94">
        <f>Inverters!D12</f>
        <v>4257829.12</v>
      </c>
      <c r="AP3" s="94">
        <f>ROUND(SQRT(($B3-AN3)^2+($C3-AO3)^2),2)</f>
        <v>2870.55</v>
      </c>
      <c r="AQ3" s="94">
        <f>Inverters!C13</f>
        <v>256274.81</v>
      </c>
      <c r="AR3" s="94">
        <f>Inverters!D13</f>
        <v>4257829.08</v>
      </c>
      <c r="AS3" s="94">
        <f>ROUND(SQRT(($B3-AQ3)^2+($C3-AR3)^2),2)</f>
        <v>2557.1999999999998</v>
      </c>
      <c r="AT3" s="94">
        <f>Inverters!C14</f>
        <v>256570.18</v>
      </c>
      <c r="AU3" s="94">
        <f>Inverters!D14</f>
        <v>4257828.93</v>
      </c>
      <c r="AV3" s="94">
        <f>ROUND(SQRT(($B3-AT3)^2+($C3-AU3)^2),2)</f>
        <v>2327.63</v>
      </c>
      <c r="AW3" s="94">
        <f>Inverters!C15</f>
        <v>256956.19</v>
      </c>
      <c r="AX3" s="94">
        <f>Inverters!D15</f>
        <v>4257829.25</v>
      </c>
      <c r="AY3" s="94">
        <f>ROUND(SQRT(($B3-AW3)^2+($C3-AX3)^2),2)</f>
        <v>2053.5300000000002</v>
      </c>
      <c r="AZ3" s="94">
        <f>Inverters!C16</f>
        <v>257253.23</v>
      </c>
      <c r="BA3" s="94">
        <f>Inverters!D16</f>
        <v>4257829.12</v>
      </c>
      <c r="BB3" s="94">
        <f>ROUND(SQRT(($B3-AZ3)^2+($C3-BA3)^2),2)</f>
        <v>1869.38</v>
      </c>
      <c r="BC3" s="94">
        <f>Inverters!C17</f>
        <v>257592.17</v>
      </c>
      <c r="BD3" s="94">
        <f>Inverters!D17</f>
        <v>4257829.28</v>
      </c>
      <c r="BE3" s="94">
        <f>ROUND(SQRT(($B3-BC3)^2+($C3-BD3)^2),2)</f>
        <v>1699.06</v>
      </c>
      <c r="BF3" s="94">
        <f>Inverters!C18</f>
        <v>254668.53</v>
      </c>
      <c r="BG3" s="94">
        <f>Inverters!D18</f>
        <v>4257462.46</v>
      </c>
      <c r="BH3" s="94">
        <f>ROUND(SQRT(($B3-BF3)^2+($C3-BG3)^2),2)</f>
        <v>3833.87</v>
      </c>
      <c r="BI3" s="94">
        <f>Inverters!C19</f>
        <v>255127.7</v>
      </c>
      <c r="BJ3" s="94">
        <f>Inverters!D19</f>
        <v>4257462.49</v>
      </c>
      <c r="BK3" s="94">
        <f>ROUND(SQRT(($B3-BI3)^2+($C3-BJ3)^2),2)</f>
        <v>3399.43</v>
      </c>
      <c r="BL3" s="94">
        <f>Inverters!C20</f>
        <v>255488.14</v>
      </c>
      <c r="BM3" s="94">
        <f>Inverters!D20</f>
        <v>4257462.93</v>
      </c>
      <c r="BN3" s="94">
        <f>ROUND(SQRT(($B3-BL3)^2+($C3-BM3)^2),2)</f>
        <v>3063.63</v>
      </c>
      <c r="BO3" s="94">
        <f>Inverters!C21</f>
        <v>255900.5</v>
      </c>
      <c r="BP3" s="94">
        <f>Inverters!D21</f>
        <v>4257462.8099999996</v>
      </c>
      <c r="BQ3" s="94">
        <f>ROUND(SQRT(($B3-BO3)^2+($C3-BP3)^2),2)</f>
        <v>2687.02</v>
      </c>
      <c r="BR3" s="94">
        <f>Inverters!C22</f>
        <v>256235.57</v>
      </c>
      <c r="BS3" s="94">
        <f>Inverters!D22</f>
        <v>4257462.63</v>
      </c>
      <c r="BT3" s="94">
        <f>ROUND(SQRT(($B3-BR3)^2+($C3-BS3)^2),2)</f>
        <v>2389.67</v>
      </c>
      <c r="BU3" s="94">
        <f>Inverters!C23</f>
        <v>256570.7</v>
      </c>
      <c r="BV3" s="94">
        <f>Inverters!D23</f>
        <v>4257462.51</v>
      </c>
      <c r="BW3" s="94">
        <f>ROUND(SQRT(($B3-BU3)^2+($C3-BV3)^2),2)</f>
        <v>2103.6799999999998</v>
      </c>
      <c r="BX3" s="94">
        <f>Inverters!C24</f>
        <v>256896.41</v>
      </c>
      <c r="BY3" s="94">
        <f>Inverters!D24</f>
        <v>4257462.62</v>
      </c>
      <c r="BZ3" s="94">
        <f>ROUND(SQRT(($B3-BX3)^2+($C3-BY3)^2),2)</f>
        <v>1841.81</v>
      </c>
      <c r="CA3" s="94">
        <f>Inverters!C25</f>
        <v>257225.35</v>
      </c>
      <c r="CB3" s="94">
        <f>Inverters!D25</f>
        <v>4257462.6500000004</v>
      </c>
      <c r="CC3" s="94">
        <f>ROUND(SQRT(($B3-CA3)^2+($C3-CB3)^2),2)</f>
        <v>1601.25</v>
      </c>
      <c r="CD3" s="94">
        <f>Inverters!C26</f>
        <v>257594.36</v>
      </c>
      <c r="CE3" s="94">
        <f>Inverters!D26</f>
        <v>4257462.59</v>
      </c>
      <c r="CF3" s="94">
        <f>ROUND(SQRT(($B3-CD3)^2+($C3-CE3)^2),2)</f>
        <v>1375.56</v>
      </c>
      <c r="CG3" s="94">
        <f>Inverters!C27</f>
        <v>255275.85</v>
      </c>
      <c r="CH3" s="94">
        <f>Inverters!D27</f>
        <v>4257096.13</v>
      </c>
      <c r="CI3" s="94">
        <f>ROUND(SQRT(($B3-CG3)^2+($C3-CH3)^2),2)</f>
        <v>3148.06</v>
      </c>
      <c r="CJ3" s="94">
        <f>Inverters!C28</f>
        <v>255700.77</v>
      </c>
      <c r="CK3" s="94">
        <f>Inverters!D28</f>
        <v>4257096.22</v>
      </c>
      <c r="CL3" s="94">
        <f>ROUND(SQRT(($B3-CJ3)^2+($C3-CK3)^2),2)</f>
        <v>2739.33</v>
      </c>
      <c r="CM3" s="94">
        <f>Inverters!C29</f>
        <v>256203.13</v>
      </c>
      <c r="CN3" s="94">
        <f>Inverters!D29</f>
        <v>4257096.38</v>
      </c>
      <c r="CO3" s="94">
        <f>ROUND(SQRT(($B3-CM3)^2+($C3-CN3)^2),2)</f>
        <v>2263.84</v>
      </c>
      <c r="CP3" s="94">
        <f>Inverters!C30</f>
        <v>257175.15</v>
      </c>
      <c r="CQ3" s="94">
        <f>Inverters!D30</f>
        <v>4257096.53</v>
      </c>
      <c r="CR3" s="94">
        <f>ROUND(SQRT(($B3-CP3)^2+($C3-CQ3)^2),2)</f>
        <v>1398.12</v>
      </c>
      <c r="CS3" s="94">
        <f>Inverters!C31</f>
        <v>257433.06</v>
      </c>
      <c r="CT3" s="94">
        <f>Inverters!D31</f>
        <v>4257096.66</v>
      </c>
      <c r="CU3" s="94">
        <f>ROUND(SQRT(($B3-CS3)^2+($C3-CT3)^2),2)</f>
        <v>1196.21</v>
      </c>
      <c r="CV3" s="94">
        <f>Inverters!C32</f>
        <v>258530</v>
      </c>
      <c r="CW3" s="94">
        <f>Inverters!D32</f>
        <v>4257037</v>
      </c>
      <c r="CX3" s="94">
        <f>ROUND(SQRT(($B3-CV3)^2+($C3-CW3)^2),2)</f>
        <v>772.11</v>
      </c>
      <c r="CY3" s="94">
        <f>Inverters!C33</f>
        <v>256051.61</v>
      </c>
      <c r="CZ3" s="94">
        <f>Inverters!D33</f>
        <v>4256729.74</v>
      </c>
      <c r="DA3" s="94">
        <f>ROUND(SQRT(($B3-CY3)^2+($C3-CZ3)^2),2)</f>
        <v>2309.86</v>
      </c>
      <c r="DB3" s="94">
        <f>Inverters!C34</f>
        <v>257407.81</v>
      </c>
      <c r="DC3" s="94">
        <f>Inverters!D34</f>
        <v>4256729.9400000004</v>
      </c>
      <c r="DD3" s="94">
        <f>ROUND(SQRT(($B3-DB3)^2+($C3-DC3)^2),2)</f>
        <v>1011.01</v>
      </c>
      <c r="DE3" s="94">
        <f>Inverters!C35</f>
        <v>257768.43</v>
      </c>
      <c r="DF3" s="94">
        <f>Inverters!D35</f>
        <v>4257096.5599999996</v>
      </c>
      <c r="DG3" s="94">
        <f>ROUND(SQRT(($B3-DE3)^2+($C3-DF3)^2),2)</f>
        <v>973.82</v>
      </c>
      <c r="DH3" s="94">
        <f>Inverters!C36</f>
        <v>252816.43</v>
      </c>
      <c r="DI3" s="94">
        <f>Inverters!D36</f>
        <v>4259063</v>
      </c>
      <c r="DJ3" s="94">
        <f>ROUND(SQRT(($B3-DH3)^2+($C3-DI3)^2),2)</f>
        <v>6160.9</v>
      </c>
      <c r="DK3" s="94">
        <f>Inverters!C37</f>
        <v>254406.11</v>
      </c>
      <c r="DL3" s="94">
        <f>Inverters!D37</f>
        <v>4257462.75</v>
      </c>
      <c r="DM3" s="94">
        <f>ROUND(SQRT(($B3-DK3)^2+($C3-DL3)^2),2)</f>
        <v>4084.67</v>
      </c>
      <c r="DN3" s="94">
        <f>Inverters!C38</f>
        <v>255183.93</v>
      </c>
      <c r="DO3" s="94">
        <f>Inverters!D38</f>
        <v>4256730.4000000004</v>
      </c>
      <c r="DP3" s="94">
        <f>ROUND(SQRT(($B3-DN3)^2+($C3-DO3)^2),2)</f>
        <v>3166.29</v>
      </c>
      <c r="DQ3" s="94">
        <f>Inverters!C39</f>
        <v>255199.02</v>
      </c>
      <c r="DR3" s="94">
        <f>Inverters!D39</f>
        <v>4257829.17</v>
      </c>
      <c r="DS3" s="94">
        <f>ROUND(SQRT(($B3-DQ3)^2+($C3-DR3)^2),2)</f>
        <v>3478.11</v>
      </c>
      <c r="DT3" s="94">
        <f>Inverters!C40</f>
        <v>257923</v>
      </c>
      <c r="DU3" s="94">
        <f>Inverters!D40</f>
        <v>4257154</v>
      </c>
      <c r="DV3" s="94">
        <f>ROUND(SQRT(($B3-DT3)^2+($C3-DU3)^2),2)</f>
        <v>947.21</v>
      </c>
    </row>
    <row r="4" spans="1:126" x14ac:dyDescent="0.25">
      <c r="A4" s="2" t="s">
        <v>73</v>
      </c>
      <c r="B4" s="1">
        <v>257740.35</v>
      </c>
      <c r="C4" s="1">
        <v>4256663.38</v>
      </c>
      <c r="D4" s="95" t="s">
        <v>109</v>
      </c>
      <c r="E4" s="9" t="str" cm="1">
        <f t="array" ref="E4">INDEX($M$2:$DV$2,0,MATCH(F4,$M4:$DV4,0))</f>
        <v>A32</v>
      </c>
      <c r="F4" s="100">
        <f t="shared" si="36"/>
        <v>339.14</v>
      </c>
      <c r="G4" s="9" t="str" cm="1">
        <f t="array" ref="G4">INDEX($M$2:$DV$2,0,MATCH(H4,$M4:$DV4,0))</f>
        <v>A33</v>
      </c>
      <c r="H4" s="100">
        <f t="shared" si="37"/>
        <v>434.09</v>
      </c>
      <c r="M4" s="94">
        <f>M3</f>
        <v>252528.6</v>
      </c>
      <c r="N4" s="94">
        <f t="shared" ref="N4:DE7" si="38">N3</f>
        <v>4259051.5199999996</v>
      </c>
      <c r="O4" s="94">
        <f t="shared" ref="O4:O40" si="39">ROUND(SQRT(($B4-M4)^2+($C4-N4)^2),2)</f>
        <v>5732.85</v>
      </c>
      <c r="P4" s="94">
        <f t="shared" si="38"/>
        <v>253217.96</v>
      </c>
      <c r="Q4" s="94">
        <f t="shared" si="38"/>
        <v>4258934.25</v>
      </c>
      <c r="R4" s="94">
        <f t="shared" ref="R4:R40" si="40">ROUND(SQRT(($B4-P4)^2+($C4-Q4)^2),2)</f>
        <v>5060.5200000000004</v>
      </c>
      <c r="S4" s="94">
        <f t="shared" si="38"/>
        <v>254597.27</v>
      </c>
      <c r="T4" s="94">
        <f t="shared" si="38"/>
        <v>4258312.75</v>
      </c>
      <c r="U4" s="94">
        <f t="shared" ref="U4:U40" si="41">ROUND(SQRT(($B4-S4)^2+($C4-T4)^2),2)</f>
        <v>3549.56</v>
      </c>
      <c r="V4" s="94">
        <f t="shared" si="38"/>
        <v>255507.64</v>
      </c>
      <c r="W4" s="94">
        <f t="shared" si="38"/>
        <v>4258136.95</v>
      </c>
      <c r="X4" s="94">
        <f t="shared" ref="X4:X40" si="42">ROUND(SQRT(($B4-V4)^2+($C4-W4)^2),2)</f>
        <v>2675.15</v>
      </c>
      <c r="Y4" s="94">
        <f t="shared" si="38"/>
        <v>255885.43</v>
      </c>
      <c r="Z4" s="94">
        <f t="shared" si="38"/>
        <v>4258136.88</v>
      </c>
      <c r="AA4" s="94">
        <f t="shared" ref="AA4:AA40" si="43">ROUND(SQRT(($B4-Y4)^2+($C4-Z4)^2),2)</f>
        <v>2368.9499999999998</v>
      </c>
      <c r="AB4" s="94">
        <f t="shared" si="38"/>
        <v>256323</v>
      </c>
      <c r="AC4" s="94">
        <f t="shared" si="38"/>
        <v>4258195</v>
      </c>
      <c r="AD4" s="94">
        <f t="shared" ref="AD4:AD40" si="44">ROUND(SQRT(($B4-AB4)^2+($C4-AC4)^2),2)</f>
        <v>2086.8000000000002</v>
      </c>
      <c r="AE4" s="94">
        <f t="shared" si="38"/>
        <v>254548.51</v>
      </c>
      <c r="AF4" s="94">
        <f t="shared" si="38"/>
        <v>4257829.0999999996</v>
      </c>
      <c r="AG4" s="94">
        <f t="shared" ref="AG4:AG40" si="45">ROUND(SQRT(($B4-AE4)^2+($C4-AF4)^2),2)</f>
        <v>3398.05</v>
      </c>
      <c r="AH4" s="94">
        <f t="shared" si="38"/>
        <v>254850.77</v>
      </c>
      <c r="AI4" s="94">
        <f t="shared" si="38"/>
        <v>4257828.84</v>
      </c>
      <c r="AJ4" s="94">
        <f t="shared" ref="AJ4:AJ40" si="46">ROUND(SQRT(($B4-AH4)^2+($C4-AI4)^2),2)</f>
        <v>3115.76</v>
      </c>
      <c r="AK4" s="94">
        <f t="shared" si="38"/>
        <v>255533.88</v>
      </c>
      <c r="AL4" s="94">
        <f t="shared" si="38"/>
        <v>4257829.1500000004</v>
      </c>
      <c r="AM4" s="94">
        <f t="shared" ref="AM4:AM40" si="47">ROUND(SQRT(($B4-AK4)^2+($C4-AL4)^2),2)</f>
        <v>2495.5</v>
      </c>
      <c r="AN4" s="94">
        <f t="shared" si="38"/>
        <v>255894.42</v>
      </c>
      <c r="AO4" s="94">
        <f t="shared" si="38"/>
        <v>4257829.12</v>
      </c>
      <c r="AP4" s="94">
        <f t="shared" ref="AP4:AP40" si="48">ROUND(SQRT(($B4-AN4)^2+($C4-AO4)^2),2)</f>
        <v>2183.21</v>
      </c>
      <c r="AQ4" s="94">
        <f t="shared" si="38"/>
        <v>256274.81</v>
      </c>
      <c r="AR4" s="94">
        <f t="shared" si="38"/>
        <v>4257829.08</v>
      </c>
      <c r="AS4" s="94">
        <f t="shared" ref="AS4:AS40" si="49">ROUND(SQRT(($B4-AQ4)^2+($C4-AR4)^2),2)</f>
        <v>1872.61</v>
      </c>
      <c r="AT4" s="94">
        <f t="shared" si="38"/>
        <v>256570.18</v>
      </c>
      <c r="AU4" s="94">
        <f t="shared" si="38"/>
        <v>4257828.93</v>
      </c>
      <c r="AV4" s="94">
        <f t="shared" ref="AV4:AV40" si="50">ROUND(SQRT(($B4-AT4)^2+($C4-AU4)^2),2)</f>
        <v>1651.61</v>
      </c>
      <c r="AW4" s="94">
        <f t="shared" si="38"/>
        <v>256956.19</v>
      </c>
      <c r="AX4" s="94">
        <f t="shared" si="38"/>
        <v>4257829.25</v>
      </c>
      <c r="AY4" s="94">
        <f t="shared" ref="AY4:AY40" si="51">ROUND(SQRT(($B4-AW4)^2+($C4-AX4)^2),2)</f>
        <v>1405.05</v>
      </c>
      <c r="AZ4" s="94">
        <f t="shared" si="38"/>
        <v>257253.23</v>
      </c>
      <c r="BA4" s="94">
        <f t="shared" si="38"/>
        <v>4257829.12</v>
      </c>
      <c r="BB4" s="94">
        <f t="shared" ref="BB4:BB40" si="52">ROUND(SQRT(($B4-AZ4)^2+($C4-BA4)^2),2)</f>
        <v>1263.42</v>
      </c>
      <c r="BC4" s="94">
        <f t="shared" si="38"/>
        <v>257592.17</v>
      </c>
      <c r="BD4" s="94">
        <f t="shared" si="38"/>
        <v>4257829.28</v>
      </c>
      <c r="BE4" s="94">
        <f t="shared" ref="BE4:BE40" si="53">ROUND(SQRT(($B4-BC4)^2+($C4-BD4)^2),2)</f>
        <v>1175.28</v>
      </c>
      <c r="BF4" s="94">
        <f t="shared" si="38"/>
        <v>254668.53</v>
      </c>
      <c r="BG4" s="94">
        <f t="shared" si="38"/>
        <v>4257462.46</v>
      </c>
      <c r="BH4" s="94">
        <f t="shared" ref="BH4:BH40" si="54">ROUND(SQRT(($B4-BF4)^2+($C4-BG4)^2),2)</f>
        <v>3174.05</v>
      </c>
      <c r="BI4" s="94">
        <f t="shared" si="38"/>
        <v>255127.7</v>
      </c>
      <c r="BJ4" s="94">
        <f t="shared" si="38"/>
        <v>4257462.49</v>
      </c>
      <c r="BK4" s="94">
        <f t="shared" ref="BK4:BK40" si="55">ROUND(SQRT(($B4-BI4)^2+($C4-BJ4)^2),2)</f>
        <v>2732.13</v>
      </c>
      <c r="BL4" s="94">
        <f t="shared" si="38"/>
        <v>255488.14</v>
      </c>
      <c r="BM4" s="94">
        <f t="shared" si="38"/>
        <v>4257462.93</v>
      </c>
      <c r="BN4" s="94">
        <f t="shared" ref="BN4:BN40" si="56">ROUND(SQRT(($B4-BL4)^2+($C4-BM4)^2),2)</f>
        <v>2389.92</v>
      </c>
      <c r="BO4" s="94">
        <f t="shared" si="38"/>
        <v>255900.5</v>
      </c>
      <c r="BP4" s="94">
        <f t="shared" si="38"/>
        <v>4257462.8099999996</v>
      </c>
      <c r="BQ4" s="94">
        <f t="shared" ref="BQ4:BQ40" si="57">ROUND(SQRT(($B4-BO4)^2+($C4-BP4)^2),2)</f>
        <v>2006.03</v>
      </c>
      <c r="BR4" s="94">
        <f t="shared" si="38"/>
        <v>256235.57</v>
      </c>
      <c r="BS4" s="94">
        <f t="shared" si="38"/>
        <v>4257462.63</v>
      </c>
      <c r="BT4" s="94">
        <f t="shared" ref="BT4:BT40" si="58">ROUND(SQRT(($B4-BR4)^2+($C4-BS4)^2),2)</f>
        <v>1703.87</v>
      </c>
      <c r="BU4" s="94">
        <f t="shared" si="38"/>
        <v>256570.7</v>
      </c>
      <c r="BV4" s="94">
        <f t="shared" si="38"/>
        <v>4257462.51</v>
      </c>
      <c r="BW4" s="94">
        <f t="shared" ref="BW4:BW40" si="59">ROUND(SQRT(($B4-BU4)^2+($C4-BV4)^2),2)</f>
        <v>1416.58</v>
      </c>
      <c r="BX4" s="94">
        <f t="shared" si="38"/>
        <v>256896.41</v>
      </c>
      <c r="BY4" s="94">
        <f t="shared" si="38"/>
        <v>4257462.62</v>
      </c>
      <c r="BZ4" s="94">
        <f t="shared" ref="BZ4:BZ40" si="60">ROUND(SQRT(($B4-BX4)^2+($C4-BY4)^2),2)</f>
        <v>1162.33</v>
      </c>
      <c r="CA4" s="94">
        <f t="shared" si="38"/>
        <v>257225.35</v>
      </c>
      <c r="CB4" s="94">
        <f t="shared" si="38"/>
        <v>4257462.6500000004</v>
      </c>
      <c r="CC4" s="94">
        <f t="shared" ref="CC4:CC40" si="61">ROUND(SQRT(($B4-CA4)^2+($C4-CB4)^2),2)</f>
        <v>950.82</v>
      </c>
      <c r="CD4" s="94">
        <f t="shared" si="38"/>
        <v>257594.36</v>
      </c>
      <c r="CE4" s="94">
        <f t="shared" si="38"/>
        <v>4257462.59</v>
      </c>
      <c r="CF4" s="94">
        <f t="shared" ref="CF4:CF40" si="62">ROUND(SQRT(($B4-CD4)^2+($C4-CE4)^2),2)</f>
        <v>812.43</v>
      </c>
      <c r="CG4" s="94">
        <f t="shared" si="38"/>
        <v>255275.85</v>
      </c>
      <c r="CH4" s="94">
        <f t="shared" si="38"/>
        <v>4257096.13</v>
      </c>
      <c r="CI4" s="94">
        <f t="shared" ref="CI4:CI40" si="63">ROUND(SQRT(($B4-CG4)^2+($C4-CH4)^2),2)</f>
        <v>2502.21</v>
      </c>
      <c r="CJ4" s="94">
        <f t="shared" si="38"/>
        <v>255700.77</v>
      </c>
      <c r="CK4" s="94">
        <f t="shared" si="38"/>
        <v>4257096.22</v>
      </c>
      <c r="CL4" s="94">
        <f t="shared" ref="CL4:CL40" si="64">ROUND(SQRT(($B4-CJ4)^2+($C4-CK4)^2),2)</f>
        <v>2085</v>
      </c>
      <c r="CM4" s="94">
        <f t="shared" si="38"/>
        <v>256203.13</v>
      </c>
      <c r="CN4" s="94">
        <f t="shared" si="38"/>
        <v>4257096.38</v>
      </c>
      <c r="CO4" s="94">
        <f t="shared" ref="CO4:CO40" si="65">ROUND(SQRT(($B4-CM4)^2+($C4-CN4)^2),2)</f>
        <v>1597.04</v>
      </c>
      <c r="CP4" s="94">
        <f t="shared" si="38"/>
        <v>257175.15</v>
      </c>
      <c r="CQ4" s="94">
        <f t="shared" si="38"/>
        <v>4257096.53</v>
      </c>
      <c r="CR4" s="94">
        <f t="shared" ref="CR4:CR40" si="66">ROUND(SQRT(($B4-CP4)^2+($C4-CQ4)^2),2)</f>
        <v>712.09</v>
      </c>
      <c r="CS4" s="94">
        <f t="shared" si="38"/>
        <v>257433.06</v>
      </c>
      <c r="CT4" s="94">
        <f t="shared" si="38"/>
        <v>4257096.66</v>
      </c>
      <c r="CU4" s="94">
        <f t="shared" ref="CU4:CU40" si="67">ROUND(SQRT(($B4-CS4)^2+($C4-CT4)^2),2)</f>
        <v>531.19000000000005</v>
      </c>
      <c r="CV4" s="94">
        <f t="shared" si="38"/>
        <v>258530</v>
      </c>
      <c r="CW4" s="94">
        <f t="shared" si="38"/>
        <v>4257037</v>
      </c>
      <c r="CX4" s="94">
        <f t="shared" ref="CX4:CX40" si="68">ROUND(SQRT(($B4-CV4)^2+($C4-CW4)^2),2)</f>
        <v>873.58</v>
      </c>
      <c r="CY4" s="94">
        <f t="shared" si="38"/>
        <v>256051.61</v>
      </c>
      <c r="CZ4" s="94">
        <f t="shared" si="38"/>
        <v>4256729.74</v>
      </c>
      <c r="DA4" s="94">
        <f t="shared" ref="DA4:DA40" si="69">ROUND(SQRT(($B4-CY4)^2+($C4-CZ4)^2),2)</f>
        <v>1690.04</v>
      </c>
      <c r="DB4" s="94">
        <f t="shared" si="38"/>
        <v>257407.81</v>
      </c>
      <c r="DC4" s="94">
        <f t="shared" si="38"/>
        <v>4256729.9400000004</v>
      </c>
      <c r="DD4" s="94">
        <f t="shared" ref="DD4:DD40" si="70">ROUND(SQRT(($B4-DB4)^2+($C4-DC4)^2),2)</f>
        <v>339.14</v>
      </c>
      <c r="DE4" s="94">
        <f t="shared" si="38"/>
        <v>257768.43</v>
      </c>
      <c r="DF4" s="94">
        <f t="shared" ref="DF4:DU19" si="71">DF3</f>
        <v>4257096.5599999996</v>
      </c>
      <c r="DG4" s="94">
        <f t="shared" ref="DG4:DG40" si="72">ROUND(SQRT(($B4-DE4)^2+($C4-DF4)^2),2)</f>
        <v>434.09</v>
      </c>
      <c r="DH4" s="94">
        <f t="shared" si="71"/>
        <v>252816.43</v>
      </c>
      <c r="DI4" s="94">
        <f t="shared" si="71"/>
        <v>4259063</v>
      </c>
      <c r="DJ4" s="94">
        <f t="shared" ref="DJ4:DJ40" si="73">ROUND(SQRT(($B4-DH4)^2+($C4-DI4)^2),2)</f>
        <v>5477.51</v>
      </c>
      <c r="DK4" s="94">
        <f t="shared" si="71"/>
        <v>254406.11</v>
      </c>
      <c r="DL4" s="94">
        <f t="shared" si="71"/>
        <v>4257462.75</v>
      </c>
      <c r="DM4" s="94">
        <f t="shared" ref="DM4:DM40" si="74">ROUND(SQRT(($B4-DK4)^2+($C4-DL4)^2),2)</f>
        <v>3428.72</v>
      </c>
      <c r="DN4" s="94">
        <f>DN3</f>
        <v>255183.93</v>
      </c>
      <c r="DO4" s="94">
        <f>DO3</f>
        <v>4256730.4000000004</v>
      </c>
      <c r="DP4" s="94">
        <f>ROUND(SQRT(($B4-DN4)^2+($C4-DO4)^2),2)</f>
        <v>2557.3000000000002</v>
      </c>
      <c r="DQ4" s="94">
        <f t="shared" si="71"/>
        <v>255199.02</v>
      </c>
      <c r="DR4" s="94">
        <f t="shared" si="71"/>
        <v>4257829.17</v>
      </c>
      <c r="DS4" s="94">
        <f t="shared" ref="DS4:DS40" si="75">ROUND(SQRT(($B4-DQ4)^2+($C4-DR4)^2),2)</f>
        <v>2795.97</v>
      </c>
      <c r="DT4" s="94">
        <f t="shared" si="71"/>
        <v>257923</v>
      </c>
      <c r="DU4" s="94">
        <f t="shared" si="71"/>
        <v>4257154</v>
      </c>
      <c r="DV4" s="94">
        <f t="shared" ref="DV4:DV40" si="76">ROUND(SQRT(($B4-DT4)^2+($C4-DU4)^2),2)</f>
        <v>523.52</v>
      </c>
    </row>
    <row r="5" spans="1:126" x14ac:dyDescent="0.25">
      <c r="A5" s="2" t="s">
        <v>74</v>
      </c>
      <c r="B5" s="1">
        <v>257852.56</v>
      </c>
      <c r="C5" s="1">
        <v>4256666.58</v>
      </c>
      <c r="D5" s="95" t="s">
        <v>109</v>
      </c>
      <c r="E5" s="9" t="str" cm="1">
        <f t="array" ref="E5">INDEX($M$2:$DV$2,0,MATCH(F5,$M5:$DV5,0))</f>
        <v>A33</v>
      </c>
      <c r="F5" s="100">
        <f t="shared" si="36"/>
        <v>438.13</v>
      </c>
      <c r="G5" s="9" t="str" cm="1">
        <f t="array" ref="G5">INDEX($M$2:$DV$2,0,MATCH(H5,$M5:$DV5,0))</f>
        <v>A32</v>
      </c>
      <c r="H5" s="100">
        <f t="shared" si="37"/>
        <v>449.24</v>
      </c>
      <c r="M5" s="94">
        <f t="shared" ref="M5:M40" si="77">M4</f>
        <v>252528.6</v>
      </c>
      <c r="N5" s="94">
        <f t="shared" si="38"/>
        <v>4259051.5199999996</v>
      </c>
      <c r="O5" s="94">
        <f t="shared" si="39"/>
        <v>5833.74</v>
      </c>
      <c r="P5" s="94">
        <f t="shared" si="38"/>
        <v>253217.96</v>
      </c>
      <c r="Q5" s="94">
        <f t="shared" si="38"/>
        <v>4258934.25</v>
      </c>
      <c r="R5" s="94">
        <f t="shared" si="40"/>
        <v>5159.6400000000003</v>
      </c>
      <c r="S5" s="94">
        <f t="shared" si="38"/>
        <v>254597.27</v>
      </c>
      <c r="T5" s="94">
        <f t="shared" si="38"/>
        <v>4258312.75</v>
      </c>
      <c r="U5" s="94">
        <f t="shared" si="41"/>
        <v>3647.85</v>
      </c>
      <c r="V5" s="94">
        <f t="shared" si="38"/>
        <v>255507.64</v>
      </c>
      <c r="W5" s="94">
        <f t="shared" si="38"/>
        <v>4258136.95</v>
      </c>
      <c r="X5" s="94">
        <f t="shared" si="42"/>
        <v>2767.79</v>
      </c>
      <c r="Y5" s="94">
        <f t="shared" si="38"/>
        <v>255885.43</v>
      </c>
      <c r="Z5" s="94">
        <f t="shared" si="38"/>
        <v>4258136.88</v>
      </c>
      <c r="AA5" s="94">
        <f t="shared" si="43"/>
        <v>2455.89</v>
      </c>
      <c r="AB5" s="94">
        <f t="shared" si="38"/>
        <v>256323</v>
      </c>
      <c r="AC5" s="94">
        <f t="shared" si="38"/>
        <v>4258195</v>
      </c>
      <c r="AD5" s="94">
        <f t="shared" si="44"/>
        <v>2162.3200000000002</v>
      </c>
      <c r="AE5" s="94">
        <f t="shared" si="38"/>
        <v>254548.51</v>
      </c>
      <c r="AF5" s="94">
        <f t="shared" si="38"/>
        <v>4257829.0999999996</v>
      </c>
      <c r="AG5" s="94">
        <f t="shared" si="45"/>
        <v>3502.6</v>
      </c>
      <c r="AH5" s="94">
        <f t="shared" si="38"/>
        <v>254850.77</v>
      </c>
      <c r="AI5" s="94">
        <f t="shared" si="38"/>
        <v>4257828.84</v>
      </c>
      <c r="AJ5" s="94">
        <f t="shared" si="46"/>
        <v>3218.94</v>
      </c>
      <c r="AK5" s="94">
        <f t="shared" si="38"/>
        <v>255533.88</v>
      </c>
      <c r="AL5" s="94">
        <f t="shared" si="38"/>
        <v>4257829.1500000004</v>
      </c>
      <c r="AM5" s="94">
        <f t="shared" si="47"/>
        <v>2593.81</v>
      </c>
      <c r="AN5" s="94">
        <f t="shared" si="38"/>
        <v>255894.42</v>
      </c>
      <c r="AO5" s="94">
        <f t="shared" si="38"/>
        <v>4257829.12</v>
      </c>
      <c r="AP5" s="94">
        <f t="shared" si="48"/>
        <v>2277.2399999999998</v>
      </c>
      <c r="AQ5" s="94">
        <f t="shared" si="38"/>
        <v>256274.81</v>
      </c>
      <c r="AR5" s="94">
        <f t="shared" si="38"/>
        <v>4257829.08</v>
      </c>
      <c r="AS5" s="94">
        <f t="shared" si="49"/>
        <v>1959.77</v>
      </c>
      <c r="AT5" s="94">
        <f t="shared" si="38"/>
        <v>256570.18</v>
      </c>
      <c r="AU5" s="94">
        <f t="shared" si="38"/>
        <v>4257828.93</v>
      </c>
      <c r="AV5" s="94">
        <f t="shared" si="50"/>
        <v>1730.77</v>
      </c>
      <c r="AW5" s="94">
        <f t="shared" si="38"/>
        <v>256956.19</v>
      </c>
      <c r="AX5" s="94">
        <f t="shared" si="38"/>
        <v>4257829.25</v>
      </c>
      <c r="AY5" s="94">
        <f t="shared" si="51"/>
        <v>1468.09</v>
      </c>
      <c r="AZ5" s="94">
        <f t="shared" si="38"/>
        <v>257253.23</v>
      </c>
      <c r="BA5" s="94">
        <f t="shared" si="38"/>
        <v>4257829.12</v>
      </c>
      <c r="BB5" s="94">
        <f t="shared" si="52"/>
        <v>1307.94</v>
      </c>
      <c r="BC5" s="94">
        <f t="shared" si="38"/>
        <v>257592.17</v>
      </c>
      <c r="BD5" s="94">
        <f t="shared" si="38"/>
        <v>4257829.28</v>
      </c>
      <c r="BE5" s="94">
        <f t="shared" si="53"/>
        <v>1191.5</v>
      </c>
      <c r="BF5" s="94">
        <f t="shared" si="38"/>
        <v>254668.53</v>
      </c>
      <c r="BG5" s="94">
        <f t="shared" si="38"/>
        <v>4257462.46</v>
      </c>
      <c r="BH5" s="94">
        <f t="shared" si="54"/>
        <v>3281.99</v>
      </c>
      <c r="BI5" s="94">
        <f t="shared" si="38"/>
        <v>255127.7</v>
      </c>
      <c r="BJ5" s="94">
        <f t="shared" si="38"/>
        <v>4257462.49</v>
      </c>
      <c r="BK5" s="94">
        <f t="shared" si="55"/>
        <v>2838.72</v>
      </c>
      <c r="BL5" s="94">
        <f t="shared" si="38"/>
        <v>255488.14</v>
      </c>
      <c r="BM5" s="94">
        <f t="shared" si="38"/>
        <v>4257462.93</v>
      </c>
      <c r="BN5" s="94">
        <f t="shared" si="56"/>
        <v>2494.9299999999998</v>
      </c>
      <c r="BO5" s="94">
        <f t="shared" si="38"/>
        <v>255900.5</v>
      </c>
      <c r="BP5" s="94">
        <f t="shared" si="38"/>
        <v>4257462.8099999996</v>
      </c>
      <c r="BQ5" s="94">
        <f t="shared" si="57"/>
        <v>2108.1999999999998</v>
      </c>
      <c r="BR5" s="94">
        <f t="shared" si="38"/>
        <v>256235.57</v>
      </c>
      <c r="BS5" s="94">
        <f t="shared" si="38"/>
        <v>4257462.63</v>
      </c>
      <c r="BT5" s="94">
        <f t="shared" si="58"/>
        <v>1802.32</v>
      </c>
      <c r="BU5" s="94">
        <f t="shared" si="38"/>
        <v>256570.7</v>
      </c>
      <c r="BV5" s="94">
        <f t="shared" si="38"/>
        <v>4257462.51</v>
      </c>
      <c r="BW5" s="94">
        <f t="shared" si="59"/>
        <v>1508.86</v>
      </c>
      <c r="BX5" s="94">
        <f t="shared" si="38"/>
        <v>256896.41</v>
      </c>
      <c r="BY5" s="94">
        <f t="shared" si="38"/>
        <v>4257462.62</v>
      </c>
      <c r="BZ5" s="94">
        <f t="shared" si="60"/>
        <v>1244.1500000000001</v>
      </c>
      <c r="CA5" s="94">
        <f t="shared" si="38"/>
        <v>257225.35</v>
      </c>
      <c r="CB5" s="94">
        <f t="shared" si="38"/>
        <v>4257462.6500000004</v>
      </c>
      <c r="CC5" s="94">
        <f t="shared" si="61"/>
        <v>1013.47</v>
      </c>
      <c r="CD5" s="94">
        <f t="shared" si="38"/>
        <v>257594.36</v>
      </c>
      <c r="CE5" s="94">
        <f t="shared" si="38"/>
        <v>4257462.59</v>
      </c>
      <c r="CF5" s="94">
        <f t="shared" si="62"/>
        <v>836.84</v>
      </c>
      <c r="CG5" s="94">
        <f t="shared" si="38"/>
        <v>255275.85</v>
      </c>
      <c r="CH5" s="94">
        <f t="shared" si="38"/>
        <v>4257096.13</v>
      </c>
      <c r="CI5" s="94">
        <f t="shared" si="63"/>
        <v>2612.27</v>
      </c>
      <c r="CJ5" s="94">
        <f t="shared" si="38"/>
        <v>255700.77</v>
      </c>
      <c r="CK5" s="94">
        <f t="shared" si="38"/>
        <v>4257096.22</v>
      </c>
      <c r="CL5" s="94">
        <f t="shared" si="64"/>
        <v>2194.2600000000002</v>
      </c>
      <c r="CM5" s="94">
        <f t="shared" si="38"/>
        <v>256203.13</v>
      </c>
      <c r="CN5" s="94">
        <f t="shared" si="38"/>
        <v>4257096.38</v>
      </c>
      <c r="CO5" s="94">
        <f t="shared" si="65"/>
        <v>1704.51</v>
      </c>
      <c r="CP5" s="94">
        <f t="shared" si="38"/>
        <v>257175.15</v>
      </c>
      <c r="CQ5" s="94">
        <f t="shared" si="38"/>
        <v>4257096.53</v>
      </c>
      <c r="CR5" s="94">
        <f t="shared" si="66"/>
        <v>802.33</v>
      </c>
      <c r="CS5" s="94">
        <f t="shared" si="38"/>
        <v>257433.06</v>
      </c>
      <c r="CT5" s="94">
        <f t="shared" si="38"/>
        <v>4257096.66</v>
      </c>
      <c r="CU5" s="94">
        <f t="shared" si="67"/>
        <v>600.79</v>
      </c>
      <c r="CV5" s="94">
        <f t="shared" si="38"/>
        <v>258530</v>
      </c>
      <c r="CW5" s="94">
        <f t="shared" si="38"/>
        <v>4257037</v>
      </c>
      <c r="CX5" s="94">
        <f t="shared" si="68"/>
        <v>772.1</v>
      </c>
      <c r="CY5" s="94">
        <f t="shared" si="38"/>
        <v>256051.61</v>
      </c>
      <c r="CZ5" s="94">
        <f t="shared" si="38"/>
        <v>4256729.74</v>
      </c>
      <c r="DA5" s="94">
        <f t="shared" si="69"/>
        <v>1802.06</v>
      </c>
      <c r="DB5" s="94">
        <f t="shared" si="38"/>
        <v>257407.81</v>
      </c>
      <c r="DC5" s="94">
        <f t="shared" si="38"/>
        <v>4256729.9400000004</v>
      </c>
      <c r="DD5" s="94">
        <f t="shared" si="70"/>
        <v>449.24</v>
      </c>
      <c r="DE5" s="94">
        <f t="shared" si="38"/>
        <v>257768.43</v>
      </c>
      <c r="DF5" s="94">
        <f t="shared" si="71"/>
        <v>4257096.5599999996</v>
      </c>
      <c r="DG5" s="94">
        <f t="shared" si="72"/>
        <v>438.13</v>
      </c>
      <c r="DH5" s="94">
        <f t="shared" si="71"/>
        <v>252816.43</v>
      </c>
      <c r="DI5" s="94">
        <f t="shared" si="71"/>
        <v>4259063</v>
      </c>
      <c r="DJ5" s="94">
        <f t="shared" si="73"/>
        <v>5577.22</v>
      </c>
      <c r="DK5" s="94">
        <f t="shared" si="71"/>
        <v>254406.11</v>
      </c>
      <c r="DL5" s="94">
        <f t="shared" si="71"/>
        <v>4257462.75</v>
      </c>
      <c r="DM5" s="94">
        <f t="shared" si="74"/>
        <v>3537.22</v>
      </c>
      <c r="DN5" s="94">
        <f t="shared" ref="DN5:DN40" si="78">DN4</f>
        <v>255183.93</v>
      </c>
      <c r="DO5" s="94">
        <f t="shared" ref="DO5:DO40" si="79">DO4</f>
        <v>4256730.4000000004</v>
      </c>
      <c r="DP5" s="94">
        <f t="shared" ref="DP5:DP40" si="80">ROUND(SQRT(($B5-DN5)^2+($C5-DO5)^2),2)</f>
        <v>2669.39</v>
      </c>
      <c r="DQ5" s="94">
        <f t="shared" si="71"/>
        <v>255199.02</v>
      </c>
      <c r="DR5" s="94">
        <f t="shared" si="71"/>
        <v>4257829.17</v>
      </c>
      <c r="DS5" s="94">
        <f t="shared" si="75"/>
        <v>2897.05</v>
      </c>
      <c r="DT5" s="94">
        <f t="shared" si="71"/>
        <v>257923</v>
      </c>
      <c r="DU5" s="94">
        <f t="shared" si="71"/>
        <v>4257154</v>
      </c>
      <c r="DV5" s="94">
        <f t="shared" si="76"/>
        <v>492.48</v>
      </c>
    </row>
    <row r="6" spans="1:126" x14ac:dyDescent="0.25">
      <c r="A6" s="2" t="s">
        <v>75</v>
      </c>
      <c r="B6" s="1">
        <v>257941.99</v>
      </c>
      <c r="C6" s="1">
        <v>4256496.7699999996</v>
      </c>
      <c r="D6" s="95" t="s">
        <v>109</v>
      </c>
      <c r="E6" s="9" t="str" cm="1">
        <f t="array" ref="E6">INDEX($M$2:$DV$2,0,MATCH(F6,$M6:$DV6,0))</f>
        <v>A32</v>
      </c>
      <c r="F6" s="100">
        <f t="shared" si="36"/>
        <v>582.85</v>
      </c>
      <c r="G6" s="9" t="str" cm="1">
        <f t="array" ref="G6">INDEX($M$2:$DV$2,0,MATCH(H6,$M6:$DV6,0))</f>
        <v>A33</v>
      </c>
      <c r="H6" s="100">
        <f t="shared" si="37"/>
        <v>624.4</v>
      </c>
      <c r="M6" s="94">
        <f t="shared" si="77"/>
        <v>252528.6</v>
      </c>
      <c r="N6" s="94">
        <f t="shared" si="38"/>
        <v>4259051.5199999996</v>
      </c>
      <c r="O6" s="94">
        <f t="shared" si="39"/>
        <v>5985.95</v>
      </c>
      <c r="P6" s="94">
        <f t="shared" si="38"/>
        <v>253217.96</v>
      </c>
      <c r="Q6" s="94">
        <f t="shared" si="38"/>
        <v>4258934.25</v>
      </c>
      <c r="R6" s="94">
        <f t="shared" si="40"/>
        <v>5315.8</v>
      </c>
      <c r="S6" s="94">
        <f t="shared" si="38"/>
        <v>254597.27</v>
      </c>
      <c r="T6" s="94">
        <f t="shared" si="38"/>
        <v>4258312.75</v>
      </c>
      <c r="U6" s="94">
        <f t="shared" si="41"/>
        <v>3805.91</v>
      </c>
      <c r="V6" s="94">
        <f t="shared" si="38"/>
        <v>255507.64</v>
      </c>
      <c r="W6" s="94">
        <f t="shared" si="38"/>
        <v>4258136.95</v>
      </c>
      <c r="X6" s="94">
        <f t="shared" si="42"/>
        <v>2935.35</v>
      </c>
      <c r="Y6" s="94">
        <f t="shared" si="38"/>
        <v>255885.43</v>
      </c>
      <c r="Z6" s="94">
        <f t="shared" si="38"/>
        <v>4258136.88</v>
      </c>
      <c r="AA6" s="94">
        <f t="shared" si="43"/>
        <v>2630.48</v>
      </c>
      <c r="AB6" s="94">
        <f t="shared" si="38"/>
        <v>256323</v>
      </c>
      <c r="AC6" s="94">
        <f t="shared" si="38"/>
        <v>4258195</v>
      </c>
      <c r="AD6" s="94">
        <f t="shared" si="44"/>
        <v>2346.3000000000002</v>
      </c>
      <c r="AE6" s="94">
        <f t="shared" si="38"/>
        <v>254548.51</v>
      </c>
      <c r="AF6" s="94">
        <f t="shared" si="38"/>
        <v>4257829.0999999996</v>
      </c>
      <c r="AG6" s="94">
        <f t="shared" si="45"/>
        <v>3645.66</v>
      </c>
      <c r="AH6" s="94">
        <f t="shared" si="38"/>
        <v>254850.77</v>
      </c>
      <c r="AI6" s="94">
        <f t="shared" si="38"/>
        <v>4257828.84</v>
      </c>
      <c r="AJ6" s="94">
        <f t="shared" si="46"/>
        <v>3366.01</v>
      </c>
      <c r="AK6" s="94">
        <f t="shared" si="38"/>
        <v>255533.88</v>
      </c>
      <c r="AL6" s="94">
        <f t="shared" si="38"/>
        <v>4257829.1500000004</v>
      </c>
      <c r="AM6" s="94">
        <f t="shared" si="47"/>
        <v>2752.13</v>
      </c>
      <c r="AN6" s="94">
        <f t="shared" si="38"/>
        <v>255894.42</v>
      </c>
      <c r="AO6" s="94">
        <f t="shared" si="38"/>
        <v>4257829.12</v>
      </c>
      <c r="AP6" s="94">
        <f t="shared" si="48"/>
        <v>2442.89</v>
      </c>
      <c r="AQ6" s="94">
        <f t="shared" si="38"/>
        <v>256274.81</v>
      </c>
      <c r="AR6" s="94">
        <f t="shared" si="38"/>
        <v>4257829.08</v>
      </c>
      <c r="AS6" s="94">
        <f t="shared" si="49"/>
        <v>2134.14</v>
      </c>
      <c r="AT6" s="94">
        <f t="shared" si="38"/>
        <v>256570.18</v>
      </c>
      <c r="AU6" s="94">
        <f t="shared" si="38"/>
        <v>4257828.93</v>
      </c>
      <c r="AV6" s="94">
        <f t="shared" si="50"/>
        <v>1912.2</v>
      </c>
      <c r="AW6" s="94">
        <f t="shared" si="38"/>
        <v>256956.19</v>
      </c>
      <c r="AX6" s="94">
        <f t="shared" si="38"/>
        <v>4257829.25</v>
      </c>
      <c r="AY6" s="94">
        <f t="shared" si="51"/>
        <v>1657.5</v>
      </c>
      <c r="AZ6" s="94">
        <f t="shared" si="38"/>
        <v>257253.23</v>
      </c>
      <c r="BA6" s="94">
        <f t="shared" si="38"/>
        <v>4257829.12</v>
      </c>
      <c r="BB6" s="94">
        <f t="shared" si="52"/>
        <v>1499.85</v>
      </c>
      <c r="BC6" s="94">
        <f t="shared" si="38"/>
        <v>257592.17</v>
      </c>
      <c r="BD6" s="94">
        <f t="shared" si="38"/>
        <v>4257829.28</v>
      </c>
      <c r="BE6" s="94">
        <f t="shared" si="53"/>
        <v>1377.66</v>
      </c>
      <c r="BF6" s="94">
        <f t="shared" si="38"/>
        <v>254668.53</v>
      </c>
      <c r="BG6" s="94">
        <f t="shared" si="38"/>
        <v>4257462.46</v>
      </c>
      <c r="BH6" s="94">
        <f t="shared" si="54"/>
        <v>3412.93</v>
      </c>
      <c r="BI6" s="94">
        <f t="shared" si="38"/>
        <v>255127.7</v>
      </c>
      <c r="BJ6" s="94">
        <f t="shared" si="38"/>
        <v>4257462.49</v>
      </c>
      <c r="BK6" s="94">
        <f t="shared" si="55"/>
        <v>2975.37</v>
      </c>
      <c r="BL6" s="94">
        <f t="shared" si="38"/>
        <v>255488.14</v>
      </c>
      <c r="BM6" s="94">
        <f t="shared" si="38"/>
        <v>4257462.93</v>
      </c>
      <c r="BN6" s="94">
        <f t="shared" si="56"/>
        <v>2637.2</v>
      </c>
      <c r="BO6" s="94">
        <f t="shared" si="38"/>
        <v>255900.5</v>
      </c>
      <c r="BP6" s="94">
        <f t="shared" si="38"/>
        <v>4257462.8099999996</v>
      </c>
      <c r="BQ6" s="94">
        <f t="shared" si="57"/>
        <v>2258.52</v>
      </c>
      <c r="BR6" s="94">
        <f t="shared" si="38"/>
        <v>256235.57</v>
      </c>
      <c r="BS6" s="94">
        <f t="shared" si="38"/>
        <v>4257462.63</v>
      </c>
      <c r="BT6" s="94">
        <f t="shared" si="58"/>
        <v>1960.8</v>
      </c>
      <c r="BU6" s="94">
        <f t="shared" si="38"/>
        <v>256570.7</v>
      </c>
      <c r="BV6" s="94">
        <f t="shared" si="38"/>
        <v>4257462.51</v>
      </c>
      <c r="BW6" s="94">
        <f t="shared" si="59"/>
        <v>1677.23</v>
      </c>
      <c r="BX6" s="94">
        <f t="shared" si="38"/>
        <v>256896.41</v>
      </c>
      <c r="BY6" s="94">
        <f t="shared" si="38"/>
        <v>4257462.62</v>
      </c>
      <c r="BZ6" s="94">
        <f t="shared" si="60"/>
        <v>1423.41</v>
      </c>
      <c r="CA6" s="94">
        <f t="shared" si="38"/>
        <v>257225.35</v>
      </c>
      <c r="CB6" s="94">
        <f t="shared" si="38"/>
        <v>4257462.6500000004</v>
      </c>
      <c r="CC6" s="94">
        <f t="shared" si="61"/>
        <v>1202.7</v>
      </c>
      <c r="CD6" s="94">
        <f t="shared" si="38"/>
        <v>257594.36</v>
      </c>
      <c r="CE6" s="94">
        <f t="shared" si="38"/>
        <v>4257462.59</v>
      </c>
      <c r="CF6" s="94">
        <f t="shared" si="62"/>
        <v>1026.48</v>
      </c>
      <c r="CG6" s="94">
        <f t="shared" si="38"/>
        <v>255275.85</v>
      </c>
      <c r="CH6" s="94">
        <f t="shared" si="38"/>
        <v>4257096.13</v>
      </c>
      <c r="CI6" s="94">
        <f t="shared" si="63"/>
        <v>2732.68</v>
      </c>
      <c r="CJ6" s="94">
        <f t="shared" si="38"/>
        <v>255700.77</v>
      </c>
      <c r="CK6" s="94">
        <f t="shared" si="38"/>
        <v>4257096.22</v>
      </c>
      <c r="CL6" s="94">
        <f t="shared" si="64"/>
        <v>2320</v>
      </c>
      <c r="CM6" s="94">
        <f t="shared" si="38"/>
        <v>256203.13</v>
      </c>
      <c r="CN6" s="94">
        <f t="shared" si="38"/>
        <v>4257096.38</v>
      </c>
      <c r="CO6" s="94">
        <f t="shared" si="65"/>
        <v>1839.34</v>
      </c>
      <c r="CP6" s="94">
        <f t="shared" si="38"/>
        <v>257175.15</v>
      </c>
      <c r="CQ6" s="94">
        <f t="shared" si="38"/>
        <v>4257096.53</v>
      </c>
      <c r="CR6" s="94">
        <f t="shared" si="66"/>
        <v>973.53</v>
      </c>
      <c r="CS6" s="94">
        <f t="shared" si="38"/>
        <v>257433.06</v>
      </c>
      <c r="CT6" s="94">
        <f t="shared" si="38"/>
        <v>4257096.66</v>
      </c>
      <c r="CU6" s="94">
        <f t="shared" si="67"/>
        <v>786.69</v>
      </c>
      <c r="CV6" s="94">
        <f t="shared" si="38"/>
        <v>258530</v>
      </c>
      <c r="CW6" s="94">
        <f t="shared" si="38"/>
        <v>4257037</v>
      </c>
      <c r="CX6" s="94">
        <f t="shared" si="68"/>
        <v>798.5</v>
      </c>
      <c r="CY6" s="94">
        <f t="shared" si="38"/>
        <v>256051.61</v>
      </c>
      <c r="CZ6" s="94">
        <f t="shared" si="38"/>
        <v>4256729.74</v>
      </c>
      <c r="DA6" s="94">
        <f t="shared" si="69"/>
        <v>1904.68</v>
      </c>
      <c r="DB6" s="94">
        <f t="shared" si="38"/>
        <v>257407.81</v>
      </c>
      <c r="DC6" s="94">
        <f t="shared" si="38"/>
        <v>4256729.9400000004</v>
      </c>
      <c r="DD6" s="94">
        <f t="shared" si="70"/>
        <v>582.85</v>
      </c>
      <c r="DE6" s="94">
        <f t="shared" si="38"/>
        <v>257768.43</v>
      </c>
      <c r="DF6" s="94">
        <f t="shared" si="71"/>
        <v>4257096.5599999996</v>
      </c>
      <c r="DG6" s="94">
        <f t="shared" si="72"/>
        <v>624.4</v>
      </c>
      <c r="DH6" s="94">
        <f t="shared" si="71"/>
        <v>252816.43</v>
      </c>
      <c r="DI6" s="94">
        <f t="shared" si="71"/>
        <v>4259063</v>
      </c>
      <c r="DJ6" s="94">
        <f t="shared" si="73"/>
        <v>5732.09</v>
      </c>
      <c r="DK6" s="94">
        <f t="shared" si="71"/>
        <v>254406.11</v>
      </c>
      <c r="DL6" s="94">
        <f t="shared" si="71"/>
        <v>4257462.75</v>
      </c>
      <c r="DM6" s="94">
        <f t="shared" si="74"/>
        <v>3665.46</v>
      </c>
      <c r="DN6" s="94">
        <f t="shared" si="78"/>
        <v>255183.93</v>
      </c>
      <c r="DO6" s="94">
        <f t="shared" si="79"/>
        <v>4256730.4000000004</v>
      </c>
      <c r="DP6" s="94">
        <f t="shared" si="80"/>
        <v>2767.94</v>
      </c>
      <c r="DQ6" s="94">
        <f t="shared" si="71"/>
        <v>255199.02</v>
      </c>
      <c r="DR6" s="94">
        <f t="shared" si="71"/>
        <v>4257829.17</v>
      </c>
      <c r="DS6" s="94">
        <f t="shared" si="75"/>
        <v>3049.45</v>
      </c>
      <c r="DT6" s="94">
        <f t="shared" si="71"/>
        <v>257923</v>
      </c>
      <c r="DU6" s="94">
        <f t="shared" si="71"/>
        <v>4257154</v>
      </c>
      <c r="DV6" s="94">
        <f t="shared" si="76"/>
        <v>657.5</v>
      </c>
    </row>
    <row r="7" spans="1:126" x14ac:dyDescent="0.25">
      <c r="A7" s="2" t="s">
        <v>76</v>
      </c>
      <c r="B7" s="1">
        <v>257998.7</v>
      </c>
      <c r="C7" s="1">
        <v>4256506.01</v>
      </c>
      <c r="D7" s="95" t="s">
        <v>109</v>
      </c>
      <c r="E7" s="9" t="str" cm="1">
        <f t="array" ref="E7">INDEX($M$2:$DV$2,0,MATCH(F7,$M7:$DV7,0))</f>
        <v>A32</v>
      </c>
      <c r="F7" s="100">
        <f t="shared" si="36"/>
        <v>631.9</v>
      </c>
      <c r="G7" s="9" t="str" cm="1">
        <f t="array" ref="G7">INDEX($M$2:$DV$2,0,MATCH(H7,$M7:$DV7,0))</f>
        <v>A33</v>
      </c>
      <c r="H7" s="100">
        <f t="shared" si="37"/>
        <v>633.86</v>
      </c>
      <c r="M7" s="94">
        <f t="shared" si="77"/>
        <v>252528.6</v>
      </c>
      <c r="N7" s="94">
        <f t="shared" si="38"/>
        <v>4259051.5199999996</v>
      </c>
      <c r="O7" s="94">
        <f t="shared" si="39"/>
        <v>6033.38</v>
      </c>
      <c r="P7" s="94">
        <f t="shared" si="38"/>
        <v>253217.96</v>
      </c>
      <c r="Q7" s="94">
        <f t="shared" si="38"/>
        <v>4258934.25</v>
      </c>
      <c r="R7" s="94">
        <f t="shared" si="40"/>
        <v>5362.07</v>
      </c>
      <c r="S7" s="94">
        <f t="shared" si="38"/>
        <v>254597.27</v>
      </c>
      <c r="T7" s="94">
        <f t="shared" si="38"/>
        <v>4258312.75</v>
      </c>
      <c r="U7" s="94">
        <f t="shared" si="41"/>
        <v>3851.5</v>
      </c>
      <c r="V7" s="94">
        <f t="shared" si="38"/>
        <v>255507.64</v>
      </c>
      <c r="W7" s="94">
        <f t="shared" si="38"/>
        <v>4258136.95</v>
      </c>
      <c r="X7" s="94">
        <f t="shared" si="42"/>
        <v>2977.47</v>
      </c>
      <c r="Y7" s="94">
        <f t="shared" si="38"/>
        <v>255885.43</v>
      </c>
      <c r="Z7" s="94">
        <f t="shared" si="38"/>
        <v>4258136.88</v>
      </c>
      <c r="AA7" s="94">
        <f t="shared" si="43"/>
        <v>2669.39</v>
      </c>
      <c r="AB7" s="94">
        <f t="shared" si="38"/>
        <v>256323</v>
      </c>
      <c r="AC7" s="94">
        <f t="shared" si="38"/>
        <v>4258195</v>
      </c>
      <c r="AD7" s="94">
        <f t="shared" si="44"/>
        <v>2379.21</v>
      </c>
      <c r="AE7" s="94">
        <f t="shared" si="38"/>
        <v>254548.51</v>
      </c>
      <c r="AF7" s="94">
        <f t="shared" si="38"/>
        <v>4257829.0999999996</v>
      </c>
      <c r="AG7" s="94">
        <f t="shared" si="45"/>
        <v>3695.18</v>
      </c>
      <c r="AH7" s="94">
        <f t="shared" si="38"/>
        <v>254850.77</v>
      </c>
      <c r="AI7" s="94">
        <f t="shared" si="38"/>
        <v>4257828.84</v>
      </c>
      <c r="AJ7" s="94">
        <f t="shared" si="46"/>
        <v>3414.58</v>
      </c>
      <c r="AK7" s="94">
        <f t="shared" si="38"/>
        <v>255533.88</v>
      </c>
      <c r="AL7" s="94">
        <f t="shared" si="38"/>
        <v>4257829.1500000004</v>
      </c>
      <c r="AM7" s="94">
        <f t="shared" si="47"/>
        <v>2797.51</v>
      </c>
      <c r="AN7" s="94">
        <f t="shared" si="38"/>
        <v>255894.42</v>
      </c>
      <c r="AO7" s="94">
        <f t="shared" si="38"/>
        <v>4257829.12</v>
      </c>
      <c r="AP7" s="94">
        <f t="shared" si="48"/>
        <v>2485.6799999999998</v>
      </c>
      <c r="AQ7" s="94">
        <f t="shared" si="38"/>
        <v>256274.81</v>
      </c>
      <c r="AR7" s="94">
        <f t="shared" si="38"/>
        <v>4257829.08</v>
      </c>
      <c r="AS7" s="94">
        <f t="shared" si="49"/>
        <v>2173.09</v>
      </c>
      <c r="AT7" s="94">
        <f t="shared" si="38"/>
        <v>256570.18</v>
      </c>
      <c r="AU7" s="94">
        <f t="shared" si="38"/>
        <v>4257828.93</v>
      </c>
      <c r="AV7" s="94">
        <f t="shared" si="50"/>
        <v>1946.99</v>
      </c>
      <c r="AW7" s="94">
        <f t="shared" si="38"/>
        <v>256956.19</v>
      </c>
      <c r="AX7" s="94">
        <f t="shared" si="38"/>
        <v>4257829.25</v>
      </c>
      <c r="AY7" s="94">
        <f t="shared" si="51"/>
        <v>1684.57</v>
      </c>
      <c r="AZ7" s="94">
        <f t="shared" si="38"/>
        <v>257253.23</v>
      </c>
      <c r="BA7" s="94">
        <f t="shared" si="38"/>
        <v>4257829.12</v>
      </c>
      <c r="BB7" s="94">
        <f t="shared" si="52"/>
        <v>1518.67</v>
      </c>
      <c r="BC7" s="94">
        <f t="shared" si="38"/>
        <v>257592.17</v>
      </c>
      <c r="BD7" s="94">
        <f t="shared" si="38"/>
        <v>4257829.28</v>
      </c>
      <c r="BE7" s="94">
        <f t="shared" si="53"/>
        <v>1384.31</v>
      </c>
      <c r="BF7" s="94">
        <f t="shared" si="38"/>
        <v>254668.53</v>
      </c>
      <c r="BG7" s="94">
        <f t="shared" si="38"/>
        <v>4257462.46</v>
      </c>
      <c r="BH7" s="94">
        <f t="shared" si="54"/>
        <v>3464.8</v>
      </c>
      <c r="BI7" s="94">
        <f t="shared" si="38"/>
        <v>255127.7</v>
      </c>
      <c r="BJ7" s="94">
        <f t="shared" si="38"/>
        <v>4257462.49</v>
      </c>
      <c r="BK7" s="94">
        <f t="shared" si="55"/>
        <v>3026.14</v>
      </c>
      <c r="BL7" s="94">
        <f t="shared" si="38"/>
        <v>255488.14</v>
      </c>
      <c r="BM7" s="94">
        <f t="shared" si="38"/>
        <v>4257462.93</v>
      </c>
      <c r="BN7" s="94">
        <f t="shared" si="56"/>
        <v>2686.75</v>
      </c>
      <c r="BO7" s="94">
        <f t="shared" si="38"/>
        <v>255900.5</v>
      </c>
      <c r="BP7" s="94">
        <f t="shared" si="38"/>
        <v>4257462.8099999996</v>
      </c>
      <c r="BQ7" s="94">
        <f t="shared" si="57"/>
        <v>2306.06</v>
      </c>
      <c r="BR7" s="94">
        <f t="shared" si="38"/>
        <v>256235.57</v>
      </c>
      <c r="BS7" s="94">
        <f t="shared" si="38"/>
        <v>4257462.63</v>
      </c>
      <c r="BT7" s="94">
        <f t="shared" si="58"/>
        <v>2005.93</v>
      </c>
      <c r="BU7" s="94">
        <f t="shared" si="38"/>
        <v>256570.7</v>
      </c>
      <c r="BV7" s="94">
        <f t="shared" si="38"/>
        <v>4257462.51</v>
      </c>
      <c r="BW7" s="94">
        <f t="shared" si="59"/>
        <v>1718.74</v>
      </c>
      <c r="BX7" s="94">
        <f t="shared" si="38"/>
        <v>256896.41</v>
      </c>
      <c r="BY7" s="94">
        <f t="shared" si="38"/>
        <v>4257462.62</v>
      </c>
      <c r="BZ7" s="94">
        <f t="shared" si="60"/>
        <v>1459.5</v>
      </c>
      <c r="CA7" s="94">
        <f t="shared" si="38"/>
        <v>257225.35</v>
      </c>
      <c r="CB7" s="94">
        <f t="shared" si="38"/>
        <v>4257462.6500000004</v>
      </c>
      <c r="CC7" s="94">
        <f t="shared" si="61"/>
        <v>1230.1300000000001</v>
      </c>
      <c r="CD7" s="94">
        <f t="shared" si="38"/>
        <v>257594.36</v>
      </c>
      <c r="CE7" s="94">
        <f t="shared" si="38"/>
        <v>4257462.59</v>
      </c>
      <c r="CF7" s="94">
        <f t="shared" si="62"/>
        <v>1038.53</v>
      </c>
      <c r="CG7" s="94">
        <f t="shared" si="38"/>
        <v>255275.85</v>
      </c>
      <c r="CH7" s="94">
        <f t="shared" si="38"/>
        <v>4257096.13</v>
      </c>
      <c r="CI7" s="94">
        <f t="shared" si="63"/>
        <v>2786.06</v>
      </c>
      <c r="CJ7" s="94">
        <f t="shared" si="38"/>
        <v>255700.77</v>
      </c>
      <c r="CK7" s="94">
        <f t="shared" si="38"/>
        <v>4257096.22</v>
      </c>
      <c r="CL7" s="94">
        <f t="shared" si="64"/>
        <v>2372.52</v>
      </c>
      <c r="CM7" s="94">
        <f t="shared" si="38"/>
        <v>256203.13</v>
      </c>
      <c r="CN7" s="94">
        <f t="shared" si="38"/>
        <v>4257096.38</v>
      </c>
      <c r="CO7" s="94">
        <f t="shared" si="65"/>
        <v>1890.13</v>
      </c>
      <c r="CP7" s="94">
        <f t="shared" si="38"/>
        <v>257175.15</v>
      </c>
      <c r="CQ7" s="94">
        <f t="shared" si="38"/>
        <v>4257096.53</v>
      </c>
      <c r="CR7" s="94">
        <f t="shared" si="66"/>
        <v>1013.38</v>
      </c>
      <c r="CS7" s="94">
        <f t="shared" si="38"/>
        <v>257433.06</v>
      </c>
      <c r="CT7" s="94">
        <f t="shared" si="38"/>
        <v>4257096.66</v>
      </c>
      <c r="CU7" s="94">
        <f t="shared" si="67"/>
        <v>817.81</v>
      </c>
      <c r="CV7" s="94">
        <f t="shared" si="38"/>
        <v>258530</v>
      </c>
      <c r="CW7" s="94">
        <f t="shared" si="38"/>
        <v>4257037</v>
      </c>
      <c r="CX7" s="94">
        <f t="shared" si="68"/>
        <v>751.15</v>
      </c>
      <c r="CY7" s="94">
        <f t="shared" si="38"/>
        <v>256051.61</v>
      </c>
      <c r="CZ7" s="94">
        <f t="shared" si="38"/>
        <v>4256729.74</v>
      </c>
      <c r="DA7" s="94">
        <f t="shared" si="69"/>
        <v>1959.9</v>
      </c>
      <c r="DB7" s="94">
        <f t="shared" si="38"/>
        <v>257407.81</v>
      </c>
      <c r="DC7" s="94">
        <f t="shared" si="38"/>
        <v>4256729.9400000004</v>
      </c>
      <c r="DD7" s="94">
        <f t="shared" si="70"/>
        <v>631.9</v>
      </c>
      <c r="DE7" s="94">
        <f t="shared" ref="DE7:DE40" si="81">DE6</f>
        <v>257768.43</v>
      </c>
      <c r="DF7" s="94">
        <f t="shared" si="71"/>
        <v>4257096.5599999996</v>
      </c>
      <c r="DG7" s="94">
        <f t="shared" si="72"/>
        <v>633.86</v>
      </c>
      <c r="DH7" s="94">
        <f t="shared" si="71"/>
        <v>252816.43</v>
      </c>
      <c r="DI7" s="94">
        <f t="shared" si="71"/>
        <v>4259063</v>
      </c>
      <c r="DJ7" s="94">
        <f t="shared" si="73"/>
        <v>5778.76</v>
      </c>
      <c r="DK7" s="94">
        <f t="shared" si="71"/>
        <v>254406.11</v>
      </c>
      <c r="DL7" s="94">
        <f t="shared" si="71"/>
        <v>4257462.75</v>
      </c>
      <c r="DM7" s="94">
        <f t="shared" si="74"/>
        <v>3717.8</v>
      </c>
      <c r="DN7" s="94">
        <f t="shared" si="78"/>
        <v>255183.93</v>
      </c>
      <c r="DO7" s="94">
        <f t="shared" si="79"/>
        <v>4256730.4000000004</v>
      </c>
      <c r="DP7" s="94">
        <f t="shared" si="80"/>
        <v>2823.7</v>
      </c>
      <c r="DQ7" s="94">
        <f t="shared" si="71"/>
        <v>255199.02</v>
      </c>
      <c r="DR7" s="94">
        <f t="shared" si="71"/>
        <v>4257829.17</v>
      </c>
      <c r="DS7" s="94">
        <f t="shared" si="75"/>
        <v>3096.6</v>
      </c>
      <c r="DT7" s="94">
        <f t="shared" si="71"/>
        <v>257923</v>
      </c>
      <c r="DU7" s="94">
        <f t="shared" si="71"/>
        <v>4257154</v>
      </c>
      <c r="DV7" s="94">
        <f t="shared" si="76"/>
        <v>652.4</v>
      </c>
    </row>
    <row r="8" spans="1:126" x14ac:dyDescent="0.25">
      <c r="A8" s="2" t="s">
        <v>77</v>
      </c>
      <c r="B8" s="1">
        <v>258052.38</v>
      </c>
      <c r="C8" s="1">
        <v>4256463.53</v>
      </c>
      <c r="D8" s="95" t="s">
        <v>109</v>
      </c>
      <c r="E8" s="9" t="str" cm="1">
        <f t="array" ref="E8">INDEX($M$2:$DV$2,0,MATCH(F8,$M8:$DV8,0))</f>
        <v>A33</v>
      </c>
      <c r="F8" s="100">
        <f t="shared" si="36"/>
        <v>693.8</v>
      </c>
      <c r="G8" s="9" t="str" cm="1">
        <f t="array" ref="G8">INDEX($M$2:$DV$2,0,MATCH(H8,$M8:$DV8,0))</f>
        <v>A32</v>
      </c>
      <c r="H8" s="100">
        <f t="shared" si="37"/>
        <v>697.46</v>
      </c>
      <c r="M8" s="94">
        <f t="shared" si="77"/>
        <v>252528.6</v>
      </c>
      <c r="N8" s="94">
        <f t="shared" ref="N8:N40" si="82">N7</f>
        <v>4259051.5199999996</v>
      </c>
      <c r="O8" s="94">
        <f t="shared" si="39"/>
        <v>6099.99</v>
      </c>
      <c r="P8" s="94">
        <f t="shared" ref="P8:P40" si="83">P7</f>
        <v>253217.96</v>
      </c>
      <c r="Q8" s="94">
        <f t="shared" ref="Q8:Q40" si="84">Q7</f>
        <v>4258934.25</v>
      </c>
      <c r="R8" s="94">
        <f t="shared" si="40"/>
        <v>5429.19</v>
      </c>
      <c r="S8" s="94">
        <f t="shared" ref="S8:S40" si="85">S7</f>
        <v>254597.27</v>
      </c>
      <c r="T8" s="94">
        <f t="shared" ref="T8:T40" si="86">T7</f>
        <v>4258312.75</v>
      </c>
      <c r="U8" s="94">
        <f t="shared" si="41"/>
        <v>3918.85</v>
      </c>
      <c r="V8" s="94">
        <f t="shared" ref="V8:V40" si="87">V7</f>
        <v>255507.64</v>
      </c>
      <c r="W8" s="94">
        <f t="shared" ref="W8:W40" si="88">W7</f>
        <v>4258136.95</v>
      </c>
      <c r="X8" s="94">
        <f t="shared" si="42"/>
        <v>3045.66</v>
      </c>
      <c r="Y8" s="94">
        <f t="shared" ref="Y8:Y40" si="89">Y7</f>
        <v>255885.43</v>
      </c>
      <c r="Z8" s="94">
        <f t="shared" ref="Z8:Z40" si="90">Z7</f>
        <v>4258136.88</v>
      </c>
      <c r="AA8" s="94">
        <f t="shared" si="43"/>
        <v>2737.84</v>
      </c>
      <c r="AB8" s="94">
        <f t="shared" ref="AB8:AB40" si="91">AB7</f>
        <v>256323</v>
      </c>
      <c r="AC8" s="94">
        <f t="shared" ref="AC8:AC40" si="92">AC7</f>
        <v>4258195</v>
      </c>
      <c r="AD8" s="94">
        <f t="shared" si="44"/>
        <v>2447.19</v>
      </c>
      <c r="AE8" s="94">
        <f t="shared" ref="AE8:AE40" si="93">AE7</f>
        <v>254548.51</v>
      </c>
      <c r="AF8" s="94">
        <f t="shared" ref="AF8:AF40" si="94">AF7</f>
        <v>4257829.0999999996</v>
      </c>
      <c r="AG8" s="94">
        <f t="shared" si="45"/>
        <v>3760.57</v>
      </c>
      <c r="AH8" s="94">
        <f t="shared" ref="AH8:AH40" si="95">AH7</f>
        <v>254850.77</v>
      </c>
      <c r="AI8" s="94">
        <f t="shared" ref="AI8:AI40" si="96">AI7</f>
        <v>4257828.84</v>
      </c>
      <c r="AJ8" s="94">
        <f t="shared" si="46"/>
        <v>3480.57</v>
      </c>
      <c r="AK8" s="94">
        <f t="shared" ref="AK8:AK40" si="97">AK7</f>
        <v>255533.88</v>
      </c>
      <c r="AL8" s="94">
        <f t="shared" ref="AL8:AL40" si="98">AL7</f>
        <v>4257829.1500000004</v>
      </c>
      <c r="AM8" s="94">
        <f t="shared" si="47"/>
        <v>2864.92</v>
      </c>
      <c r="AN8" s="94">
        <f t="shared" ref="AN8:AN40" si="99">AN7</f>
        <v>255894.42</v>
      </c>
      <c r="AO8" s="94">
        <f t="shared" ref="AO8:AO40" si="100">AO7</f>
        <v>4257829.12</v>
      </c>
      <c r="AP8" s="94">
        <f t="shared" si="48"/>
        <v>2553.75</v>
      </c>
      <c r="AQ8" s="94">
        <f t="shared" ref="AQ8:AQ40" si="101">AQ7</f>
        <v>256274.81</v>
      </c>
      <c r="AR8" s="94">
        <f t="shared" ref="AR8:AR40" si="102">AR7</f>
        <v>4257829.08</v>
      </c>
      <c r="AS8" s="94">
        <f t="shared" si="49"/>
        <v>2241.54</v>
      </c>
      <c r="AT8" s="94">
        <f t="shared" ref="AT8:AT40" si="103">AT7</f>
        <v>256570.18</v>
      </c>
      <c r="AU8" s="94">
        <f t="shared" ref="AU8:AU40" si="104">AU7</f>
        <v>4257828.93</v>
      </c>
      <c r="AV8" s="94">
        <f t="shared" si="50"/>
        <v>2015.25</v>
      </c>
      <c r="AW8" s="94">
        <f t="shared" ref="AW8:AW40" si="105">AW7</f>
        <v>256956.19</v>
      </c>
      <c r="AX8" s="94">
        <f t="shared" ref="AX8:AX40" si="106">AX7</f>
        <v>4257829.25</v>
      </c>
      <c r="AY8" s="94">
        <f t="shared" si="51"/>
        <v>1751.23</v>
      </c>
      <c r="AZ8" s="94">
        <f t="shared" ref="AZ8:AZ40" si="107">AZ7</f>
        <v>257253.23</v>
      </c>
      <c r="BA8" s="94">
        <f t="shared" ref="BA8:BA40" si="108">BA7</f>
        <v>4257829.12</v>
      </c>
      <c r="BB8" s="94">
        <f t="shared" si="52"/>
        <v>1582.24</v>
      </c>
      <c r="BC8" s="94">
        <f t="shared" ref="BC8:BC40" si="109">BC7</f>
        <v>257592.17</v>
      </c>
      <c r="BD8" s="94">
        <f t="shared" ref="BD8:BD40" si="110">BD7</f>
        <v>4257829.28</v>
      </c>
      <c r="BE8" s="94">
        <f t="shared" si="53"/>
        <v>1441.2</v>
      </c>
      <c r="BF8" s="94">
        <f t="shared" ref="BF8:BF40" si="111">BF7</f>
        <v>254668.53</v>
      </c>
      <c r="BG8" s="94">
        <f t="shared" ref="BG8:BG40" si="112">BG7</f>
        <v>4257462.46</v>
      </c>
      <c r="BH8" s="94">
        <f t="shared" si="54"/>
        <v>3528.22</v>
      </c>
      <c r="BI8" s="94">
        <f t="shared" ref="BI8:BI40" si="113">BI7</f>
        <v>255127.7</v>
      </c>
      <c r="BJ8" s="94">
        <f t="shared" ref="BJ8:BJ40" si="114">BJ7</f>
        <v>4257462.49</v>
      </c>
      <c r="BK8" s="94">
        <f t="shared" si="55"/>
        <v>3090.58</v>
      </c>
      <c r="BL8" s="94">
        <f t="shared" ref="BL8:BL40" si="115">BL7</f>
        <v>255488.14</v>
      </c>
      <c r="BM8" s="94">
        <f t="shared" ref="BM8:BM40" si="116">BM7</f>
        <v>4257462.93</v>
      </c>
      <c r="BN8" s="94">
        <f t="shared" si="56"/>
        <v>2752.11</v>
      </c>
      <c r="BO8" s="94">
        <f t="shared" ref="BO8:BO40" si="117">BO7</f>
        <v>255900.5</v>
      </c>
      <c r="BP8" s="94">
        <f t="shared" ref="BP8:BP40" si="118">BP7</f>
        <v>4257462.8099999996</v>
      </c>
      <c r="BQ8" s="94">
        <f t="shared" si="57"/>
        <v>2372.58</v>
      </c>
      <c r="BR8" s="94">
        <f t="shared" ref="BR8:BR40" si="119">BR7</f>
        <v>256235.57</v>
      </c>
      <c r="BS8" s="94">
        <f t="shared" ref="BS8:BS40" si="120">BS7</f>
        <v>4257462.63</v>
      </c>
      <c r="BT8" s="94">
        <f t="shared" si="58"/>
        <v>2073.4</v>
      </c>
      <c r="BU8" s="94">
        <f t="shared" ref="BU8:BU40" si="121">BU7</f>
        <v>256570.7</v>
      </c>
      <c r="BV8" s="94">
        <f t="shared" ref="BV8:BV40" si="122">BV7</f>
        <v>4257462.51</v>
      </c>
      <c r="BW8" s="94">
        <f t="shared" si="59"/>
        <v>1786.99</v>
      </c>
      <c r="BX8" s="94">
        <f t="shared" ref="BX8:BX40" si="123">BX7</f>
        <v>256896.41</v>
      </c>
      <c r="BY8" s="94">
        <f t="shared" ref="BY8:BY40" si="124">BY7</f>
        <v>4257462.62</v>
      </c>
      <c r="BZ8" s="94">
        <f t="shared" si="60"/>
        <v>1527.89</v>
      </c>
      <c r="CA8" s="94">
        <f t="shared" ref="CA8:CA40" si="125">CA7</f>
        <v>257225.35</v>
      </c>
      <c r="CB8" s="94">
        <f t="shared" ref="CB8:CB40" si="126">CB7</f>
        <v>4257462.6500000004</v>
      </c>
      <c r="CC8" s="94">
        <f t="shared" si="61"/>
        <v>1297</v>
      </c>
      <c r="CD8" s="94">
        <f t="shared" ref="CD8:CD40" si="127">CD7</f>
        <v>257594.36</v>
      </c>
      <c r="CE8" s="94">
        <f t="shared" ref="CE8:CE40" si="128">CE7</f>
        <v>4257462.59</v>
      </c>
      <c r="CF8" s="94">
        <f t="shared" si="62"/>
        <v>1099.05</v>
      </c>
      <c r="CG8" s="94">
        <f t="shared" ref="CG8:CG40" si="129">CG7</f>
        <v>255275.85</v>
      </c>
      <c r="CH8" s="94">
        <f t="shared" ref="CH8:CH40" si="130">CH7</f>
        <v>4257096.13</v>
      </c>
      <c r="CI8" s="94">
        <f t="shared" si="63"/>
        <v>2847.68</v>
      </c>
      <c r="CJ8" s="94">
        <f t="shared" ref="CJ8:CJ40" si="131">CJ7</f>
        <v>255700.77</v>
      </c>
      <c r="CK8" s="94">
        <f t="shared" ref="CK8:CK40" si="132">CK7</f>
        <v>4257096.22</v>
      </c>
      <c r="CL8" s="94">
        <f t="shared" si="64"/>
        <v>2435.23</v>
      </c>
      <c r="CM8" s="94">
        <f t="shared" ref="CM8:CM40" si="133">CM7</f>
        <v>256203.13</v>
      </c>
      <c r="CN8" s="94">
        <f t="shared" ref="CN8:CN40" si="134">CN7</f>
        <v>4257096.38</v>
      </c>
      <c r="CO8" s="94">
        <f t="shared" si="65"/>
        <v>1954.54</v>
      </c>
      <c r="CP8" s="94">
        <f t="shared" ref="CP8:CP40" si="135">CP7</f>
        <v>257175.15</v>
      </c>
      <c r="CQ8" s="94">
        <f t="shared" ref="CQ8:CQ40" si="136">CQ7</f>
        <v>4257096.53</v>
      </c>
      <c r="CR8" s="94">
        <f t="shared" si="66"/>
        <v>1081.77</v>
      </c>
      <c r="CS8" s="94">
        <f t="shared" ref="CS8:CS40" si="137">CS7</f>
        <v>257433.06</v>
      </c>
      <c r="CT8" s="94">
        <f t="shared" ref="CT8:CT40" si="138">CT7</f>
        <v>4257096.66</v>
      </c>
      <c r="CU8" s="94">
        <f t="shared" si="67"/>
        <v>885.67</v>
      </c>
      <c r="CV8" s="94">
        <f t="shared" ref="CV8:CV40" si="139">CV7</f>
        <v>258530</v>
      </c>
      <c r="CW8" s="94">
        <f t="shared" ref="CW8:CW40" si="140">CW7</f>
        <v>4257037</v>
      </c>
      <c r="CX8" s="94">
        <f t="shared" si="68"/>
        <v>746.32</v>
      </c>
      <c r="CY8" s="94">
        <f t="shared" ref="CY8:CY40" si="141">CY7</f>
        <v>256051.61</v>
      </c>
      <c r="CZ8" s="94">
        <f t="shared" ref="CZ8:CZ40" si="142">CZ7</f>
        <v>4256729.74</v>
      </c>
      <c r="DA8" s="94">
        <f t="shared" si="69"/>
        <v>2018.4</v>
      </c>
      <c r="DB8" s="94">
        <f t="shared" ref="DB8:DB40" si="143">DB7</f>
        <v>257407.81</v>
      </c>
      <c r="DC8" s="94">
        <f t="shared" ref="DC8:DC40" si="144">DC7</f>
        <v>4256729.9400000004</v>
      </c>
      <c r="DD8" s="94">
        <f t="shared" si="70"/>
        <v>697.46</v>
      </c>
      <c r="DE8" s="94">
        <f t="shared" si="81"/>
        <v>257768.43</v>
      </c>
      <c r="DF8" s="94">
        <f t="shared" si="71"/>
        <v>4257096.5599999996</v>
      </c>
      <c r="DG8" s="94">
        <f t="shared" si="72"/>
        <v>693.8</v>
      </c>
      <c r="DH8" s="94">
        <f t="shared" si="71"/>
        <v>252816.43</v>
      </c>
      <c r="DI8" s="94">
        <f t="shared" si="71"/>
        <v>4259063</v>
      </c>
      <c r="DJ8" s="94">
        <f t="shared" si="73"/>
        <v>5845.72</v>
      </c>
      <c r="DK8" s="94">
        <f t="shared" si="71"/>
        <v>254406.11</v>
      </c>
      <c r="DL8" s="94">
        <f t="shared" si="71"/>
        <v>4257462.75</v>
      </c>
      <c r="DM8" s="94">
        <f t="shared" si="74"/>
        <v>3780.7</v>
      </c>
      <c r="DN8" s="94">
        <f t="shared" si="78"/>
        <v>255183.93</v>
      </c>
      <c r="DO8" s="94">
        <f t="shared" si="79"/>
        <v>4256730.4000000004</v>
      </c>
      <c r="DP8" s="94">
        <f t="shared" si="80"/>
        <v>2880.84</v>
      </c>
      <c r="DQ8" s="94">
        <f t="shared" si="71"/>
        <v>255199.02</v>
      </c>
      <c r="DR8" s="94">
        <f t="shared" si="71"/>
        <v>4257829.17</v>
      </c>
      <c r="DS8" s="94">
        <f t="shared" si="75"/>
        <v>3163.33</v>
      </c>
      <c r="DT8" s="94">
        <f t="shared" si="71"/>
        <v>257923</v>
      </c>
      <c r="DU8" s="94">
        <f t="shared" si="71"/>
        <v>4257154</v>
      </c>
      <c r="DV8" s="94">
        <f t="shared" si="76"/>
        <v>702.49</v>
      </c>
    </row>
    <row r="9" spans="1:126" x14ac:dyDescent="0.25">
      <c r="A9" s="2" t="s">
        <v>78</v>
      </c>
      <c r="B9" s="1">
        <v>258418.67</v>
      </c>
      <c r="C9" s="1">
        <v>4256329</v>
      </c>
      <c r="D9" s="95" t="s">
        <v>109</v>
      </c>
      <c r="E9" s="9" t="str" cm="1">
        <f t="array" ref="E9">INDEX($M$2:$DV$2,0,MATCH(F9,$M9:$DV9,0))</f>
        <v>A30</v>
      </c>
      <c r="F9" s="100">
        <f t="shared" si="36"/>
        <v>716.7</v>
      </c>
      <c r="G9" s="9" t="str" cm="1">
        <f t="array" ref="G9">INDEX($M$2:$DV$2,0,MATCH(H9,$M9:$DV9,0))</f>
        <v>TRANS</v>
      </c>
      <c r="H9" s="100">
        <f t="shared" si="37"/>
        <v>962.45</v>
      </c>
      <c r="M9" s="94">
        <f t="shared" si="77"/>
        <v>252528.6</v>
      </c>
      <c r="N9" s="94">
        <f t="shared" si="82"/>
        <v>4259051.5199999996</v>
      </c>
      <c r="O9" s="94">
        <f t="shared" si="39"/>
        <v>6488.84</v>
      </c>
      <c r="P9" s="94">
        <f t="shared" si="83"/>
        <v>253217.96</v>
      </c>
      <c r="Q9" s="94">
        <f t="shared" si="84"/>
        <v>4258934.25</v>
      </c>
      <c r="R9" s="94">
        <f t="shared" si="40"/>
        <v>5816.76</v>
      </c>
      <c r="S9" s="94">
        <f t="shared" si="85"/>
        <v>254597.27</v>
      </c>
      <c r="T9" s="94">
        <f t="shared" si="86"/>
        <v>4258312.75</v>
      </c>
      <c r="U9" s="94">
        <f t="shared" si="41"/>
        <v>4305.62</v>
      </c>
      <c r="V9" s="94">
        <f t="shared" si="87"/>
        <v>255507.64</v>
      </c>
      <c r="W9" s="94">
        <f t="shared" si="88"/>
        <v>4258136.95</v>
      </c>
      <c r="X9" s="94">
        <f t="shared" si="42"/>
        <v>3426.77</v>
      </c>
      <c r="Y9" s="94">
        <f t="shared" si="89"/>
        <v>255885.43</v>
      </c>
      <c r="Z9" s="94">
        <f t="shared" si="90"/>
        <v>4258136.88</v>
      </c>
      <c r="AA9" s="94">
        <f t="shared" si="43"/>
        <v>3112.19</v>
      </c>
      <c r="AB9" s="94">
        <f t="shared" si="91"/>
        <v>256323</v>
      </c>
      <c r="AC9" s="94">
        <f t="shared" si="92"/>
        <v>4258195</v>
      </c>
      <c r="AD9" s="94">
        <f t="shared" si="44"/>
        <v>2806.03</v>
      </c>
      <c r="AE9" s="94">
        <f t="shared" si="93"/>
        <v>254548.51</v>
      </c>
      <c r="AF9" s="94">
        <f t="shared" si="94"/>
        <v>4257829.0999999996</v>
      </c>
      <c r="AG9" s="94">
        <f t="shared" si="45"/>
        <v>4150.72</v>
      </c>
      <c r="AH9" s="94">
        <f t="shared" si="95"/>
        <v>254850.77</v>
      </c>
      <c r="AI9" s="94">
        <f t="shared" si="96"/>
        <v>4257828.84</v>
      </c>
      <c r="AJ9" s="94">
        <f t="shared" si="46"/>
        <v>3870.33</v>
      </c>
      <c r="AK9" s="94">
        <f t="shared" si="97"/>
        <v>255533.88</v>
      </c>
      <c r="AL9" s="94">
        <f t="shared" si="98"/>
        <v>4257829.1500000004</v>
      </c>
      <c r="AM9" s="94">
        <f t="shared" si="47"/>
        <v>3251.53</v>
      </c>
      <c r="AN9" s="94">
        <f t="shared" si="99"/>
        <v>255894.42</v>
      </c>
      <c r="AO9" s="94">
        <f t="shared" si="100"/>
        <v>4257829.12</v>
      </c>
      <c r="AP9" s="94">
        <f t="shared" si="48"/>
        <v>2936.36</v>
      </c>
      <c r="AQ9" s="94">
        <f t="shared" si="101"/>
        <v>256274.81</v>
      </c>
      <c r="AR9" s="94">
        <f t="shared" si="102"/>
        <v>4257829.08</v>
      </c>
      <c r="AS9" s="94">
        <f t="shared" si="49"/>
        <v>2616.56</v>
      </c>
      <c r="AT9" s="94">
        <f t="shared" si="103"/>
        <v>256570.18</v>
      </c>
      <c r="AU9" s="94">
        <f t="shared" si="104"/>
        <v>4257828.93</v>
      </c>
      <c r="AV9" s="94">
        <f t="shared" si="50"/>
        <v>2380.48</v>
      </c>
      <c r="AW9" s="94">
        <f t="shared" si="105"/>
        <v>256956.19</v>
      </c>
      <c r="AX9" s="94">
        <f t="shared" si="106"/>
        <v>4257829.25</v>
      </c>
      <c r="AY9" s="94">
        <f t="shared" si="51"/>
        <v>2095.14</v>
      </c>
      <c r="AZ9" s="94">
        <f t="shared" si="107"/>
        <v>257253.23</v>
      </c>
      <c r="BA9" s="94">
        <f t="shared" si="108"/>
        <v>4257829.12</v>
      </c>
      <c r="BB9" s="94">
        <f t="shared" si="52"/>
        <v>1899.63</v>
      </c>
      <c r="BC9" s="94">
        <f t="shared" si="109"/>
        <v>257592.17</v>
      </c>
      <c r="BD9" s="94">
        <f t="shared" si="110"/>
        <v>4257829.28</v>
      </c>
      <c r="BE9" s="94">
        <f t="shared" si="53"/>
        <v>1712.88</v>
      </c>
      <c r="BF9" s="94">
        <f t="shared" si="111"/>
        <v>254668.53</v>
      </c>
      <c r="BG9" s="94">
        <f t="shared" si="112"/>
        <v>4257462.46</v>
      </c>
      <c r="BH9" s="94">
        <f t="shared" si="54"/>
        <v>3917.69</v>
      </c>
      <c r="BI9" s="94">
        <f t="shared" si="113"/>
        <v>255127.7</v>
      </c>
      <c r="BJ9" s="94">
        <f t="shared" si="114"/>
        <v>4257462.49</v>
      </c>
      <c r="BK9" s="94">
        <f t="shared" si="55"/>
        <v>3480.7</v>
      </c>
      <c r="BL9" s="94">
        <f t="shared" si="115"/>
        <v>255488.14</v>
      </c>
      <c r="BM9" s="94">
        <f t="shared" si="116"/>
        <v>4257462.93</v>
      </c>
      <c r="BN9" s="94">
        <f t="shared" si="56"/>
        <v>3142.26</v>
      </c>
      <c r="BO9" s="94">
        <f t="shared" si="117"/>
        <v>255900.5</v>
      </c>
      <c r="BP9" s="94">
        <f t="shared" si="118"/>
        <v>4257462.8099999996</v>
      </c>
      <c r="BQ9" s="94">
        <f t="shared" si="57"/>
        <v>2761.65</v>
      </c>
      <c r="BR9" s="94">
        <f t="shared" si="119"/>
        <v>256235.57</v>
      </c>
      <c r="BS9" s="94">
        <f t="shared" si="120"/>
        <v>4257462.63</v>
      </c>
      <c r="BT9" s="94">
        <f t="shared" si="58"/>
        <v>2459.89</v>
      </c>
      <c r="BU9" s="94">
        <f t="shared" si="121"/>
        <v>256570.7</v>
      </c>
      <c r="BV9" s="94">
        <f t="shared" si="122"/>
        <v>4257462.51</v>
      </c>
      <c r="BW9" s="94">
        <f t="shared" si="59"/>
        <v>2167.91</v>
      </c>
      <c r="BX9" s="94">
        <f t="shared" si="123"/>
        <v>256896.41</v>
      </c>
      <c r="BY9" s="94">
        <f t="shared" si="124"/>
        <v>4257462.62</v>
      </c>
      <c r="BZ9" s="94">
        <f t="shared" si="60"/>
        <v>1897.99</v>
      </c>
      <c r="CA9" s="94">
        <f t="shared" si="125"/>
        <v>257225.35</v>
      </c>
      <c r="CB9" s="94">
        <f t="shared" si="126"/>
        <v>4257462.6500000004</v>
      </c>
      <c r="CC9" s="94">
        <f t="shared" si="61"/>
        <v>1645.96</v>
      </c>
      <c r="CD9" s="94">
        <f t="shared" si="127"/>
        <v>257594.36</v>
      </c>
      <c r="CE9" s="94">
        <f t="shared" si="128"/>
        <v>4257462.59</v>
      </c>
      <c r="CF9" s="94">
        <f t="shared" si="62"/>
        <v>1401.61</v>
      </c>
      <c r="CG9" s="94">
        <f t="shared" si="129"/>
        <v>255275.85</v>
      </c>
      <c r="CH9" s="94">
        <f t="shared" si="130"/>
        <v>4257096.13</v>
      </c>
      <c r="CI9" s="94">
        <f t="shared" si="63"/>
        <v>3235.09</v>
      </c>
      <c r="CJ9" s="94">
        <f t="shared" si="131"/>
        <v>255700.77</v>
      </c>
      <c r="CK9" s="94">
        <f t="shared" si="132"/>
        <v>4257096.22</v>
      </c>
      <c r="CL9" s="94">
        <f t="shared" si="64"/>
        <v>2824.11</v>
      </c>
      <c r="CM9" s="94">
        <f t="shared" si="133"/>
        <v>256203.13</v>
      </c>
      <c r="CN9" s="94">
        <f t="shared" si="134"/>
        <v>4257096.38</v>
      </c>
      <c r="CO9" s="94">
        <f t="shared" si="65"/>
        <v>2344.67</v>
      </c>
      <c r="CP9" s="94">
        <f t="shared" si="135"/>
        <v>257175.15</v>
      </c>
      <c r="CQ9" s="94">
        <f t="shared" si="136"/>
        <v>4257096.53</v>
      </c>
      <c r="CR9" s="94">
        <f t="shared" si="66"/>
        <v>1461.32</v>
      </c>
      <c r="CS9" s="94">
        <f t="shared" si="137"/>
        <v>257433.06</v>
      </c>
      <c r="CT9" s="94">
        <f t="shared" si="138"/>
        <v>4257096.66</v>
      </c>
      <c r="CU9" s="94">
        <f t="shared" si="67"/>
        <v>1249.29</v>
      </c>
      <c r="CV9" s="94">
        <f t="shared" si="139"/>
        <v>258530</v>
      </c>
      <c r="CW9" s="94">
        <f t="shared" si="140"/>
        <v>4257037</v>
      </c>
      <c r="CX9" s="94">
        <f t="shared" si="68"/>
        <v>716.7</v>
      </c>
      <c r="CY9" s="94">
        <f t="shared" si="141"/>
        <v>256051.61</v>
      </c>
      <c r="CZ9" s="94">
        <f t="shared" si="142"/>
        <v>4256729.74</v>
      </c>
      <c r="DA9" s="94">
        <f t="shared" si="69"/>
        <v>2400.7399999999998</v>
      </c>
      <c r="DB9" s="94">
        <f t="shared" si="143"/>
        <v>257407.81</v>
      </c>
      <c r="DC9" s="94">
        <f t="shared" si="144"/>
        <v>4256729.9400000004</v>
      </c>
      <c r="DD9" s="94">
        <f t="shared" si="70"/>
        <v>1087.47</v>
      </c>
      <c r="DE9" s="94">
        <f t="shared" si="81"/>
        <v>257768.43</v>
      </c>
      <c r="DF9" s="94">
        <f t="shared" si="71"/>
        <v>4257096.5599999996</v>
      </c>
      <c r="DG9" s="94">
        <f t="shared" si="72"/>
        <v>1005.96</v>
      </c>
      <c r="DH9" s="94">
        <f t="shared" si="71"/>
        <v>252816.43</v>
      </c>
      <c r="DI9" s="94">
        <f t="shared" si="71"/>
        <v>4259063</v>
      </c>
      <c r="DJ9" s="94">
        <f t="shared" si="73"/>
        <v>6233.77</v>
      </c>
      <c r="DK9" s="94">
        <f t="shared" si="71"/>
        <v>254406.11</v>
      </c>
      <c r="DL9" s="94">
        <f t="shared" si="71"/>
        <v>4257462.75</v>
      </c>
      <c r="DM9" s="94">
        <f t="shared" si="74"/>
        <v>4169.66</v>
      </c>
      <c r="DN9" s="94">
        <f t="shared" si="78"/>
        <v>255183.93</v>
      </c>
      <c r="DO9" s="94">
        <f t="shared" si="79"/>
        <v>4256730.4000000004</v>
      </c>
      <c r="DP9" s="94">
        <f t="shared" si="80"/>
        <v>3259.55</v>
      </c>
      <c r="DQ9" s="94">
        <f t="shared" si="71"/>
        <v>255199.02</v>
      </c>
      <c r="DR9" s="94">
        <f t="shared" si="71"/>
        <v>4257829.17</v>
      </c>
      <c r="DS9" s="94">
        <f t="shared" si="75"/>
        <v>3551.99</v>
      </c>
      <c r="DT9" s="94">
        <f t="shared" si="71"/>
        <v>257923</v>
      </c>
      <c r="DU9" s="94">
        <f t="shared" si="71"/>
        <v>4257154</v>
      </c>
      <c r="DV9" s="94">
        <f t="shared" si="76"/>
        <v>962.45</v>
      </c>
    </row>
    <row r="10" spans="1:126" x14ac:dyDescent="0.25">
      <c r="A10" s="2" t="s">
        <v>79</v>
      </c>
      <c r="B10" s="1">
        <v>258523.07</v>
      </c>
      <c r="C10" s="1">
        <v>4256381.9000000004</v>
      </c>
      <c r="D10" s="95" t="s">
        <v>109</v>
      </c>
      <c r="E10" s="9" t="str" cm="1">
        <f t="array" ref="E10">INDEX($M$2:$DV$2,0,MATCH(F10,$M10:$DV10,0))</f>
        <v>A30</v>
      </c>
      <c r="F10" s="100">
        <f t="shared" si="36"/>
        <v>655.14</v>
      </c>
      <c r="G10" s="9" t="str" cm="1">
        <f t="array" ref="G10">INDEX($M$2:$DV$2,0,MATCH(H10,$M10:$DV10,0))</f>
        <v>TRANS</v>
      </c>
      <c r="H10" s="100">
        <f t="shared" si="37"/>
        <v>977.87</v>
      </c>
      <c r="M10" s="94">
        <f t="shared" si="77"/>
        <v>252528.6</v>
      </c>
      <c r="N10" s="94">
        <f t="shared" si="82"/>
        <v>4259051.5199999996</v>
      </c>
      <c r="O10" s="94">
        <f t="shared" si="39"/>
        <v>6562.05</v>
      </c>
      <c r="P10" s="94">
        <f t="shared" si="83"/>
        <v>253217.96</v>
      </c>
      <c r="Q10" s="94">
        <f t="shared" si="84"/>
        <v>4258934.25</v>
      </c>
      <c r="R10" s="94">
        <f t="shared" si="40"/>
        <v>5887.16</v>
      </c>
      <c r="S10" s="94">
        <f t="shared" si="85"/>
        <v>254597.27</v>
      </c>
      <c r="T10" s="94">
        <f t="shared" si="86"/>
        <v>4258312.75</v>
      </c>
      <c r="U10" s="94">
        <f t="shared" si="41"/>
        <v>4374.9399999999996</v>
      </c>
      <c r="V10" s="94">
        <f t="shared" si="87"/>
        <v>255507.64</v>
      </c>
      <c r="W10" s="94">
        <f t="shared" si="88"/>
        <v>4258136.95</v>
      </c>
      <c r="X10" s="94">
        <f t="shared" si="42"/>
        <v>3488.99</v>
      </c>
      <c r="Y10" s="94">
        <f t="shared" si="89"/>
        <v>255885.43</v>
      </c>
      <c r="Z10" s="94">
        <f t="shared" si="90"/>
        <v>4258136.88</v>
      </c>
      <c r="AA10" s="94">
        <f t="shared" si="43"/>
        <v>3168.14</v>
      </c>
      <c r="AB10" s="94">
        <f t="shared" si="91"/>
        <v>256323</v>
      </c>
      <c r="AC10" s="94">
        <f t="shared" si="92"/>
        <v>4258195</v>
      </c>
      <c r="AD10" s="94">
        <f t="shared" si="44"/>
        <v>2850.9</v>
      </c>
      <c r="AE10" s="94">
        <f t="shared" si="93"/>
        <v>254548.51</v>
      </c>
      <c r="AF10" s="94">
        <f t="shared" si="94"/>
        <v>4257829.0999999996</v>
      </c>
      <c r="AG10" s="94">
        <f t="shared" si="45"/>
        <v>4229.84</v>
      </c>
      <c r="AH10" s="94">
        <f t="shared" si="95"/>
        <v>254850.77</v>
      </c>
      <c r="AI10" s="94">
        <f t="shared" si="96"/>
        <v>4257828.84</v>
      </c>
      <c r="AJ10" s="94">
        <f t="shared" si="46"/>
        <v>3947.08</v>
      </c>
      <c r="AK10" s="94">
        <f t="shared" si="97"/>
        <v>255533.88</v>
      </c>
      <c r="AL10" s="94">
        <f t="shared" si="98"/>
        <v>4257829.1500000004</v>
      </c>
      <c r="AM10" s="94">
        <f t="shared" si="47"/>
        <v>3321.11</v>
      </c>
      <c r="AN10" s="94">
        <f t="shared" si="99"/>
        <v>255894.42</v>
      </c>
      <c r="AO10" s="94">
        <f t="shared" si="100"/>
        <v>4257829.12</v>
      </c>
      <c r="AP10" s="94">
        <f t="shared" si="48"/>
        <v>3000.71</v>
      </c>
      <c r="AQ10" s="94">
        <f t="shared" si="101"/>
        <v>256274.81</v>
      </c>
      <c r="AR10" s="94">
        <f t="shared" si="102"/>
        <v>4257829.08</v>
      </c>
      <c r="AS10" s="94">
        <f t="shared" si="49"/>
        <v>2673.76</v>
      </c>
      <c r="AT10" s="94">
        <f t="shared" si="103"/>
        <v>256570.18</v>
      </c>
      <c r="AU10" s="94">
        <f t="shared" si="104"/>
        <v>4257828.93</v>
      </c>
      <c r="AV10" s="94">
        <f t="shared" si="50"/>
        <v>2430.5700000000002</v>
      </c>
      <c r="AW10" s="94">
        <f t="shared" si="105"/>
        <v>256956.19</v>
      </c>
      <c r="AX10" s="94">
        <f t="shared" si="106"/>
        <v>4257829.25</v>
      </c>
      <c r="AY10" s="94">
        <f t="shared" si="51"/>
        <v>2133.06</v>
      </c>
      <c r="AZ10" s="94">
        <f t="shared" si="107"/>
        <v>257253.23</v>
      </c>
      <c r="BA10" s="94">
        <f t="shared" si="108"/>
        <v>4257829.12</v>
      </c>
      <c r="BB10" s="94">
        <f t="shared" si="52"/>
        <v>1925.34</v>
      </c>
      <c r="BC10" s="94">
        <f t="shared" si="109"/>
        <v>257592.17</v>
      </c>
      <c r="BD10" s="94">
        <f t="shared" si="110"/>
        <v>4257829.28</v>
      </c>
      <c r="BE10" s="94">
        <f t="shared" si="53"/>
        <v>1720.9</v>
      </c>
      <c r="BF10" s="94">
        <f t="shared" si="111"/>
        <v>254668.53</v>
      </c>
      <c r="BG10" s="94">
        <f t="shared" si="112"/>
        <v>4257462.46</v>
      </c>
      <c r="BH10" s="94">
        <f t="shared" si="54"/>
        <v>4003.13</v>
      </c>
      <c r="BI10" s="94">
        <f t="shared" si="113"/>
        <v>255127.7</v>
      </c>
      <c r="BJ10" s="94">
        <f t="shared" si="114"/>
        <v>4257462.49</v>
      </c>
      <c r="BK10" s="94">
        <f t="shared" si="55"/>
        <v>3563.17</v>
      </c>
      <c r="BL10" s="94">
        <f t="shared" si="115"/>
        <v>255488.14</v>
      </c>
      <c r="BM10" s="94">
        <f t="shared" si="116"/>
        <v>4257462.93</v>
      </c>
      <c r="BN10" s="94">
        <f t="shared" si="56"/>
        <v>3221.71</v>
      </c>
      <c r="BO10" s="94">
        <f t="shared" si="117"/>
        <v>255900.5</v>
      </c>
      <c r="BP10" s="94">
        <f t="shared" si="118"/>
        <v>4257462.8099999996</v>
      </c>
      <c r="BQ10" s="94">
        <f t="shared" si="57"/>
        <v>2836.59</v>
      </c>
      <c r="BR10" s="94">
        <f t="shared" si="119"/>
        <v>256235.57</v>
      </c>
      <c r="BS10" s="94">
        <f t="shared" si="120"/>
        <v>4257462.63</v>
      </c>
      <c r="BT10" s="94">
        <f t="shared" si="58"/>
        <v>2529.9499999999998</v>
      </c>
      <c r="BU10" s="94">
        <f t="shared" si="121"/>
        <v>256570.7</v>
      </c>
      <c r="BV10" s="94">
        <f t="shared" si="122"/>
        <v>4257462.51</v>
      </c>
      <c r="BW10" s="94">
        <f t="shared" si="59"/>
        <v>2231.4699999999998</v>
      </c>
      <c r="BX10" s="94">
        <f t="shared" si="123"/>
        <v>256896.41</v>
      </c>
      <c r="BY10" s="94">
        <f t="shared" si="124"/>
        <v>4257462.62</v>
      </c>
      <c r="BZ10" s="94">
        <f t="shared" si="60"/>
        <v>1952.94</v>
      </c>
      <c r="CA10" s="94">
        <f t="shared" si="125"/>
        <v>257225.35</v>
      </c>
      <c r="CB10" s="94">
        <f t="shared" si="126"/>
        <v>4257462.6500000004</v>
      </c>
      <c r="CC10" s="94">
        <f t="shared" si="61"/>
        <v>1688.82</v>
      </c>
      <c r="CD10" s="94">
        <f t="shared" si="127"/>
        <v>257594.36</v>
      </c>
      <c r="CE10" s="94">
        <f t="shared" si="128"/>
        <v>4257462.59</v>
      </c>
      <c r="CF10" s="94">
        <f t="shared" si="62"/>
        <v>1424.92</v>
      </c>
      <c r="CG10" s="94">
        <f t="shared" si="129"/>
        <v>255275.85</v>
      </c>
      <c r="CH10" s="94">
        <f t="shared" si="130"/>
        <v>4257096.13</v>
      </c>
      <c r="CI10" s="94">
        <f t="shared" si="63"/>
        <v>3324.84</v>
      </c>
      <c r="CJ10" s="94">
        <f t="shared" si="131"/>
        <v>255700.77</v>
      </c>
      <c r="CK10" s="94">
        <f t="shared" si="132"/>
        <v>4257096.22</v>
      </c>
      <c r="CL10" s="94">
        <f t="shared" si="64"/>
        <v>2911.29</v>
      </c>
      <c r="CM10" s="94">
        <f t="shared" si="133"/>
        <v>256203.13</v>
      </c>
      <c r="CN10" s="94">
        <f t="shared" si="134"/>
        <v>4257096.38</v>
      </c>
      <c r="CO10" s="94">
        <f t="shared" si="65"/>
        <v>2427.4699999999998</v>
      </c>
      <c r="CP10" s="94">
        <f t="shared" si="135"/>
        <v>257175.15</v>
      </c>
      <c r="CQ10" s="94">
        <f t="shared" si="136"/>
        <v>4257096.53</v>
      </c>
      <c r="CR10" s="94">
        <f t="shared" si="66"/>
        <v>1525.64</v>
      </c>
      <c r="CS10" s="94">
        <f t="shared" si="137"/>
        <v>257433.06</v>
      </c>
      <c r="CT10" s="94">
        <f t="shared" si="138"/>
        <v>4257096.66</v>
      </c>
      <c r="CU10" s="94">
        <f t="shared" si="67"/>
        <v>1303.46</v>
      </c>
      <c r="CV10" s="94">
        <f t="shared" si="139"/>
        <v>258530</v>
      </c>
      <c r="CW10" s="94">
        <f t="shared" si="140"/>
        <v>4257037</v>
      </c>
      <c r="CX10" s="94">
        <f t="shared" si="68"/>
        <v>655.14</v>
      </c>
      <c r="CY10" s="94">
        <f t="shared" si="141"/>
        <v>256051.61</v>
      </c>
      <c r="CZ10" s="94">
        <f t="shared" si="142"/>
        <v>4256729.74</v>
      </c>
      <c r="DA10" s="94">
        <f t="shared" si="69"/>
        <v>2495.8200000000002</v>
      </c>
      <c r="DB10" s="94">
        <f t="shared" si="143"/>
        <v>257407.81</v>
      </c>
      <c r="DC10" s="94">
        <f t="shared" si="144"/>
        <v>4256729.9400000004</v>
      </c>
      <c r="DD10" s="94">
        <f t="shared" si="70"/>
        <v>1168.31</v>
      </c>
      <c r="DE10" s="94">
        <f t="shared" si="81"/>
        <v>257768.43</v>
      </c>
      <c r="DF10" s="94">
        <f t="shared" si="71"/>
        <v>4257096.5599999996</v>
      </c>
      <c r="DG10" s="94">
        <f t="shared" si="72"/>
        <v>1039.3399999999999</v>
      </c>
      <c r="DH10" s="94">
        <f t="shared" si="71"/>
        <v>252816.43</v>
      </c>
      <c r="DI10" s="94">
        <f t="shared" si="71"/>
        <v>4259063</v>
      </c>
      <c r="DJ10" s="94">
        <f t="shared" si="73"/>
        <v>6305.08</v>
      </c>
      <c r="DK10" s="94">
        <f t="shared" si="71"/>
        <v>254406.11</v>
      </c>
      <c r="DL10" s="94">
        <f t="shared" si="71"/>
        <v>4257462.75</v>
      </c>
      <c r="DM10" s="94">
        <f t="shared" si="74"/>
        <v>4256.4799999999996</v>
      </c>
      <c r="DN10" s="94">
        <f t="shared" si="78"/>
        <v>255183.93</v>
      </c>
      <c r="DO10" s="94">
        <f t="shared" si="79"/>
        <v>4256730.4000000004</v>
      </c>
      <c r="DP10" s="94">
        <f t="shared" si="80"/>
        <v>3357.28</v>
      </c>
      <c r="DQ10" s="94">
        <f t="shared" si="71"/>
        <v>255199.02</v>
      </c>
      <c r="DR10" s="94">
        <f t="shared" si="71"/>
        <v>4257829.17</v>
      </c>
      <c r="DS10" s="94">
        <f t="shared" si="75"/>
        <v>3625.45</v>
      </c>
      <c r="DT10" s="94">
        <f t="shared" si="71"/>
        <v>257923</v>
      </c>
      <c r="DU10" s="94">
        <f t="shared" si="71"/>
        <v>4257154</v>
      </c>
      <c r="DV10" s="94">
        <f t="shared" si="76"/>
        <v>977.87</v>
      </c>
    </row>
    <row r="11" spans="1:126" x14ac:dyDescent="0.25">
      <c r="A11" s="2" t="s">
        <v>80</v>
      </c>
      <c r="B11" s="1">
        <v>258073.34</v>
      </c>
      <c r="C11" s="1">
        <v>4256253.83</v>
      </c>
      <c r="D11" s="95" t="s">
        <v>109</v>
      </c>
      <c r="E11" s="9" t="str" cm="1">
        <f t="array" ref="E11">INDEX($M$2:$DV$2,0,MATCH(F11,$M11:$DV11,0))</f>
        <v>A32</v>
      </c>
      <c r="F11" s="100">
        <f t="shared" si="36"/>
        <v>818.3</v>
      </c>
      <c r="G11" s="9" t="str" cm="1">
        <f t="array" ref="G11">INDEX($M$2:$DV$2,0,MATCH(H11,$M11:$DV11,0))</f>
        <v>A33</v>
      </c>
      <c r="H11" s="100">
        <f t="shared" si="37"/>
        <v>896.19</v>
      </c>
      <c r="M11" s="94">
        <f t="shared" si="77"/>
        <v>252528.6</v>
      </c>
      <c r="N11" s="94">
        <f t="shared" si="82"/>
        <v>4259051.5199999996</v>
      </c>
      <c r="O11" s="94">
        <f t="shared" si="39"/>
        <v>6210.57</v>
      </c>
      <c r="P11" s="94">
        <f t="shared" si="83"/>
        <v>253217.96</v>
      </c>
      <c r="Q11" s="94">
        <f t="shared" si="84"/>
        <v>4258934.25</v>
      </c>
      <c r="R11" s="94">
        <f t="shared" si="40"/>
        <v>5546.11</v>
      </c>
      <c r="S11" s="94">
        <f t="shared" si="85"/>
        <v>254597.27</v>
      </c>
      <c r="T11" s="94">
        <f t="shared" si="86"/>
        <v>4258312.75</v>
      </c>
      <c r="U11" s="94">
        <f t="shared" si="41"/>
        <v>4040.08</v>
      </c>
      <c r="V11" s="94">
        <f t="shared" si="87"/>
        <v>255507.64</v>
      </c>
      <c r="W11" s="94">
        <f t="shared" si="88"/>
        <v>4258136.95</v>
      </c>
      <c r="X11" s="94">
        <f t="shared" si="42"/>
        <v>3182.6</v>
      </c>
      <c r="Y11" s="94">
        <f t="shared" si="89"/>
        <v>255885.43</v>
      </c>
      <c r="Z11" s="94">
        <f t="shared" si="90"/>
        <v>4258136.88</v>
      </c>
      <c r="AA11" s="94">
        <f t="shared" si="43"/>
        <v>2886.66</v>
      </c>
      <c r="AB11" s="94">
        <f t="shared" si="91"/>
        <v>256323</v>
      </c>
      <c r="AC11" s="94">
        <f t="shared" si="92"/>
        <v>4258195</v>
      </c>
      <c r="AD11" s="94">
        <f t="shared" si="44"/>
        <v>2613.7800000000002</v>
      </c>
      <c r="AE11" s="94">
        <f t="shared" si="93"/>
        <v>254548.51</v>
      </c>
      <c r="AF11" s="94">
        <f t="shared" si="94"/>
        <v>4257829.0999999996</v>
      </c>
      <c r="AG11" s="94">
        <f t="shared" si="45"/>
        <v>3860.82</v>
      </c>
      <c r="AH11" s="94">
        <f t="shared" si="95"/>
        <v>254850.77</v>
      </c>
      <c r="AI11" s="94">
        <f t="shared" si="96"/>
        <v>4257828.84</v>
      </c>
      <c r="AJ11" s="94">
        <f t="shared" si="46"/>
        <v>3586.87</v>
      </c>
      <c r="AK11" s="94">
        <f t="shared" si="97"/>
        <v>255533.88</v>
      </c>
      <c r="AL11" s="94">
        <f t="shared" si="98"/>
        <v>4257829.1500000004</v>
      </c>
      <c r="AM11" s="94">
        <f t="shared" si="47"/>
        <v>2988.39</v>
      </c>
      <c r="AN11" s="94">
        <f t="shared" si="99"/>
        <v>255894.42</v>
      </c>
      <c r="AO11" s="94">
        <f t="shared" si="100"/>
        <v>4257829.12</v>
      </c>
      <c r="AP11" s="94">
        <f t="shared" si="48"/>
        <v>2688.72</v>
      </c>
      <c r="AQ11" s="94">
        <f t="shared" si="101"/>
        <v>256274.81</v>
      </c>
      <c r="AR11" s="94">
        <f t="shared" si="102"/>
        <v>4257829.08</v>
      </c>
      <c r="AS11" s="94">
        <f t="shared" si="49"/>
        <v>2390.84</v>
      </c>
      <c r="AT11" s="94">
        <f t="shared" si="103"/>
        <v>256570.18</v>
      </c>
      <c r="AU11" s="94">
        <f t="shared" si="104"/>
        <v>4257828.93</v>
      </c>
      <c r="AV11" s="94">
        <f t="shared" si="50"/>
        <v>2177.25</v>
      </c>
      <c r="AW11" s="94">
        <f t="shared" si="105"/>
        <v>256956.19</v>
      </c>
      <c r="AX11" s="94">
        <f t="shared" si="106"/>
        <v>4257829.25</v>
      </c>
      <c r="AY11" s="94">
        <f t="shared" si="51"/>
        <v>1931.31</v>
      </c>
      <c r="AZ11" s="94">
        <f t="shared" si="107"/>
        <v>257253.23</v>
      </c>
      <c r="BA11" s="94">
        <f t="shared" si="108"/>
        <v>4257829.12</v>
      </c>
      <c r="BB11" s="94">
        <f t="shared" si="52"/>
        <v>1775.98</v>
      </c>
      <c r="BC11" s="94">
        <f t="shared" si="109"/>
        <v>257592.17</v>
      </c>
      <c r="BD11" s="94">
        <f t="shared" si="110"/>
        <v>4257829.28</v>
      </c>
      <c r="BE11" s="94">
        <f t="shared" si="53"/>
        <v>1647.29</v>
      </c>
      <c r="BF11" s="94">
        <f t="shared" si="111"/>
        <v>254668.53</v>
      </c>
      <c r="BG11" s="94">
        <f t="shared" si="112"/>
        <v>4257462.46</v>
      </c>
      <c r="BH11" s="94">
        <f t="shared" si="54"/>
        <v>3612.97</v>
      </c>
      <c r="BI11" s="94">
        <f t="shared" si="113"/>
        <v>255127.7</v>
      </c>
      <c r="BJ11" s="94">
        <f t="shared" si="114"/>
        <v>4257462.49</v>
      </c>
      <c r="BK11" s="94">
        <f t="shared" si="55"/>
        <v>3183.97</v>
      </c>
      <c r="BL11" s="94">
        <f t="shared" si="115"/>
        <v>255488.14</v>
      </c>
      <c r="BM11" s="94">
        <f t="shared" si="116"/>
        <v>4257462.93</v>
      </c>
      <c r="BN11" s="94">
        <f t="shared" si="56"/>
        <v>2853.98</v>
      </c>
      <c r="BO11" s="94">
        <f t="shared" si="117"/>
        <v>255900.5</v>
      </c>
      <c r="BP11" s="94">
        <f t="shared" si="118"/>
        <v>4257462.8099999996</v>
      </c>
      <c r="BQ11" s="94">
        <f t="shared" si="57"/>
        <v>2486.54</v>
      </c>
      <c r="BR11" s="94">
        <f t="shared" si="119"/>
        <v>256235.57</v>
      </c>
      <c r="BS11" s="94">
        <f t="shared" si="120"/>
        <v>4257462.63</v>
      </c>
      <c r="BT11" s="94">
        <f t="shared" si="58"/>
        <v>2199.6799999999998</v>
      </c>
      <c r="BU11" s="94">
        <f t="shared" si="121"/>
        <v>256570.7</v>
      </c>
      <c r="BV11" s="94">
        <f t="shared" si="122"/>
        <v>4257462.51</v>
      </c>
      <c r="BW11" s="94">
        <f t="shared" si="59"/>
        <v>1928.43</v>
      </c>
      <c r="BX11" s="94">
        <f t="shared" si="123"/>
        <v>256896.41</v>
      </c>
      <c r="BY11" s="94">
        <f t="shared" si="124"/>
        <v>4257462.62</v>
      </c>
      <c r="BZ11" s="94">
        <f t="shared" si="60"/>
        <v>1687.11</v>
      </c>
      <c r="CA11" s="94">
        <f t="shared" si="125"/>
        <v>257225.35</v>
      </c>
      <c r="CB11" s="94">
        <f t="shared" si="126"/>
        <v>4257462.6500000004</v>
      </c>
      <c r="CC11" s="94">
        <f t="shared" si="61"/>
        <v>1476.6</v>
      </c>
      <c r="CD11" s="94">
        <f t="shared" si="127"/>
        <v>257594.36</v>
      </c>
      <c r="CE11" s="94">
        <f t="shared" si="128"/>
        <v>4257462.59</v>
      </c>
      <c r="CF11" s="94">
        <f t="shared" si="62"/>
        <v>1300.2</v>
      </c>
      <c r="CG11" s="94">
        <f t="shared" si="129"/>
        <v>255275.85</v>
      </c>
      <c r="CH11" s="94">
        <f t="shared" si="130"/>
        <v>4257096.13</v>
      </c>
      <c r="CI11" s="94">
        <f t="shared" si="63"/>
        <v>2921.54</v>
      </c>
      <c r="CJ11" s="94">
        <f t="shared" si="131"/>
        <v>255700.77</v>
      </c>
      <c r="CK11" s="94">
        <f t="shared" si="132"/>
        <v>4257096.22</v>
      </c>
      <c r="CL11" s="94">
        <f t="shared" si="64"/>
        <v>2517.6799999999998</v>
      </c>
      <c r="CM11" s="94">
        <f t="shared" si="133"/>
        <v>256203.13</v>
      </c>
      <c r="CN11" s="94">
        <f t="shared" si="134"/>
        <v>4257096.38</v>
      </c>
      <c r="CO11" s="94">
        <f t="shared" si="65"/>
        <v>2051.2399999999998</v>
      </c>
      <c r="CP11" s="94">
        <f t="shared" si="135"/>
        <v>257175.15</v>
      </c>
      <c r="CQ11" s="94">
        <f t="shared" si="136"/>
        <v>4257096.53</v>
      </c>
      <c r="CR11" s="94">
        <f t="shared" si="66"/>
        <v>1231.6199999999999</v>
      </c>
      <c r="CS11" s="94">
        <f t="shared" si="137"/>
        <v>257433.06</v>
      </c>
      <c r="CT11" s="94">
        <f t="shared" si="138"/>
        <v>4257096.66</v>
      </c>
      <c r="CU11" s="94">
        <f t="shared" si="67"/>
        <v>1058.45</v>
      </c>
      <c r="CV11" s="94">
        <f t="shared" si="139"/>
        <v>258530</v>
      </c>
      <c r="CW11" s="94">
        <f t="shared" si="140"/>
        <v>4257037</v>
      </c>
      <c r="CX11" s="94">
        <f t="shared" si="68"/>
        <v>906.58</v>
      </c>
      <c r="CY11" s="94">
        <f t="shared" si="141"/>
        <v>256051.61</v>
      </c>
      <c r="CZ11" s="94">
        <f t="shared" si="142"/>
        <v>4256729.74</v>
      </c>
      <c r="DA11" s="94">
        <f t="shared" si="69"/>
        <v>2076.9899999999998</v>
      </c>
      <c r="DB11" s="94">
        <f t="shared" si="143"/>
        <v>257407.81</v>
      </c>
      <c r="DC11" s="94">
        <f t="shared" si="144"/>
        <v>4256729.9400000004</v>
      </c>
      <c r="DD11" s="94">
        <f t="shared" si="70"/>
        <v>818.3</v>
      </c>
      <c r="DE11" s="94">
        <f t="shared" si="81"/>
        <v>257768.43</v>
      </c>
      <c r="DF11" s="94">
        <f t="shared" si="71"/>
        <v>4257096.5599999996</v>
      </c>
      <c r="DG11" s="94">
        <f t="shared" si="72"/>
        <v>896.19</v>
      </c>
      <c r="DH11" s="94">
        <f t="shared" si="71"/>
        <v>252816.43</v>
      </c>
      <c r="DI11" s="94">
        <f t="shared" si="71"/>
        <v>4259063</v>
      </c>
      <c r="DJ11" s="94">
        <f t="shared" si="73"/>
        <v>5960.41</v>
      </c>
      <c r="DK11" s="94">
        <f t="shared" si="71"/>
        <v>254406.11</v>
      </c>
      <c r="DL11" s="94">
        <f t="shared" si="71"/>
        <v>4257462.75</v>
      </c>
      <c r="DM11" s="94">
        <f t="shared" si="74"/>
        <v>3861.36</v>
      </c>
      <c r="DN11" s="94">
        <f t="shared" si="78"/>
        <v>255183.93</v>
      </c>
      <c r="DO11" s="94">
        <f t="shared" si="79"/>
        <v>4256730.4000000004</v>
      </c>
      <c r="DP11" s="94">
        <f t="shared" si="80"/>
        <v>2928.45</v>
      </c>
      <c r="DQ11" s="94">
        <f t="shared" si="71"/>
        <v>255199.02</v>
      </c>
      <c r="DR11" s="94">
        <f t="shared" si="71"/>
        <v>4257829.17</v>
      </c>
      <c r="DS11" s="94">
        <f t="shared" si="75"/>
        <v>3277.71</v>
      </c>
      <c r="DT11" s="94">
        <f t="shared" si="71"/>
        <v>257923</v>
      </c>
      <c r="DU11" s="94">
        <f t="shared" si="71"/>
        <v>4257154</v>
      </c>
      <c r="DV11" s="94">
        <f t="shared" si="76"/>
        <v>912.64</v>
      </c>
    </row>
    <row r="12" spans="1:126" x14ac:dyDescent="0.25">
      <c r="A12" s="2" t="s">
        <v>81</v>
      </c>
      <c r="B12" s="1">
        <v>258604</v>
      </c>
      <c r="C12" s="1">
        <v>4256307</v>
      </c>
      <c r="D12" s="95" t="s">
        <v>110</v>
      </c>
      <c r="E12" s="9" t="str" cm="1">
        <f t="array" ref="E12">INDEX($M$2:$DV$2,0,MATCH(F12,$M12:$DV12,0))</f>
        <v>A30</v>
      </c>
      <c r="F12" s="100">
        <f t="shared" si="36"/>
        <v>733.74</v>
      </c>
      <c r="G12" s="9" t="str" cm="1">
        <f t="array" ref="G12">INDEX($M$2:$DV$2,0,MATCH(H12,$M12:$DV12,0))</f>
        <v>TRANS</v>
      </c>
      <c r="H12" s="100">
        <f t="shared" si="37"/>
        <v>1086.82</v>
      </c>
      <c r="M12" s="94">
        <f t="shared" si="77"/>
        <v>252528.6</v>
      </c>
      <c r="N12" s="94">
        <f t="shared" si="82"/>
        <v>4259051.5199999996</v>
      </c>
      <c r="O12" s="94">
        <f t="shared" si="39"/>
        <v>6666.55</v>
      </c>
      <c r="P12" s="94">
        <f t="shared" si="83"/>
        <v>253217.96</v>
      </c>
      <c r="Q12" s="94">
        <f t="shared" si="84"/>
        <v>4258934.25</v>
      </c>
      <c r="R12" s="94">
        <f t="shared" si="40"/>
        <v>5992.65</v>
      </c>
      <c r="S12" s="94">
        <f t="shared" si="85"/>
        <v>254597.27</v>
      </c>
      <c r="T12" s="94">
        <f t="shared" si="86"/>
        <v>4258312.75</v>
      </c>
      <c r="U12" s="94">
        <f t="shared" si="41"/>
        <v>4480.7299999999996</v>
      </c>
      <c r="V12" s="94">
        <f t="shared" si="87"/>
        <v>255507.64</v>
      </c>
      <c r="W12" s="94">
        <f t="shared" si="88"/>
        <v>4258136.95</v>
      </c>
      <c r="X12" s="94">
        <f t="shared" si="42"/>
        <v>3596.69</v>
      </c>
      <c r="Y12" s="94">
        <f t="shared" si="89"/>
        <v>255885.43</v>
      </c>
      <c r="Z12" s="94">
        <f t="shared" si="90"/>
        <v>4258136.88</v>
      </c>
      <c r="AA12" s="94">
        <f t="shared" si="43"/>
        <v>3277.05</v>
      </c>
      <c r="AB12" s="94">
        <f t="shared" si="91"/>
        <v>256323</v>
      </c>
      <c r="AC12" s="94">
        <f t="shared" si="92"/>
        <v>4258195</v>
      </c>
      <c r="AD12" s="94">
        <f t="shared" si="44"/>
        <v>2961</v>
      </c>
      <c r="AE12" s="94">
        <f t="shared" si="93"/>
        <v>254548.51</v>
      </c>
      <c r="AF12" s="94">
        <f t="shared" si="94"/>
        <v>4257829.0999999996</v>
      </c>
      <c r="AG12" s="94">
        <f t="shared" si="45"/>
        <v>4331.72</v>
      </c>
      <c r="AH12" s="94">
        <f t="shared" si="95"/>
        <v>254850.77</v>
      </c>
      <c r="AI12" s="94">
        <f t="shared" si="96"/>
        <v>4257828.84</v>
      </c>
      <c r="AJ12" s="94">
        <f t="shared" si="46"/>
        <v>4050.03</v>
      </c>
      <c r="AK12" s="94">
        <f t="shared" si="97"/>
        <v>255533.88</v>
      </c>
      <c r="AL12" s="94">
        <f t="shared" si="98"/>
        <v>4257829.1500000004</v>
      </c>
      <c r="AM12" s="94">
        <f t="shared" si="47"/>
        <v>3426.74</v>
      </c>
      <c r="AN12" s="94">
        <f t="shared" si="99"/>
        <v>255894.42</v>
      </c>
      <c r="AO12" s="94">
        <f t="shared" si="100"/>
        <v>4257829.12</v>
      </c>
      <c r="AP12" s="94">
        <f t="shared" si="48"/>
        <v>3107.84</v>
      </c>
      <c r="AQ12" s="94">
        <f t="shared" si="101"/>
        <v>256274.81</v>
      </c>
      <c r="AR12" s="94">
        <f t="shared" si="102"/>
        <v>4257829.08</v>
      </c>
      <c r="AS12" s="94">
        <f t="shared" si="49"/>
        <v>2782.42</v>
      </c>
      <c r="AT12" s="94">
        <f t="shared" si="103"/>
        <v>256570.18</v>
      </c>
      <c r="AU12" s="94">
        <f t="shared" si="104"/>
        <v>4257828.93</v>
      </c>
      <c r="AV12" s="94">
        <f t="shared" si="50"/>
        <v>2540.2199999999998</v>
      </c>
      <c r="AW12" s="94">
        <f t="shared" si="105"/>
        <v>256956.19</v>
      </c>
      <c r="AX12" s="94">
        <f t="shared" si="106"/>
        <v>4257829.25</v>
      </c>
      <c r="AY12" s="94">
        <f t="shared" si="51"/>
        <v>2243.33</v>
      </c>
      <c r="AZ12" s="94">
        <f t="shared" si="107"/>
        <v>257253.23</v>
      </c>
      <c r="BA12" s="94">
        <f t="shared" si="108"/>
        <v>4257829.12</v>
      </c>
      <c r="BB12" s="94">
        <f t="shared" si="52"/>
        <v>2035.05</v>
      </c>
      <c r="BC12" s="94">
        <f t="shared" si="109"/>
        <v>257592.17</v>
      </c>
      <c r="BD12" s="94">
        <f t="shared" si="110"/>
        <v>4257829.28</v>
      </c>
      <c r="BE12" s="94">
        <f t="shared" si="53"/>
        <v>1827.88</v>
      </c>
      <c r="BF12" s="94">
        <f t="shared" si="111"/>
        <v>254668.53</v>
      </c>
      <c r="BG12" s="94">
        <f t="shared" si="112"/>
        <v>4257462.46</v>
      </c>
      <c r="BH12" s="94">
        <f t="shared" si="54"/>
        <v>4101.59</v>
      </c>
      <c r="BI12" s="94">
        <f t="shared" si="113"/>
        <v>255127.7</v>
      </c>
      <c r="BJ12" s="94">
        <f t="shared" si="114"/>
        <v>4257462.49</v>
      </c>
      <c r="BK12" s="94">
        <f t="shared" si="55"/>
        <v>3663.31</v>
      </c>
      <c r="BL12" s="94">
        <f t="shared" si="115"/>
        <v>255488.14</v>
      </c>
      <c r="BM12" s="94">
        <f t="shared" si="116"/>
        <v>4257462.93</v>
      </c>
      <c r="BN12" s="94">
        <f t="shared" si="56"/>
        <v>3323.37</v>
      </c>
      <c r="BO12" s="94">
        <f t="shared" si="117"/>
        <v>255900.5</v>
      </c>
      <c r="BP12" s="94">
        <f t="shared" si="118"/>
        <v>4257462.8099999996</v>
      </c>
      <c r="BQ12" s="94">
        <f t="shared" si="57"/>
        <v>2940.21</v>
      </c>
      <c r="BR12" s="94">
        <f t="shared" si="119"/>
        <v>256235.57</v>
      </c>
      <c r="BS12" s="94">
        <f t="shared" si="120"/>
        <v>4257462.63</v>
      </c>
      <c r="BT12" s="94">
        <f t="shared" si="58"/>
        <v>2635.33</v>
      </c>
      <c r="BU12" s="94">
        <f t="shared" si="121"/>
        <v>256570.7</v>
      </c>
      <c r="BV12" s="94">
        <f t="shared" si="122"/>
        <v>4257462.51</v>
      </c>
      <c r="BW12" s="94">
        <f t="shared" si="59"/>
        <v>2338.6999999999998</v>
      </c>
      <c r="BX12" s="94">
        <f t="shared" si="123"/>
        <v>256896.41</v>
      </c>
      <c r="BY12" s="94">
        <f t="shared" si="124"/>
        <v>4257462.62</v>
      </c>
      <c r="BZ12" s="94">
        <f t="shared" si="60"/>
        <v>2061.87</v>
      </c>
      <c r="CA12" s="94">
        <f t="shared" si="125"/>
        <v>257225.35</v>
      </c>
      <c r="CB12" s="94">
        <f t="shared" si="126"/>
        <v>4257462.6500000004</v>
      </c>
      <c r="CC12" s="94">
        <f t="shared" si="61"/>
        <v>1798.94</v>
      </c>
      <c r="CD12" s="94">
        <f t="shared" si="127"/>
        <v>257594.36</v>
      </c>
      <c r="CE12" s="94">
        <f t="shared" si="128"/>
        <v>4257462.59</v>
      </c>
      <c r="CF12" s="94">
        <f t="shared" si="62"/>
        <v>1534.52</v>
      </c>
      <c r="CG12" s="94">
        <f t="shared" si="129"/>
        <v>255275.85</v>
      </c>
      <c r="CH12" s="94">
        <f t="shared" si="130"/>
        <v>4257096.13</v>
      </c>
      <c r="CI12" s="94">
        <f t="shared" si="63"/>
        <v>3420.43</v>
      </c>
      <c r="CJ12" s="94">
        <f t="shared" si="131"/>
        <v>255700.77</v>
      </c>
      <c r="CK12" s="94">
        <f t="shared" si="132"/>
        <v>4257096.22</v>
      </c>
      <c r="CL12" s="94">
        <f t="shared" si="64"/>
        <v>3008.59</v>
      </c>
      <c r="CM12" s="94">
        <f t="shared" si="133"/>
        <v>256203.13</v>
      </c>
      <c r="CN12" s="94">
        <f t="shared" si="134"/>
        <v>4257096.38</v>
      </c>
      <c r="CO12" s="94">
        <f t="shared" si="65"/>
        <v>2527.31</v>
      </c>
      <c r="CP12" s="94">
        <f t="shared" si="135"/>
        <v>257175.15</v>
      </c>
      <c r="CQ12" s="94">
        <f t="shared" si="136"/>
        <v>4257096.53</v>
      </c>
      <c r="CR12" s="94">
        <f t="shared" si="66"/>
        <v>1632.47</v>
      </c>
      <c r="CS12" s="94">
        <f t="shared" si="137"/>
        <v>257433.06</v>
      </c>
      <c r="CT12" s="94">
        <f t="shared" si="138"/>
        <v>4257096.66</v>
      </c>
      <c r="CU12" s="94">
        <f t="shared" si="67"/>
        <v>1412.33</v>
      </c>
      <c r="CV12" s="94">
        <f t="shared" si="139"/>
        <v>258530</v>
      </c>
      <c r="CW12" s="94">
        <f t="shared" si="140"/>
        <v>4257037</v>
      </c>
      <c r="CX12" s="94">
        <f t="shared" si="68"/>
        <v>733.74</v>
      </c>
      <c r="CY12" s="94">
        <f t="shared" si="141"/>
        <v>256051.61</v>
      </c>
      <c r="CZ12" s="94">
        <f t="shared" si="142"/>
        <v>4256729.74</v>
      </c>
      <c r="DA12" s="94">
        <f t="shared" si="69"/>
        <v>2587.16</v>
      </c>
      <c r="DB12" s="94">
        <f t="shared" si="143"/>
        <v>257407.81</v>
      </c>
      <c r="DC12" s="94">
        <f t="shared" si="144"/>
        <v>4256729.9400000004</v>
      </c>
      <c r="DD12" s="94">
        <f t="shared" si="70"/>
        <v>1268.76</v>
      </c>
      <c r="DE12" s="94">
        <f t="shared" si="81"/>
        <v>257768.43</v>
      </c>
      <c r="DF12" s="94">
        <f t="shared" si="71"/>
        <v>4257096.5599999996</v>
      </c>
      <c r="DG12" s="94">
        <f t="shared" si="72"/>
        <v>1149.5999999999999</v>
      </c>
      <c r="DH12" s="94">
        <f t="shared" si="71"/>
        <v>252816.43</v>
      </c>
      <c r="DI12" s="94">
        <f t="shared" si="71"/>
        <v>4259063</v>
      </c>
      <c r="DJ12" s="94">
        <f t="shared" si="73"/>
        <v>6410.27</v>
      </c>
      <c r="DK12" s="94">
        <f t="shared" si="71"/>
        <v>254406.11</v>
      </c>
      <c r="DL12" s="94">
        <f t="shared" si="71"/>
        <v>4257462.75</v>
      </c>
      <c r="DM12" s="94">
        <f t="shared" si="74"/>
        <v>4354.08</v>
      </c>
      <c r="DN12" s="94">
        <f t="shared" si="78"/>
        <v>255183.93</v>
      </c>
      <c r="DO12" s="94">
        <f t="shared" si="79"/>
        <v>4256730.4000000004</v>
      </c>
      <c r="DP12" s="94">
        <f t="shared" si="80"/>
        <v>3446.18</v>
      </c>
      <c r="DQ12" s="94">
        <f t="shared" si="71"/>
        <v>255199.02</v>
      </c>
      <c r="DR12" s="94">
        <f t="shared" si="71"/>
        <v>4257829.17</v>
      </c>
      <c r="DS12" s="94">
        <f t="shared" si="75"/>
        <v>3729.73</v>
      </c>
      <c r="DT12" s="94">
        <f t="shared" si="71"/>
        <v>257923</v>
      </c>
      <c r="DU12" s="94">
        <f t="shared" si="71"/>
        <v>4257154</v>
      </c>
      <c r="DV12" s="94">
        <f t="shared" si="76"/>
        <v>1086.82</v>
      </c>
    </row>
    <row r="13" spans="1:126" x14ac:dyDescent="0.25">
      <c r="A13" s="2" t="s">
        <v>82</v>
      </c>
      <c r="B13" s="1">
        <v>258893.51</v>
      </c>
      <c r="C13" s="1">
        <v>4256485.62</v>
      </c>
      <c r="D13" s="95" t="s">
        <v>109</v>
      </c>
      <c r="E13" s="9" t="str" cm="1">
        <f t="array" ref="E13">INDEX($M$2:$DV$2,0,MATCH(F13,$M13:$DV13,0))</f>
        <v>A30</v>
      </c>
      <c r="F13" s="100">
        <f t="shared" si="36"/>
        <v>660.42</v>
      </c>
      <c r="G13" s="9" t="str" cm="1">
        <f t="array" ref="G13">INDEX($M$2:$DV$2,0,MATCH(H13,$M13:$DV13,0))</f>
        <v>TRANS</v>
      </c>
      <c r="H13" s="100">
        <f t="shared" si="37"/>
        <v>1178.4000000000001</v>
      </c>
      <c r="M13" s="94">
        <f t="shared" si="77"/>
        <v>252528.6</v>
      </c>
      <c r="N13" s="94">
        <f t="shared" si="82"/>
        <v>4259051.5199999996</v>
      </c>
      <c r="O13" s="94">
        <f t="shared" si="39"/>
        <v>6862.65</v>
      </c>
      <c r="P13" s="94">
        <f t="shared" si="83"/>
        <v>253217.96</v>
      </c>
      <c r="Q13" s="94">
        <f t="shared" si="84"/>
        <v>4258934.25</v>
      </c>
      <c r="R13" s="94">
        <f t="shared" si="40"/>
        <v>6181.23</v>
      </c>
      <c r="S13" s="94">
        <f t="shared" si="85"/>
        <v>254597.27</v>
      </c>
      <c r="T13" s="94">
        <f t="shared" si="86"/>
        <v>4258312.75</v>
      </c>
      <c r="U13" s="94">
        <f t="shared" si="41"/>
        <v>4668.63</v>
      </c>
      <c r="V13" s="94">
        <f t="shared" si="87"/>
        <v>255507.64</v>
      </c>
      <c r="W13" s="94">
        <f t="shared" si="88"/>
        <v>4258136.95</v>
      </c>
      <c r="X13" s="94">
        <f t="shared" si="42"/>
        <v>3767.1</v>
      </c>
      <c r="Y13" s="94">
        <f t="shared" si="89"/>
        <v>255885.43</v>
      </c>
      <c r="Z13" s="94">
        <f t="shared" si="90"/>
        <v>4258136.88</v>
      </c>
      <c r="AA13" s="94">
        <f t="shared" si="43"/>
        <v>3431.5</v>
      </c>
      <c r="AB13" s="94">
        <f t="shared" si="91"/>
        <v>256323</v>
      </c>
      <c r="AC13" s="94">
        <f t="shared" si="92"/>
        <v>4258195</v>
      </c>
      <c r="AD13" s="94">
        <f t="shared" si="44"/>
        <v>3086.99</v>
      </c>
      <c r="AE13" s="94">
        <f t="shared" si="93"/>
        <v>254548.51</v>
      </c>
      <c r="AF13" s="94">
        <f t="shared" si="94"/>
        <v>4257829.0999999996</v>
      </c>
      <c r="AG13" s="94">
        <f t="shared" si="45"/>
        <v>4547.96</v>
      </c>
      <c r="AH13" s="94">
        <f t="shared" si="95"/>
        <v>254850.77</v>
      </c>
      <c r="AI13" s="94">
        <f t="shared" si="96"/>
        <v>4257828.84</v>
      </c>
      <c r="AJ13" s="94">
        <f t="shared" si="46"/>
        <v>4260.05</v>
      </c>
      <c r="AK13" s="94">
        <f t="shared" si="97"/>
        <v>255533.88</v>
      </c>
      <c r="AL13" s="94">
        <f t="shared" si="98"/>
        <v>4257829.1500000004</v>
      </c>
      <c r="AM13" s="94">
        <f t="shared" si="47"/>
        <v>3618.31</v>
      </c>
      <c r="AN13" s="94">
        <f t="shared" si="99"/>
        <v>255894.42</v>
      </c>
      <c r="AO13" s="94">
        <f t="shared" si="100"/>
        <v>4257829.12</v>
      </c>
      <c r="AP13" s="94">
        <f t="shared" si="48"/>
        <v>3286.26</v>
      </c>
      <c r="AQ13" s="94">
        <f t="shared" si="101"/>
        <v>256274.81</v>
      </c>
      <c r="AR13" s="94">
        <f t="shared" si="102"/>
        <v>4257829.08</v>
      </c>
      <c r="AS13" s="94">
        <f t="shared" si="49"/>
        <v>2943.21</v>
      </c>
      <c r="AT13" s="94">
        <f t="shared" si="103"/>
        <v>256570.18</v>
      </c>
      <c r="AU13" s="94">
        <f t="shared" si="104"/>
        <v>4257828.93</v>
      </c>
      <c r="AV13" s="94">
        <f t="shared" si="50"/>
        <v>2683.72</v>
      </c>
      <c r="AW13" s="94">
        <f t="shared" si="105"/>
        <v>256956.19</v>
      </c>
      <c r="AX13" s="94">
        <f t="shared" si="106"/>
        <v>4257829.25</v>
      </c>
      <c r="AY13" s="94">
        <f t="shared" si="51"/>
        <v>2357.66</v>
      </c>
      <c r="AZ13" s="94">
        <f t="shared" si="107"/>
        <v>257253.23</v>
      </c>
      <c r="BA13" s="94">
        <f t="shared" si="108"/>
        <v>4257829.12</v>
      </c>
      <c r="BB13" s="94">
        <f t="shared" si="52"/>
        <v>2120.2600000000002</v>
      </c>
      <c r="BC13" s="94">
        <f t="shared" si="109"/>
        <v>257592.17</v>
      </c>
      <c r="BD13" s="94">
        <f t="shared" si="110"/>
        <v>4257829.28</v>
      </c>
      <c r="BE13" s="94">
        <f t="shared" si="53"/>
        <v>1870.54</v>
      </c>
      <c r="BF13" s="94">
        <f t="shared" si="111"/>
        <v>254668.53</v>
      </c>
      <c r="BG13" s="94">
        <f t="shared" si="112"/>
        <v>4257462.46</v>
      </c>
      <c r="BH13" s="94">
        <f t="shared" si="54"/>
        <v>4336.4399999999996</v>
      </c>
      <c r="BI13" s="94">
        <f t="shared" si="113"/>
        <v>255127.7</v>
      </c>
      <c r="BJ13" s="94">
        <f t="shared" si="114"/>
        <v>4257462.49</v>
      </c>
      <c r="BK13" s="94">
        <f t="shared" si="55"/>
        <v>3890.45</v>
      </c>
      <c r="BL13" s="94">
        <f t="shared" si="115"/>
        <v>255488.14</v>
      </c>
      <c r="BM13" s="94">
        <f t="shared" si="116"/>
        <v>4257462.93</v>
      </c>
      <c r="BN13" s="94">
        <f t="shared" si="56"/>
        <v>3542.83</v>
      </c>
      <c r="BO13" s="94">
        <f t="shared" si="117"/>
        <v>255900.5</v>
      </c>
      <c r="BP13" s="94">
        <f t="shared" si="118"/>
        <v>4257462.8099999996</v>
      </c>
      <c r="BQ13" s="94">
        <f t="shared" si="57"/>
        <v>3148.49</v>
      </c>
      <c r="BR13" s="94">
        <f t="shared" si="119"/>
        <v>256235.57</v>
      </c>
      <c r="BS13" s="94">
        <f t="shared" si="120"/>
        <v>4257462.63</v>
      </c>
      <c r="BT13" s="94">
        <f t="shared" si="58"/>
        <v>2831.82</v>
      </c>
      <c r="BU13" s="94">
        <f t="shared" si="121"/>
        <v>256570.7</v>
      </c>
      <c r="BV13" s="94">
        <f t="shared" si="122"/>
        <v>4257462.51</v>
      </c>
      <c r="BW13" s="94">
        <f t="shared" si="59"/>
        <v>2519.87</v>
      </c>
      <c r="BX13" s="94">
        <f t="shared" si="123"/>
        <v>256896.41</v>
      </c>
      <c r="BY13" s="94">
        <f t="shared" si="124"/>
        <v>4257462.62</v>
      </c>
      <c r="BZ13" s="94">
        <f t="shared" si="60"/>
        <v>2223.27</v>
      </c>
      <c r="CA13" s="94">
        <f t="shared" si="125"/>
        <v>257225.35</v>
      </c>
      <c r="CB13" s="94">
        <f t="shared" si="126"/>
        <v>4257462.6500000004</v>
      </c>
      <c r="CC13" s="94">
        <f t="shared" si="61"/>
        <v>1933.22</v>
      </c>
      <c r="CD13" s="94">
        <f t="shared" si="127"/>
        <v>257594.36</v>
      </c>
      <c r="CE13" s="94">
        <f t="shared" si="128"/>
        <v>4257462.59</v>
      </c>
      <c r="CF13" s="94">
        <f t="shared" si="62"/>
        <v>1625.5</v>
      </c>
      <c r="CG13" s="94">
        <f t="shared" si="129"/>
        <v>255275.85</v>
      </c>
      <c r="CH13" s="94">
        <f t="shared" si="130"/>
        <v>4257096.13</v>
      </c>
      <c r="CI13" s="94">
        <f t="shared" si="63"/>
        <v>3668.81</v>
      </c>
      <c r="CJ13" s="94">
        <f t="shared" si="131"/>
        <v>255700.77</v>
      </c>
      <c r="CK13" s="94">
        <f t="shared" si="132"/>
        <v>4257096.22</v>
      </c>
      <c r="CL13" s="94">
        <f t="shared" si="64"/>
        <v>3250.6</v>
      </c>
      <c r="CM13" s="94">
        <f t="shared" si="133"/>
        <v>256203.13</v>
      </c>
      <c r="CN13" s="94">
        <f t="shared" si="134"/>
        <v>4257096.38</v>
      </c>
      <c r="CO13" s="94">
        <f t="shared" si="65"/>
        <v>2758.84</v>
      </c>
      <c r="CP13" s="94">
        <f t="shared" si="135"/>
        <v>257175.15</v>
      </c>
      <c r="CQ13" s="94">
        <f t="shared" si="136"/>
        <v>4257096.53</v>
      </c>
      <c r="CR13" s="94">
        <f t="shared" si="66"/>
        <v>1823.72</v>
      </c>
      <c r="CS13" s="94">
        <f t="shared" si="137"/>
        <v>257433.06</v>
      </c>
      <c r="CT13" s="94">
        <f t="shared" si="138"/>
        <v>4257096.66</v>
      </c>
      <c r="CU13" s="94">
        <f t="shared" si="67"/>
        <v>1583.12</v>
      </c>
      <c r="CV13" s="94">
        <f t="shared" si="139"/>
        <v>258530</v>
      </c>
      <c r="CW13" s="94">
        <f t="shared" si="140"/>
        <v>4257037</v>
      </c>
      <c r="CX13" s="94">
        <f t="shared" si="68"/>
        <v>660.42</v>
      </c>
      <c r="CY13" s="94">
        <f t="shared" si="141"/>
        <v>256051.61</v>
      </c>
      <c r="CZ13" s="94">
        <f t="shared" si="142"/>
        <v>4256729.74</v>
      </c>
      <c r="DA13" s="94">
        <f t="shared" si="69"/>
        <v>2852.37</v>
      </c>
      <c r="DB13" s="94">
        <f t="shared" si="143"/>
        <v>257407.81</v>
      </c>
      <c r="DC13" s="94">
        <f t="shared" si="144"/>
        <v>4256729.9400000004</v>
      </c>
      <c r="DD13" s="94">
        <f t="shared" si="70"/>
        <v>1505.65</v>
      </c>
      <c r="DE13" s="94">
        <f t="shared" si="81"/>
        <v>257768.43</v>
      </c>
      <c r="DF13" s="94">
        <f t="shared" si="71"/>
        <v>4257096.5599999996</v>
      </c>
      <c r="DG13" s="94">
        <f t="shared" si="72"/>
        <v>1280.25</v>
      </c>
      <c r="DH13" s="94">
        <f t="shared" si="71"/>
        <v>252816.43</v>
      </c>
      <c r="DI13" s="94">
        <f t="shared" si="71"/>
        <v>4259063</v>
      </c>
      <c r="DJ13" s="94">
        <f t="shared" si="73"/>
        <v>6601.04</v>
      </c>
      <c r="DK13" s="94">
        <f t="shared" si="71"/>
        <v>254406.11</v>
      </c>
      <c r="DL13" s="94">
        <f t="shared" si="71"/>
        <v>4257462.75</v>
      </c>
      <c r="DM13" s="94">
        <f t="shared" si="74"/>
        <v>4592.55</v>
      </c>
      <c r="DN13" s="94">
        <f t="shared" si="78"/>
        <v>255183.93</v>
      </c>
      <c r="DO13" s="94">
        <f t="shared" si="79"/>
        <v>4256730.4000000004</v>
      </c>
      <c r="DP13" s="94">
        <f t="shared" si="80"/>
        <v>3717.65</v>
      </c>
      <c r="DQ13" s="94">
        <f t="shared" si="71"/>
        <v>255199.02</v>
      </c>
      <c r="DR13" s="94">
        <f t="shared" si="71"/>
        <v>4257829.17</v>
      </c>
      <c r="DS13" s="94">
        <f t="shared" si="75"/>
        <v>3931.21</v>
      </c>
      <c r="DT13" s="94">
        <f t="shared" si="71"/>
        <v>257923</v>
      </c>
      <c r="DU13" s="94">
        <f t="shared" si="71"/>
        <v>4257154</v>
      </c>
      <c r="DV13" s="94">
        <f t="shared" si="76"/>
        <v>1178.4000000000001</v>
      </c>
    </row>
    <row r="14" spans="1:126" x14ac:dyDescent="0.25">
      <c r="A14" s="2" t="s">
        <v>83</v>
      </c>
      <c r="B14" s="1">
        <v>259050.36</v>
      </c>
      <c r="C14" s="1">
        <v>4256575.1399999997</v>
      </c>
      <c r="D14" s="95" t="s">
        <v>109</v>
      </c>
      <c r="E14" s="9" t="str" cm="1">
        <f t="array" ref="E14">INDEX($M$2:$DV$2,0,MATCH(F14,$M14:$DV14,0))</f>
        <v>A30</v>
      </c>
      <c r="F14" s="100">
        <f t="shared" si="36"/>
        <v>695.77</v>
      </c>
      <c r="G14" s="9" t="str" cm="1">
        <f t="array" ref="G14">INDEX($M$2:$DV$2,0,MATCH(H14,$M14:$DV14,0))</f>
        <v>TRANS</v>
      </c>
      <c r="H14" s="100">
        <f t="shared" si="37"/>
        <v>1267.29</v>
      </c>
      <c r="M14" s="94">
        <f t="shared" si="77"/>
        <v>252528.6</v>
      </c>
      <c r="N14" s="94">
        <f t="shared" si="82"/>
        <v>4259051.5199999996</v>
      </c>
      <c r="O14" s="94">
        <f t="shared" si="39"/>
        <v>6976.09</v>
      </c>
      <c r="P14" s="94">
        <f t="shared" si="83"/>
        <v>253217.96</v>
      </c>
      <c r="Q14" s="94">
        <f t="shared" si="84"/>
        <v>4258934.25</v>
      </c>
      <c r="R14" s="94">
        <f t="shared" si="40"/>
        <v>6291.45</v>
      </c>
      <c r="S14" s="94">
        <f t="shared" si="85"/>
        <v>254597.27</v>
      </c>
      <c r="T14" s="94">
        <f t="shared" si="86"/>
        <v>4258312.75</v>
      </c>
      <c r="U14" s="94">
        <f t="shared" si="41"/>
        <v>4780.09</v>
      </c>
      <c r="V14" s="94">
        <f t="shared" si="87"/>
        <v>255507.64</v>
      </c>
      <c r="W14" s="94">
        <f t="shared" si="88"/>
        <v>4258136.95</v>
      </c>
      <c r="X14" s="94">
        <f t="shared" si="42"/>
        <v>3871.71</v>
      </c>
      <c r="Y14" s="94">
        <f t="shared" si="89"/>
        <v>255885.43</v>
      </c>
      <c r="Z14" s="94">
        <f t="shared" si="90"/>
        <v>4258136.88</v>
      </c>
      <c r="AA14" s="94">
        <f t="shared" si="43"/>
        <v>3529.28</v>
      </c>
      <c r="AB14" s="94">
        <f t="shared" si="91"/>
        <v>256323</v>
      </c>
      <c r="AC14" s="94">
        <f t="shared" si="92"/>
        <v>4258195</v>
      </c>
      <c r="AD14" s="94">
        <f t="shared" si="44"/>
        <v>3172.13</v>
      </c>
      <c r="AE14" s="94">
        <f t="shared" si="93"/>
        <v>254548.51</v>
      </c>
      <c r="AF14" s="94">
        <f t="shared" si="94"/>
        <v>4257829.0999999996</v>
      </c>
      <c r="AG14" s="94">
        <f t="shared" si="45"/>
        <v>4673.2299999999996</v>
      </c>
      <c r="AH14" s="94">
        <f t="shared" si="95"/>
        <v>254850.77</v>
      </c>
      <c r="AI14" s="94">
        <f t="shared" si="96"/>
        <v>4257828.84</v>
      </c>
      <c r="AJ14" s="94">
        <f t="shared" si="46"/>
        <v>4382.7299999999996</v>
      </c>
      <c r="AK14" s="94">
        <f t="shared" si="97"/>
        <v>255533.88</v>
      </c>
      <c r="AL14" s="94">
        <f t="shared" si="98"/>
        <v>4257829.1500000004</v>
      </c>
      <c r="AM14" s="94">
        <f t="shared" si="47"/>
        <v>3733.39</v>
      </c>
      <c r="AN14" s="94">
        <f t="shared" si="99"/>
        <v>255894.42</v>
      </c>
      <c r="AO14" s="94">
        <f t="shared" si="100"/>
        <v>4257829.12</v>
      </c>
      <c r="AP14" s="94">
        <f t="shared" si="48"/>
        <v>3395.94</v>
      </c>
      <c r="AQ14" s="94">
        <f t="shared" si="101"/>
        <v>256274.81</v>
      </c>
      <c r="AR14" s="94">
        <f t="shared" si="102"/>
        <v>4257829.08</v>
      </c>
      <c r="AS14" s="94">
        <f t="shared" si="49"/>
        <v>3045.66</v>
      </c>
      <c r="AT14" s="94">
        <f t="shared" si="103"/>
        <v>256570.18</v>
      </c>
      <c r="AU14" s="94">
        <f t="shared" si="104"/>
        <v>4257828.93</v>
      </c>
      <c r="AV14" s="94">
        <f t="shared" si="50"/>
        <v>2779.08</v>
      </c>
      <c r="AW14" s="94">
        <f t="shared" si="105"/>
        <v>256956.19</v>
      </c>
      <c r="AX14" s="94">
        <f t="shared" si="106"/>
        <v>4257829.25</v>
      </c>
      <c r="AY14" s="94">
        <f t="shared" si="51"/>
        <v>2440.9699999999998</v>
      </c>
      <c r="AZ14" s="94">
        <f t="shared" si="107"/>
        <v>257253.23</v>
      </c>
      <c r="BA14" s="94">
        <f t="shared" si="108"/>
        <v>4257829.12</v>
      </c>
      <c r="BB14" s="94">
        <f t="shared" si="52"/>
        <v>2191.38</v>
      </c>
      <c r="BC14" s="94">
        <f t="shared" si="109"/>
        <v>257592.17</v>
      </c>
      <c r="BD14" s="94">
        <f t="shared" si="110"/>
        <v>4257829.28</v>
      </c>
      <c r="BE14" s="94">
        <f t="shared" si="53"/>
        <v>1923.33</v>
      </c>
      <c r="BF14" s="94">
        <f t="shared" si="111"/>
        <v>254668.53</v>
      </c>
      <c r="BG14" s="94">
        <f t="shared" si="112"/>
        <v>4257462.46</v>
      </c>
      <c r="BH14" s="94">
        <f t="shared" si="54"/>
        <v>4470.7700000000004</v>
      </c>
      <c r="BI14" s="94">
        <f t="shared" si="113"/>
        <v>255127.7</v>
      </c>
      <c r="BJ14" s="94">
        <f t="shared" si="114"/>
        <v>4257462.49</v>
      </c>
      <c r="BK14" s="94">
        <f t="shared" si="55"/>
        <v>4021.77</v>
      </c>
      <c r="BL14" s="94">
        <f t="shared" si="115"/>
        <v>255488.14</v>
      </c>
      <c r="BM14" s="94">
        <f t="shared" si="116"/>
        <v>4257462.93</v>
      </c>
      <c r="BN14" s="94">
        <f t="shared" si="56"/>
        <v>3671.18</v>
      </c>
      <c r="BO14" s="94">
        <f t="shared" si="117"/>
        <v>255900.5</v>
      </c>
      <c r="BP14" s="94">
        <f t="shared" si="118"/>
        <v>4257462.8099999996</v>
      </c>
      <c r="BQ14" s="94">
        <f t="shared" si="57"/>
        <v>3272.55</v>
      </c>
      <c r="BR14" s="94">
        <f t="shared" si="119"/>
        <v>256235.57</v>
      </c>
      <c r="BS14" s="94">
        <f t="shared" si="120"/>
        <v>4257462.63</v>
      </c>
      <c r="BT14" s="94">
        <f t="shared" si="58"/>
        <v>2951.39</v>
      </c>
      <c r="BU14" s="94">
        <f t="shared" si="121"/>
        <v>256570.7</v>
      </c>
      <c r="BV14" s="94">
        <f t="shared" si="122"/>
        <v>4257462.51</v>
      </c>
      <c r="BW14" s="94">
        <f t="shared" si="59"/>
        <v>2633.66</v>
      </c>
      <c r="BX14" s="94">
        <f t="shared" si="123"/>
        <v>256896.41</v>
      </c>
      <c r="BY14" s="94">
        <f t="shared" si="124"/>
        <v>4257462.62</v>
      </c>
      <c r="BZ14" s="94">
        <f t="shared" si="60"/>
        <v>2329.62</v>
      </c>
      <c r="CA14" s="94">
        <f t="shared" si="125"/>
        <v>257225.35</v>
      </c>
      <c r="CB14" s="94">
        <f t="shared" si="126"/>
        <v>4257462.6500000004</v>
      </c>
      <c r="CC14" s="94">
        <f t="shared" si="61"/>
        <v>2029.37</v>
      </c>
      <c r="CD14" s="94">
        <f t="shared" si="127"/>
        <v>257594.36</v>
      </c>
      <c r="CE14" s="94">
        <f t="shared" si="128"/>
        <v>4257462.59</v>
      </c>
      <c r="CF14" s="94">
        <f t="shared" si="62"/>
        <v>1705.14</v>
      </c>
      <c r="CG14" s="94">
        <f t="shared" si="129"/>
        <v>255275.85</v>
      </c>
      <c r="CH14" s="94">
        <f t="shared" si="130"/>
        <v>4257096.13</v>
      </c>
      <c r="CI14" s="94">
        <f t="shared" si="63"/>
        <v>3810.3</v>
      </c>
      <c r="CJ14" s="94">
        <f t="shared" si="131"/>
        <v>255700.77</v>
      </c>
      <c r="CK14" s="94">
        <f t="shared" si="132"/>
        <v>4257096.22</v>
      </c>
      <c r="CL14" s="94">
        <f t="shared" si="64"/>
        <v>3389.88</v>
      </c>
      <c r="CM14" s="94">
        <f t="shared" si="133"/>
        <v>256203.13</v>
      </c>
      <c r="CN14" s="94">
        <f t="shared" si="134"/>
        <v>4257096.38</v>
      </c>
      <c r="CO14" s="94">
        <f t="shared" si="65"/>
        <v>2894.55</v>
      </c>
      <c r="CP14" s="94">
        <f t="shared" si="135"/>
        <v>257175.15</v>
      </c>
      <c r="CQ14" s="94">
        <f t="shared" si="136"/>
        <v>4257096.53</v>
      </c>
      <c r="CR14" s="94">
        <f t="shared" si="66"/>
        <v>1946.35</v>
      </c>
      <c r="CS14" s="94">
        <f t="shared" si="137"/>
        <v>257433.06</v>
      </c>
      <c r="CT14" s="94">
        <f t="shared" si="138"/>
        <v>4257096.66</v>
      </c>
      <c r="CU14" s="94">
        <f t="shared" si="67"/>
        <v>1699.31</v>
      </c>
      <c r="CV14" s="94">
        <f t="shared" si="139"/>
        <v>258530</v>
      </c>
      <c r="CW14" s="94">
        <f t="shared" si="140"/>
        <v>4257037</v>
      </c>
      <c r="CX14" s="94">
        <f t="shared" si="68"/>
        <v>695.77</v>
      </c>
      <c r="CY14" s="94">
        <f t="shared" si="141"/>
        <v>256051.61</v>
      </c>
      <c r="CZ14" s="94">
        <f t="shared" si="142"/>
        <v>4256729.74</v>
      </c>
      <c r="DA14" s="94">
        <f t="shared" si="69"/>
        <v>3002.73</v>
      </c>
      <c r="DB14" s="94">
        <f t="shared" si="143"/>
        <v>257407.81</v>
      </c>
      <c r="DC14" s="94">
        <f t="shared" si="144"/>
        <v>4256729.9400000004</v>
      </c>
      <c r="DD14" s="94">
        <f t="shared" si="70"/>
        <v>1649.83</v>
      </c>
      <c r="DE14" s="94">
        <f t="shared" si="81"/>
        <v>257768.43</v>
      </c>
      <c r="DF14" s="94">
        <f t="shared" si="71"/>
        <v>4257096.5599999996</v>
      </c>
      <c r="DG14" s="94">
        <f t="shared" si="72"/>
        <v>1383.92</v>
      </c>
      <c r="DH14" s="94">
        <f t="shared" si="71"/>
        <v>252816.43</v>
      </c>
      <c r="DI14" s="94">
        <f t="shared" si="71"/>
        <v>4259063</v>
      </c>
      <c r="DJ14" s="94">
        <f t="shared" si="73"/>
        <v>6712.03</v>
      </c>
      <c r="DK14" s="94">
        <f t="shared" si="71"/>
        <v>254406.11</v>
      </c>
      <c r="DL14" s="94">
        <f t="shared" si="71"/>
        <v>4257462.75</v>
      </c>
      <c r="DM14" s="94">
        <f t="shared" si="74"/>
        <v>4728.3100000000004</v>
      </c>
      <c r="DN14" s="94">
        <f t="shared" si="78"/>
        <v>255183.93</v>
      </c>
      <c r="DO14" s="94">
        <f t="shared" si="79"/>
        <v>4256730.4000000004</v>
      </c>
      <c r="DP14" s="94">
        <f t="shared" si="80"/>
        <v>3869.55</v>
      </c>
      <c r="DQ14" s="94">
        <f t="shared" si="71"/>
        <v>255199.02</v>
      </c>
      <c r="DR14" s="94">
        <f t="shared" si="71"/>
        <v>4257829.17</v>
      </c>
      <c r="DS14" s="94">
        <f t="shared" si="75"/>
        <v>4050.36</v>
      </c>
      <c r="DT14" s="94">
        <f t="shared" si="71"/>
        <v>257923</v>
      </c>
      <c r="DU14" s="94">
        <f t="shared" si="71"/>
        <v>4257154</v>
      </c>
      <c r="DV14" s="94">
        <f t="shared" si="76"/>
        <v>1267.29</v>
      </c>
    </row>
    <row r="15" spans="1:126" x14ac:dyDescent="0.25">
      <c r="A15" s="2" t="s">
        <v>84</v>
      </c>
      <c r="B15" s="1">
        <v>258077.56</v>
      </c>
      <c r="C15" s="1">
        <v>4257935.0999999996</v>
      </c>
      <c r="D15" s="95" t="s">
        <v>109</v>
      </c>
      <c r="E15" s="9" t="str" cm="1">
        <f t="array" ref="E15">INDEX($M$2:$DV$2,0,MATCH(F15,$M15:$DV15,0))</f>
        <v>A15</v>
      </c>
      <c r="F15" s="100">
        <f t="shared" si="36"/>
        <v>496.79</v>
      </c>
      <c r="G15" s="9" t="str" cm="1">
        <f t="array" ref="G15">INDEX($M$2:$DV$2,0,MATCH(H15,$M15:$DV15,0))</f>
        <v>A24</v>
      </c>
      <c r="H15" s="100">
        <f t="shared" si="37"/>
        <v>675.83</v>
      </c>
      <c r="M15" s="94">
        <f t="shared" si="77"/>
        <v>252528.6</v>
      </c>
      <c r="N15" s="94">
        <f t="shared" si="82"/>
        <v>4259051.5199999996</v>
      </c>
      <c r="O15" s="94">
        <f t="shared" si="39"/>
        <v>5660.15</v>
      </c>
      <c r="P15" s="94">
        <f t="shared" si="83"/>
        <v>253217.96</v>
      </c>
      <c r="Q15" s="94">
        <f t="shared" si="84"/>
        <v>4258934.25</v>
      </c>
      <c r="R15" s="94">
        <f t="shared" si="40"/>
        <v>4961.25</v>
      </c>
      <c r="S15" s="94">
        <f t="shared" si="85"/>
        <v>254597.27</v>
      </c>
      <c r="T15" s="94">
        <f t="shared" si="86"/>
        <v>4258312.75</v>
      </c>
      <c r="U15" s="94">
        <f t="shared" si="41"/>
        <v>3500.72</v>
      </c>
      <c r="V15" s="94">
        <f t="shared" si="87"/>
        <v>255507.64</v>
      </c>
      <c r="W15" s="94">
        <f t="shared" si="88"/>
        <v>4258136.95</v>
      </c>
      <c r="X15" s="94">
        <f t="shared" si="42"/>
        <v>2577.83</v>
      </c>
      <c r="Y15" s="94">
        <f t="shared" si="89"/>
        <v>255885.43</v>
      </c>
      <c r="Z15" s="94">
        <f t="shared" si="90"/>
        <v>4258136.88</v>
      </c>
      <c r="AA15" s="94">
        <f t="shared" si="43"/>
        <v>2201.4</v>
      </c>
      <c r="AB15" s="94">
        <f t="shared" si="91"/>
        <v>256323</v>
      </c>
      <c r="AC15" s="94">
        <f t="shared" si="92"/>
        <v>4258195</v>
      </c>
      <c r="AD15" s="94">
        <f t="shared" si="44"/>
        <v>1773.7</v>
      </c>
      <c r="AE15" s="94">
        <f t="shared" si="93"/>
        <v>254548.51</v>
      </c>
      <c r="AF15" s="94">
        <f t="shared" si="94"/>
        <v>4257829.0999999996</v>
      </c>
      <c r="AG15" s="94">
        <f t="shared" si="45"/>
        <v>3530.64</v>
      </c>
      <c r="AH15" s="94">
        <f t="shared" si="95"/>
        <v>254850.77</v>
      </c>
      <c r="AI15" s="94">
        <f t="shared" si="96"/>
        <v>4257828.84</v>
      </c>
      <c r="AJ15" s="94">
        <f t="shared" si="46"/>
        <v>3228.54</v>
      </c>
      <c r="AK15" s="94">
        <f t="shared" si="97"/>
        <v>255533.88</v>
      </c>
      <c r="AL15" s="94">
        <f t="shared" si="98"/>
        <v>4257829.1500000004</v>
      </c>
      <c r="AM15" s="94">
        <f t="shared" si="47"/>
        <v>2545.89</v>
      </c>
      <c r="AN15" s="94">
        <f t="shared" si="99"/>
        <v>255894.42</v>
      </c>
      <c r="AO15" s="94">
        <f t="shared" si="100"/>
        <v>4257829.12</v>
      </c>
      <c r="AP15" s="94">
        <f t="shared" si="48"/>
        <v>2185.71</v>
      </c>
      <c r="AQ15" s="94">
        <f t="shared" si="101"/>
        <v>256274.81</v>
      </c>
      <c r="AR15" s="94">
        <f t="shared" si="102"/>
        <v>4257829.08</v>
      </c>
      <c r="AS15" s="94">
        <f t="shared" si="49"/>
        <v>1805.86</v>
      </c>
      <c r="AT15" s="94">
        <f t="shared" si="103"/>
        <v>256570.18</v>
      </c>
      <c r="AU15" s="94">
        <f t="shared" si="104"/>
        <v>4257828.93</v>
      </c>
      <c r="AV15" s="94">
        <f t="shared" si="50"/>
        <v>1511.11</v>
      </c>
      <c r="AW15" s="94">
        <f t="shared" si="105"/>
        <v>256956.19</v>
      </c>
      <c r="AX15" s="94">
        <f t="shared" si="106"/>
        <v>4257829.25</v>
      </c>
      <c r="AY15" s="94">
        <f t="shared" si="51"/>
        <v>1126.3499999999999</v>
      </c>
      <c r="AZ15" s="94">
        <f t="shared" si="107"/>
        <v>257253.23</v>
      </c>
      <c r="BA15" s="94">
        <f t="shared" si="108"/>
        <v>4257829.12</v>
      </c>
      <c r="BB15" s="94">
        <f t="shared" si="52"/>
        <v>831.11</v>
      </c>
      <c r="BC15" s="94">
        <f t="shared" si="109"/>
        <v>257592.17</v>
      </c>
      <c r="BD15" s="94">
        <f t="shared" si="110"/>
        <v>4257829.28</v>
      </c>
      <c r="BE15" s="94">
        <f t="shared" si="53"/>
        <v>496.79</v>
      </c>
      <c r="BF15" s="94">
        <f t="shared" si="111"/>
        <v>254668.53</v>
      </c>
      <c r="BG15" s="94">
        <f t="shared" si="112"/>
        <v>4257462.46</v>
      </c>
      <c r="BH15" s="94">
        <f t="shared" si="54"/>
        <v>3441.64</v>
      </c>
      <c r="BI15" s="94">
        <f t="shared" si="113"/>
        <v>255127.7</v>
      </c>
      <c r="BJ15" s="94">
        <f t="shared" si="114"/>
        <v>4257462.49</v>
      </c>
      <c r="BK15" s="94">
        <f t="shared" si="55"/>
        <v>2987.48</v>
      </c>
      <c r="BL15" s="94">
        <f t="shared" si="115"/>
        <v>255488.14</v>
      </c>
      <c r="BM15" s="94">
        <f t="shared" si="116"/>
        <v>4257462.93</v>
      </c>
      <c r="BN15" s="94">
        <f t="shared" si="56"/>
        <v>2632.12</v>
      </c>
      <c r="BO15" s="94">
        <f t="shared" si="117"/>
        <v>255900.5</v>
      </c>
      <c r="BP15" s="94">
        <f t="shared" si="118"/>
        <v>4257462.8099999996</v>
      </c>
      <c r="BQ15" s="94">
        <f t="shared" si="57"/>
        <v>2227.6999999999998</v>
      </c>
      <c r="BR15" s="94">
        <f t="shared" si="119"/>
        <v>256235.57</v>
      </c>
      <c r="BS15" s="94">
        <f t="shared" si="120"/>
        <v>4257462.63</v>
      </c>
      <c r="BT15" s="94">
        <f t="shared" si="58"/>
        <v>1901.62</v>
      </c>
      <c r="BU15" s="94">
        <f t="shared" si="121"/>
        <v>256570.7</v>
      </c>
      <c r="BV15" s="94">
        <f t="shared" si="122"/>
        <v>4257462.51</v>
      </c>
      <c r="BW15" s="94">
        <f t="shared" si="59"/>
        <v>1579.23</v>
      </c>
      <c r="BX15" s="94">
        <f t="shared" si="123"/>
        <v>256896.41</v>
      </c>
      <c r="BY15" s="94">
        <f t="shared" si="124"/>
        <v>4257462.62</v>
      </c>
      <c r="BZ15" s="94">
        <f t="shared" si="60"/>
        <v>1272.1400000000001</v>
      </c>
      <c r="CA15" s="94">
        <f t="shared" si="125"/>
        <v>257225.35</v>
      </c>
      <c r="CB15" s="94">
        <f t="shared" si="126"/>
        <v>4257462.6500000004</v>
      </c>
      <c r="CC15" s="94">
        <f t="shared" si="61"/>
        <v>974.41</v>
      </c>
      <c r="CD15" s="94">
        <f t="shared" si="127"/>
        <v>257594.36</v>
      </c>
      <c r="CE15" s="94">
        <f t="shared" si="128"/>
        <v>4257462.59</v>
      </c>
      <c r="CF15" s="94">
        <f t="shared" si="62"/>
        <v>675.83</v>
      </c>
      <c r="CG15" s="94">
        <f t="shared" si="129"/>
        <v>255275.85</v>
      </c>
      <c r="CH15" s="94">
        <f t="shared" si="130"/>
        <v>4257096.13</v>
      </c>
      <c r="CI15" s="94">
        <f t="shared" si="63"/>
        <v>2924.63</v>
      </c>
      <c r="CJ15" s="94">
        <f t="shared" si="131"/>
        <v>255700.77</v>
      </c>
      <c r="CK15" s="94">
        <f t="shared" si="132"/>
        <v>4257096.22</v>
      </c>
      <c r="CL15" s="94">
        <f t="shared" si="64"/>
        <v>2520.4899999999998</v>
      </c>
      <c r="CM15" s="94">
        <f t="shared" si="133"/>
        <v>256203.13</v>
      </c>
      <c r="CN15" s="94">
        <f t="shared" si="134"/>
        <v>4257096.38</v>
      </c>
      <c r="CO15" s="94">
        <f t="shared" si="65"/>
        <v>2053.52</v>
      </c>
      <c r="CP15" s="94">
        <f t="shared" si="135"/>
        <v>257175.15</v>
      </c>
      <c r="CQ15" s="94">
        <f t="shared" si="136"/>
        <v>4257096.53</v>
      </c>
      <c r="CR15" s="94">
        <f t="shared" si="66"/>
        <v>1231.8900000000001</v>
      </c>
      <c r="CS15" s="94">
        <f t="shared" si="137"/>
        <v>257433.06</v>
      </c>
      <c r="CT15" s="94">
        <f t="shared" si="138"/>
        <v>4257096.66</v>
      </c>
      <c r="CU15" s="94">
        <f t="shared" si="67"/>
        <v>1057.53</v>
      </c>
      <c r="CV15" s="94">
        <f t="shared" si="139"/>
        <v>258530</v>
      </c>
      <c r="CW15" s="94">
        <f t="shared" si="140"/>
        <v>4257037</v>
      </c>
      <c r="CX15" s="94">
        <f t="shared" si="68"/>
        <v>1005.63</v>
      </c>
      <c r="CY15" s="94">
        <f t="shared" si="141"/>
        <v>256051.61</v>
      </c>
      <c r="CZ15" s="94">
        <f t="shared" si="142"/>
        <v>4256729.74</v>
      </c>
      <c r="DA15" s="94">
        <f t="shared" si="69"/>
        <v>2357.41</v>
      </c>
      <c r="DB15" s="94">
        <f t="shared" si="143"/>
        <v>257407.81</v>
      </c>
      <c r="DC15" s="94">
        <f t="shared" si="144"/>
        <v>4256729.9400000004</v>
      </c>
      <c r="DD15" s="94">
        <f t="shared" si="70"/>
        <v>1378.76</v>
      </c>
      <c r="DE15" s="94">
        <f t="shared" si="81"/>
        <v>257768.43</v>
      </c>
      <c r="DF15" s="94">
        <f t="shared" si="71"/>
        <v>4257096.5599999996</v>
      </c>
      <c r="DG15" s="94">
        <f t="shared" si="72"/>
        <v>893.71</v>
      </c>
      <c r="DH15" s="94">
        <f t="shared" si="71"/>
        <v>252816.43</v>
      </c>
      <c r="DI15" s="94">
        <f t="shared" si="71"/>
        <v>4259063</v>
      </c>
      <c r="DJ15" s="94">
        <f t="shared" si="73"/>
        <v>5380.67</v>
      </c>
      <c r="DK15" s="94">
        <f t="shared" si="71"/>
        <v>254406.11</v>
      </c>
      <c r="DL15" s="94">
        <f t="shared" si="71"/>
        <v>4257462.75</v>
      </c>
      <c r="DM15" s="94">
        <f t="shared" si="74"/>
        <v>3701.71</v>
      </c>
      <c r="DN15" s="94">
        <f t="shared" si="78"/>
        <v>255183.93</v>
      </c>
      <c r="DO15" s="94">
        <f t="shared" si="79"/>
        <v>4256730.4000000004</v>
      </c>
      <c r="DP15" s="94">
        <f t="shared" si="80"/>
        <v>3134.39</v>
      </c>
      <c r="DQ15" s="94">
        <f t="shared" si="71"/>
        <v>255199.02</v>
      </c>
      <c r="DR15" s="94">
        <f t="shared" si="71"/>
        <v>4257829.17</v>
      </c>
      <c r="DS15" s="94">
        <f t="shared" si="75"/>
        <v>2880.49</v>
      </c>
      <c r="DT15" s="94">
        <f t="shared" si="71"/>
        <v>257923</v>
      </c>
      <c r="DU15" s="94">
        <f t="shared" si="71"/>
        <v>4257154</v>
      </c>
      <c r="DV15" s="94">
        <f t="shared" si="76"/>
        <v>796.24</v>
      </c>
    </row>
    <row r="16" spans="1:126" x14ac:dyDescent="0.25">
      <c r="A16" s="2" t="s">
        <v>85</v>
      </c>
      <c r="B16" s="1">
        <v>257991.92</v>
      </c>
      <c r="C16" s="1">
        <v>4258103.1900000004</v>
      </c>
      <c r="D16" s="95" t="s">
        <v>109</v>
      </c>
      <c r="E16" s="9" t="str" cm="1">
        <f t="array" ref="E16">INDEX($M$2:$DV$2,0,MATCH(F16,$M16:$DV16,0))</f>
        <v>A15</v>
      </c>
      <c r="F16" s="100">
        <f t="shared" si="36"/>
        <v>484.59</v>
      </c>
      <c r="G16" s="9" t="str" cm="1">
        <f t="array" ref="G16">INDEX($M$2:$DV$2,0,MATCH(H16,$M16:$DV16,0))</f>
        <v>A24</v>
      </c>
      <c r="H16" s="100">
        <f t="shared" si="37"/>
        <v>753.94</v>
      </c>
      <c r="M16" s="94">
        <f t="shared" si="77"/>
        <v>252528.6</v>
      </c>
      <c r="N16" s="94">
        <f t="shared" si="82"/>
        <v>4259051.5199999996</v>
      </c>
      <c r="O16" s="94">
        <f t="shared" si="39"/>
        <v>5545.02</v>
      </c>
      <c r="P16" s="94">
        <f t="shared" si="83"/>
        <v>253217.96</v>
      </c>
      <c r="Q16" s="94">
        <f t="shared" si="84"/>
        <v>4258934.25</v>
      </c>
      <c r="R16" s="94">
        <f t="shared" si="40"/>
        <v>4845.76</v>
      </c>
      <c r="S16" s="94">
        <f t="shared" si="85"/>
        <v>254597.27</v>
      </c>
      <c r="T16" s="94">
        <f t="shared" si="86"/>
        <v>4258312.75</v>
      </c>
      <c r="U16" s="94">
        <f t="shared" si="41"/>
        <v>3401.11</v>
      </c>
      <c r="V16" s="94">
        <f t="shared" si="87"/>
        <v>255507.64</v>
      </c>
      <c r="W16" s="94">
        <f t="shared" si="88"/>
        <v>4258136.95</v>
      </c>
      <c r="X16" s="94">
        <f t="shared" si="42"/>
        <v>2484.5100000000002</v>
      </c>
      <c r="Y16" s="94">
        <f t="shared" si="89"/>
        <v>255885.43</v>
      </c>
      <c r="Z16" s="94">
        <f t="shared" si="90"/>
        <v>4258136.88</v>
      </c>
      <c r="AA16" s="94">
        <f t="shared" si="43"/>
        <v>2106.7600000000002</v>
      </c>
      <c r="AB16" s="94">
        <f t="shared" si="91"/>
        <v>256323</v>
      </c>
      <c r="AC16" s="94">
        <f t="shared" si="92"/>
        <v>4258195</v>
      </c>
      <c r="AD16" s="94">
        <f t="shared" si="44"/>
        <v>1671.44</v>
      </c>
      <c r="AE16" s="94">
        <f t="shared" si="93"/>
        <v>254548.51</v>
      </c>
      <c r="AF16" s="94">
        <f t="shared" si="94"/>
        <v>4257829.0999999996</v>
      </c>
      <c r="AG16" s="94">
        <f t="shared" si="45"/>
        <v>3454.3</v>
      </c>
      <c r="AH16" s="94">
        <f t="shared" si="95"/>
        <v>254850.77</v>
      </c>
      <c r="AI16" s="94">
        <f t="shared" si="96"/>
        <v>4257828.84</v>
      </c>
      <c r="AJ16" s="94">
        <f t="shared" si="46"/>
        <v>3153.11</v>
      </c>
      <c r="AK16" s="94">
        <f t="shared" si="97"/>
        <v>255533.88</v>
      </c>
      <c r="AL16" s="94">
        <f t="shared" si="98"/>
        <v>4257829.1500000004</v>
      </c>
      <c r="AM16" s="94">
        <f t="shared" si="47"/>
        <v>2473.27</v>
      </c>
      <c r="AN16" s="94">
        <f t="shared" si="99"/>
        <v>255894.42</v>
      </c>
      <c r="AO16" s="94">
        <f t="shared" si="100"/>
        <v>4257829.12</v>
      </c>
      <c r="AP16" s="94">
        <f t="shared" si="48"/>
        <v>2115.33</v>
      </c>
      <c r="AQ16" s="94">
        <f t="shared" si="101"/>
        <v>256274.81</v>
      </c>
      <c r="AR16" s="94">
        <f t="shared" si="102"/>
        <v>4257829.08</v>
      </c>
      <c r="AS16" s="94">
        <f t="shared" si="49"/>
        <v>1738.85</v>
      </c>
      <c r="AT16" s="94">
        <f t="shared" si="103"/>
        <v>256570.18</v>
      </c>
      <c r="AU16" s="94">
        <f t="shared" si="104"/>
        <v>4257828.93</v>
      </c>
      <c r="AV16" s="94">
        <f t="shared" si="50"/>
        <v>1447.95</v>
      </c>
      <c r="AW16" s="94">
        <f t="shared" si="105"/>
        <v>256956.19</v>
      </c>
      <c r="AX16" s="94">
        <f t="shared" si="106"/>
        <v>4257829.25</v>
      </c>
      <c r="AY16" s="94">
        <f t="shared" si="51"/>
        <v>1071.3399999999999</v>
      </c>
      <c r="AZ16" s="94">
        <f t="shared" si="107"/>
        <v>257253.23</v>
      </c>
      <c r="BA16" s="94">
        <f t="shared" si="108"/>
        <v>4257829.12</v>
      </c>
      <c r="BB16" s="94">
        <f t="shared" si="52"/>
        <v>787.89</v>
      </c>
      <c r="BC16" s="94">
        <f t="shared" si="109"/>
        <v>257592.17</v>
      </c>
      <c r="BD16" s="94">
        <f t="shared" si="110"/>
        <v>4257829.28</v>
      </c>
      <c r="BE16" s="94">
        <f t="shared" si="53"/>
        <v>484.59</v>
      </c>
      <c r="BF16" s="94">
        <f t="shared" si="111"/>
        <v>254668.53</v>
      </c>
      <c r="BG16" s="94">
        <f t="shared" si="112"/>
        <v>4257462.46</v>
      </c>
      <c r="BH16" s="94">
        <f t="shared" si="54"/>
        <v>3384.59</v>
      </c>
      <c r="BI16" s="94">
        <f t="shared" si="113"/>
        <v>255127.7</v>
      </c>
      <c r="BJ16" s="94">
        <f t="shared" si="114"/>
        <v>4257462.49</v>
      </c>
      <c r="BK16" s="94">
        <f t="shared" si="55"/>
        <v>2935</v>
      </c>
      <c r="BL16" s="94">
        <f t="shared" si="115"/>
        <v>255488.14</v>
      </c>
      <c r="BM16" s="94">
        <f t="shared" si="116"/>
        <v>4257462.93</v>
      </c>
      <c r="BN16" s="94">
        <f t="shared" si="56"/>
        <v>2584.35</v>
      </c>
      <c r="BO16" s="94">
        <f t="shared" si="117"/>
        <v>255900.5</v>
      </c>
      <c r="BP16" s="94">
        <f t="shared" si="118"/>
        <v>4257462.8099999996</v>
      </c>
      <c r="BQ16" s="94">
        <f t="shared" si="57"/>
        <v>2187.2600000000002</v>
      </c>
      <c r="BR16" s="94">
        <f t="shared" si="119"/>
        <v>256235.57</v>
      </c>
      <c r="BS16" s="94">
        <f t="shared" si="120"/>
        <v>4257462.63</v>
      </c>
      <c r="BT16" s="94">
        <f t="shared" si="58"/>
        <v>1869.51</v>
      </c>
      <c r="BU16" s="94">
        <f t="shared" si="121"/>
        <v>256570.7</v>
      </c>
      <c r="BV16" s="94">
        <f t="shared" si="122"/>
        <v>4257462.51</v>
      </c>
      <c r="BW16" s="94">
        <f t="shared" si="59"/>
        <v>1558.95</v>
      </c>
      <c r="BX16" s="94">
        <f t="shared" si="123"/>
        <v>256896.41</v>
      </c>
      <c r="BY16" s="94">
        <f t="shared" si="124"/>
        <v>4257462.62</v>
      </c>
      <c r="BZ16" s="94">
        <f t="shared" si="60"/>
        <v>1269.04</v>
      </c>
      <c r="CA16" s="94">
        <f t="shared" si="125"/>
        <v>257225.35</v>
      </c>
      <c r="CB16" s="94">
        <f t="shared" si="126"/>
        <v>4257462.6500000004</v>
      </c>
      <c r="CC16" s="94">
        <f t="shared" si="61"/>
        <v>998.96</v>
      </c>
      <c r="CD16" s="94">
        <f t="shared" si="127"/>
        <v>257594.36</v>
      </c>
      <c r="CE16" s="94">
        <f t="shared" si="128"/>
        <v>4257462.59</v>
      </c>
      <c r="CF16" s="94">
        <f t="shared" si="62"/>
        <v>753.94</v>
      </c>
      <c r="CG16" s="94">
        <f t="shared" si="129"/>
        <v>255275.85</v>
      </c>
      <c r="CH16" s="94">
        <f t="shared" si="130"/>
        <v>4257096.13</v>
      </c>
      <c r="CI16" s="94">
        <f t="shared" si="63"/>
        <v>2896.76</v>
      </c>
      <c r="CJ16" s="94">
        <f t="shared" si="131"/>
        <v>255700.77</v>
      </c>
      <c r="CK16" s="94">
        <f t="shared" si="132"/>
        <v>4257096.22</v>
      </c>
      <c r="CL16" s="94">
        <f t="shared" si="64"/>
        <v>2502.67</v>
      </c>
      <c r="CM16" s="94">
        <f t="shared" si="133"/>
        <v>256203.13</v>
      </c>
      <c r="CN16" s="94">
        <f t="shared" si="134"/>
        <v>4257096.38</v>
      </c>
      <c r="CO16" s="94">
        <f t="shared" si="65"/>
        <v>2052.67</v>
      </c>
      <c r="CP16" s="94">
        <f t="shared" si="135"/>
        <v>257175.15</v>
      </c>
      <c r="CQ16" s="94">
        <f t="shared" si="136"/>
        <v>4257096.53</v>
      </c>
      <c r="CR16" s="94">
        <f t="shared" si="66"/>
        <v>1296.33</v>
      </c>
      <c r="CS16" s="94">
        <f t="shared" si="137"/>
        <v>257433.06</v>
      </c>
      <c r="CT16" s="94">
        <f t="shared" si="138"/>
        <v>4257096.66</v>
      </c>
      <c r="CU16" s="94">
        <f t="shared" si="67"/>
        <v>1151.27</v>
      </c>
      <c r="CV16" s="94">
        <f t="shared" si="139"/>
        <v>258530</v>
      </c>
      <c r="CW16" s="94">
        <f t="shared" si="140"/>
        <v>4257037</v>
      </c>
      <c r="CX16" s="94">
        <f t="shared" si="68"/>
        <v>1194.27</v>
      </c>
      <c r="CY16" s="94">
        <f t="shared" si="141"/>
        <v>256051.61</v>
      </c>
      <c r="CZ16" s="94">
        <f t="shared" si="142"/>
        <v>4256729.74</v>
      </c>
      <c r="DA16" s="94">
        <f t="shared" si="69"/>
        <v>2377.2199999999998</v>
      </c>
      <c r="DB16" s="94">
        <f t="shared" si="143"/>
        <v>257407.81</v>
      </c>
      <c r="DC16" s="94">
        <f t="shared" si="144"/>
        <v>4256729.9400000004</v>
      </c>
      <c r="DD16" s="94">
        <f t="shared" si="70"/>
        <v>1492.31</v>
      </c>
      <c r="DE16" s="94">
        <f t="shared" si="81"/>
        <v>257768.43</v>
      </c>
      <c r="DF16" s="94">
        <f t="shared" si="71"/>
        <v>4257096.5599999996</v>
      </c>
      <c r="DG16" s="94">
        <f t="shared" si="72"/>
        <v>1031.1400000000001</v>
      </c>
      <c r="DH16" s="94">
        <f t="shared" si="71"/>
        <v>252816.43</v>
      </c>
      <c r="DI16" s="94">
        <f t="shared" si="71"/>
        <v>4259063</v>
      </c>
      <c r="DJ16" s="94">
        <f t="shared" si="73"/>
        <v>5263.74</v>
      </c>
      <c r="DK16" s="94">
        <f t="shared" si="71"/>
        <v>254406.11</v>
      </c>
      <c r="DL16" s="94">
        <f t="shared" si="71"/>
        <v>4257462.75</v>
      </c>
      <c r="DM16" s="94">
        <f t="shared" si="74"/>
        <v>3642.55</v>
      </c>
      <c r="DN16" s="94">
        <f t="shared" si="78"/>
        <v>255183.93</v>
      </c>
      <c r="DO16" s="94">
        <f t="shared" si="79"/>
        <v>4256730.4000000004</v>
      </c>
      <c r="DP16" s="94">
        <f t="shared" si="80"/>
        <v>3125.6</v>
      </c>
      <c r="DQ16" s="94">
        <f t="shared" si="71"/>
        <v>255199.02</v>
      </c>
      <c r="DR16" s="94">
        <f t="shared" si="71"/>
        <v>4257829.17</v>
      </c>
      <c r="DS16" s="94">
        <f t="shared" si="75"/>
        <v>2806.31</v>
      </c>
      <c r="DT16" s="94">
        <f t="shared" si="71"/>
        <v>257923</v>
      </c>
      <c r="DU16" s="94">
        <f t="shared" si="71"/>
        <v>4257154</v>
      </c>
      <c r="DV16" s="94">
        <f t="shared" si="76"/>
        <v>951.69</v>
      </c>
    </row>
    <row r="17" spans="1:126" x14ac:dyDescent="0.25">
      <c r="A17" s="2" t="s">
        <v>86</v>
      </c>
      <c r="B17" s="1">
        <v>257540.92</v>
      </c>
      <c r="C17" s="1">
        <v>4258326.82</v>
      </c>
      <c r="D17" s="95" t="s">
        <v>109</v>
      </c>
      <c r="E17" s="9" t="str" cm="1">
        <f t="array" ref="E17">INDEX($M$2:$DV$2,0,MATCH(F17,$M17:$DV17,0))</f>
        <v>A15</v>
      </c>
      <c r="F17" s="100">
        <f t="shared" si="36"/>
        <v>500.17</v>
      </c>
      <c r="G17" s="9" t="str" cm="1">
        <f t="array" ref="G17">INDEX($M$2:$DV$2,0,MATCH(H17,$M17:$DV17,0))</f>
        <v>A14</v>
      </c>
      <c r="H17" s="100">
        <f t="shared" si="37"/>
        <v>574.87</v>
      </c>
      <c r="M17" s="94">
        <f t="shared" si="77"/>
        <v>252528.6</v>
      </c>
      <c r="N17" s="94">
        <f t="shared" si="82"/>
        <v>4259051.5199999996</v>
      </c>
      <c r="O17" s="94">
        <f t="shared" si="39"/>
        <v>5064.4399999999996</v>
      </c>
      <c r="P17" s="94">
        <f t="shared" si="83"/>
        <v>253217.96</v>
      </c>
      <c r="Q17" s="94">
        <f t="shared" si="84"/>
        <v>4258934.25</v>
      </c>
      <c r="R17" s="94">
        <f t="shared" si="40"/>
        <v>4365.43</v>
      </c>
      <c r="S17" s="94">
        <f t="shared" si="85"/>
        <v>254597.27</v>
      </c>
      <c r="T17" s="94">
        <f t="shared" si="86"/>
        <v>4258312.75</v>
      </c>
      <c r="U17" s="94">
        <f t="shared" si="41"/>
        <v>2943.68</v>
      </c>
      <c r="V17" s="94">
        <f t="shared" si="87"/>
        <v>255507.64</v>
      </c>
      <c r="W17" s="94">
        <f t="shared" si="88"/>
        <v>4258136.95</v>
      </c>
      <c r="X17" s="94">
        <f t="shared" si="42"/>
        <v>2042.13</v>
      </c>
      <c r="Y17" s="94">
        <f t="shared" si="89"/>
        <v>255885.43</v>
      </c>
      <c r="Z17" s="94">
        <f t="shared" si="90"/>
        <v>4258136.88</v>
      </c>
      <c r="AA17" s="94">
        <f t="shared" si="43"/>
        <v>1666.35</v>
      </c>
      <c r="AB17" s="94">
        <f t="shared" si="91"/>
        <v>256323</v>
      </c>
      <c r="AC17" s="94">
        <f t="shared" si="92"/>
        <v>4258195</v>
      </c>
      <c r="AD17" s="94">
        <f t="shared" si="44"/>
        <v>1225.03</v>
      </c>
      <c r="AE17" s="94">
        <f t="shared" si="93"/>
        <v>254548.51</v>
      </c>
      <c r="AF17" s="94">
        <f t="shared" si="94"/>
        <v>4257829.0999999996</v>
      </c>
      <c r="AG17" s="94">
        <f t="shared" si="45"/>
        <v>3033.52</v>
      </c>
      <c r="AH17" s="94">
        <f t="shared" si="95"/>
        <v>254850.77</v>
      </c>
      <c r="AI17" s="94">
        <f t="shared" si="96"/>
        <v>4257828.84</v>
      </c>
      <c r="AJ17" s="94">
        <f t="shared" si="46"/>
        <v>2735.85</v>
      </c>
      <c r="AK17" s="94">
        <f t="shared" si="97"/>
        <v>255533.88</v>
      </c>
      <c r="AL17" s="94">
        <f t="shared" si="98"/>
        <v>4257829.1500000004</v>
      </c>
      <c r="AM17" s="94">
        <f t="shared" si="47"/>
        <v>2067.8200000000002</v>
      </c>
      <c r="AN17" s="94">
        <f t="shared" si="99"/>
        <v>255894.42</v>
      </c>
      <c r="AO17" s="94">
        <f t="shared" si="100"/>
        <v>4257829.12</v>
      </c>
      <c r="AP17" s="94">
        <f t="shared" si="48"/>
        <v>1720.08</v>
      </c>
      <c r="AQ17" s="94">
        <f t="shared" si="101"/>
        <v>256274.81</v>
      </c>
      <c r="AR17" s="94">
        <f t="shared" si="102"/>
        <v>4257829.08</v>
      </c>
      <c r="AS17" s="94">
        <f t="shared" si="49"/>
        <v>1360.43</v>
      </c>
      <c r="AT17" s="94">
        <f t="shared" si="103"/>
        <v>256570.18</v>
      </c>
      <c r="AU17" s="94">
        <f t="shared" si="104"/>
        <v>4257828.93</v>
      </c>
      <c r="AV17" s="94">
        <f t="shared" si="50"/>
        <v>1090.98</v>
      </c>
      <c r="AW17" s="94">
        <f t="shared" si="105"/>
        <v>256956.19</v>
      </c>
      <c r="AX17" s="94">
        <f t="shared" si="106"/>
        <v>4257829.25</v>
      </c>
      <c r="AY17" s="94">
        <f t="shared" si="51"/>
        <v>767.78</v>
      </c>
      <c r="AZ17" s="94">
        <f t="shared" si="107"/>
        <v>257253.23</v>
      </c>
      <c r="BA17" s="94">
        <f t="shared" si="108"/>
        <v>4257829.12</v>
      </c>
      <c r="BB17" s="94">
        <f t="shared" si="52"/>
        <v>574.87</v>
      </c>
      <c r="BC17" s="94">
        <f t="shared" si="109"/>
        <v>257592.17</v>
      </c>
      <c r="BD17" s="94">
        <f t="shared" si="110"/>
        <v>4257829.28</v>
      </c>
      <c r="BE17" s="94">
        <f t="shared" si="53"/>
        <v>500.17</v>
      </c>
      <c r="BF17" s="94">
        <f t="shared" si="111"/>
        <v>254668.53</v>
      </c>
      <c r="BG17" s="94">
        <f t="shared" si="112"/>
        <v>4257462.46</v>
      </c>
      <c r="BH17" s="94">
        <f t="shared" si="54"/>
        <v>2999.62</v>
      </c>
      <c r="BI17" s="94">
        <f t="shared" si="113"/>
        <v>255127.7</v>
      </c>
      <c r="BJ17" s="94">
        <f t="shared" si="114"/>
        <v>4257462.49</v>
      </c>
      <c r="BK17" s="94">
        <f t="shared" si="55"/>
        <v>2563.34</v>
      </c>
      <c r="BL17" s="94">
        <f t="shared" si="115"/>
        <v>255488.14</v>
      </c>
      <c r="BM17" s="94">
        <f t="shared" si="116"/>
        <v>4257462.93</v>
      </c>
      <c r="BN17" s="94">
        <f t="shared" si="56"/>
        <v>2227.15</v>
      </c>
      <c r="BO17" s="94">
        <f t="shared" si="117"/>
        <v>255900.5</v>
      </c>
      <c r="BP17" s="94">
        <f t="shared" si="118"/>
        <v>4257462.8099999996</v>
      </c>
      <c r="BQ17" s="94">
        <f t="shared" si="57"/>
        <v>1854.05</v>
      </c>
      <c r="BR17" s="94">
        <f t="shared" si="119"/>
        <v>256235.57</v>
      </c>
      <c r="BS17" s="94">
        <f t="shared" si="120"/>
        <v>4257462.63</v>
      </c>
      <c r="BT17" s="94">
        <f t="shared" si="58"/>
        <v>1565.49</v>
      </c>
      <c r="BU17" s="94">
        <f t="shared" si="121"/>
        <v>256570.7</v>
      </c>
      <c r="BV17" s="94">
        <f t="shared" si="122"/>
        <v>4257462.51</v>
      </c>
      <c r="BW17" s="94">
        <f t="shared" si="59"/>
        <v>1299.3699999999999</v>
      </c>
      <c r="BX17" s="94">
        <f t="shared" si="123"/>
        <v>256896.41</v>
      </c>
      <c r="BY17" s="94">
        <f t="shared" si="124"/>
        <v>4257462.62</v>
      </c>
      <c r="BZ17" s="94">
        <f t="shared" si="60"/>
        <v>1078.07</v>
      </c>
      <c r="CA17" s="94">
        <f t="shared" si="125"/>
        <v>257225.35</v>
      </c>
      <c r="CB17" s="94">
        <f t="shared" si="126"/>
        <v>4257462.6500000004</v>
      </c>
      <c r="CC17" s="94">
        <f t="shared" si="61"/>
        <v>919.99</v>
      </c>
      <c r="CD17" s="94">
        <f t="shared" si="127"/>
        <v>257594.36</v>
      </c>
      <c r="CE17" s="94">
        <f t="shared" si="128"/>
        <v>4257462.59</v>
      </c>
      <c r="CF17" s="94">
        <f t="shared" si="62"/>
        <v>865.88</v>
      </c>
      <c r="CG17" s="94">
        <f t="shared" si="129"/>
        <v>255275.85</v>
      </c>
      <c r="CH17" s="94">
        <f t="shared" si="130"/>
        <v>4257096.13</v>
      </c>
      <c r="CI17" s="94">
        <f t="shared" si="63"/>
        <v>2577.8200000000002</v>
      </c>
      <c r="CJ17" s="94">
        <f t="shared" si="131"/>
        <v>255700.77</v>
      </c>
      <c r="CK17" s="94">
        <f t="shared" si="132"/>
        <v>4257096.22</v>
      </c>
      <c r="CL17" s="94">
        <f t="shared" si="64"/>
        <v>2213.71</v>
      </c>
      <c r="CM17" s="94">
        <f t="shared" si="133"/>
        <v>256203.13</v>
      </c>
      <c r="CN17" s="94">
        <f t="shared" si="134"/>
        <v>4257096.38</v>
      </c>
      <c r="CO17" s="94">
        <f t="shared" si="65"/>
        <v>1817.6</v>
      </c>
      <c r="CP17" s="94">
        <f t="shared" si="135"/>
        <v>257175.15</v>
      </c>
      <c r="CQ17" s="94">
        <f t="shared" si="136"/>
        <v>4257096.53</v>
      </c>
      <c r="CR17" s="94">
        <f t="shared" si="66"/>
        <v>1283.51</v>
      </c>
      <c r="CS17" s="94">
        <f t="shared" si="137"/>
        <v>257433.06</v>
      </c>
      <c r="CT17" s="94">
        <f t="shared" si="138"/>
        <v>4257096.66</v>
      </c>
      <c r="CU17" s="94">
        <f t="shared" si="67"/>
        <v>1234.8800000000001</v>
      </c>
      <c r="CV17" s="94">
        <f t="shared" si="139"/>
        <v>258530</v>
      </c>
      <c r="CW17" s="94">
        <f t="shared" si="140"/>
        <v>4257037</v>
      </c>
      <c r="CX17" s="94">
        <f t="shared" si="68"/>
        <v>1625.4</v>
      </c>
      <c r="CY17" s="94">
        <f t="shared" si="141"/>
        <v>256051.61</v>
      </c>
      <c r="CZ17" s="94">
        <f t="shared" si="142"/>
        <v>4256729.74</v>
      </c>
      <c r="DA17" s="94">
        <f t="shared" si="69"/>
        <v>2183.7399999999998</v>
      </c>
      <c r="DB17" s="94">
        <f t="shared" si="143"/>
        <v>257407.81</v>
      </c>
      <c r="DC17" s="94">
        <f t="shared" si="144"/>
        <v>4256729.9400000004</v>
      </c>
      <c r="DD17" s="94">
        <f t="shared" si="70"/>
        <v>1602.42</v>
      </c>
      <c r="DE17" s="94">
        <f t="shared" si="81"/>
        <v>257768.43</v>
      </c>
      <c r="DF17" s="94">
        <f t="shared" si="71"/>
        <v>4257096.5599999996</v>
      </c>
      <c r="DG17" s="94">
        <f t="shared" si="72"/>
        <v>1251.1199999999999</v>
      </c>
      <c r="DH17" s="94">
        <f t="shared" si="71"/>
        <v>252816.43</v>
      </c>
      <c r="DI17" s="94">
        <f t="shared" si="71"/>
        <v>4259063</v>
      </c>
      <c r="DJ17" s="94">
        <f t="shared" si="73"/>
        <v>4781.5</v>
      </c>
      <c r="DK17" s="94">
        <f t="shared" si="71"/>
        <v>254406.11</v>
      </c>
      <c r="DL17" s="94">
        <f t="shared" si="71"/>
        <v>4257462.75</v>
      </c>
      <c r="DM17" s="94">
        <f t="shared" si="74"/>
        <v>3251.72</v>
      </c>
      <c r="DN17" s="94">
        <f t="shared" si="78"/>
        <v>255183.93</v>
      </c>
      <c r="DO17" s="94">
        <f t="shared" si="79"/>
        <v>4256730.4000000004</v>
      </c>
      <c r="DP17" s="94">
        <f t="shared" si="80"/>
        <v>2846.75</v>
      </c>
      <c r="DQ17" s="94">
        <f t="shared" si="71"/>
        <v>255199.02</v>
      </c>
      <c r="DR17" s="94">
        <f t="shared" si="71"/>
        <v>4257829.17</v>
      </c>
      <c r="DS17" s="94">
        <f t="shared" si="75"/>
        <v>2394.19</v>
      </c>
      <c r="DT17" s="94">
        <f t="shared" si="71"/>
        <v>257923</v>
      </c>
      <c r="DU17" s="94">
        <f t="shared" si="71"/>
        <v>4257154</v>
      </c>
      <c r="DV17" s="94">
        <f t="shared" si="76"/>
        <v>1233.49</v>
      </c>
    </row>
    <row r="18" spans="1:126" x14ac:dyDescent="0.25">
      <c r="A18" s="2" t="s">
        <v>87</v>
      </c>
      <c r="B18" s="1">
        <v>257187.44</v>
      </c>
      <c r="C18" s="1">
        <v>4258393.9800000004</v>
      </c>
      <c r="D18" s="95" t="s">
        <v>109</v>
      </c>
      <c r="E18" s="9" t="str" cm="1">
        <f t="array" ref="E18">INDEX($M$2:$DV$2,0,MATCH(F18,$M18:$DV18,0))</f>
        <v>A14</v>
      </c>
      <c r="F18" s="100">
        <f t="shared" si="36"/>
        <v>568.67999999999995</v>
      </c>
      <c r="G18" s="9" t="str" cm="1">
        <f t="array" ref="G18">INDEX($M$2:$DV$2,0,MATCH(H18,$M18:$DV18,0))</f>
        <v>A13</v>
      </c>
      <c r="H18" s="100">
        <f t="shared" si="37"/>
        <v>610.24</v>
      </c>
      <c r="M18" s="94">
        <f t="shared" si="77"/>
        <v>252528.6</v>
      </c>
      <c r="N18" s="94">
        <f t="shared" si="82"/>
        <v>4259051.5199999996</v>
      </c>
      <c r="O18" s="94">
        <f t="shared" si="39"/>
        <v>4705.01</v>
      </c>
      <c r="P18" s="94">
        <f t="shared" si="83"/>
        <v>253217.96</v>
      </c>
      <c r="Q18" s="94">
        <f t="shared" si="84"/>
        <v>4258934.25</v>
      </c>
      <c r="R18" s="94">
        <f t="shared" si="40"/>
        <v>4006.08</v>
      </c>
      <c r="S18" s="94">
        <f t="shared" si="85"/>
        <v>254597.27</v>
      </c>
      <c r="T18" s="94">
        <f t="shared" si="86"/>
        <v>4258312.75</v>
      </c>
      <c r="U18" s="94">
        <f t="shared" si="41"/>
        <v>2591.44</v>
      </c>
      <c r="V18" s="94">
        <f t="shared" si="87"/>
        <v>255507.64</v>
      </c>
      <c r="W18" s="94">
        <f t="shared" si="88"/>
        <v>4258136.95</v>
      </c>
      <c r="X18" s="94">
        <f t="shared" si="42"/>
        <v>1699.35</v>
      </c>
      <c r="Y18" s="94">
        <f t="shared" si="89"/>
        <v>255885.43</v>
      </c>
      <c r="Z18" s="94">
        <f t="shared" si="90"/>
        <v>4258136.88</v>
      </c>
      <c r="AA18" s="94">
        <f t="shared" si="43"/>
        <v>1327.15</v>
      </c>
      <c r="AB18" s="94">
        <f t="shared" si="91"/>
        <v>256323</v>
      </c>
      <c r="AC18" s="94">
        <f t="shared" si="92"/>
        <v>4258195</v>
      </c>
      <c r="AD18" s="94">
        <f t="shared" si="44"/>
        <v>887.05</v>
      </c>
      <c r="AE18" s="94">
        <f t="shared" si="93"/>
        <v>254548.51</v>
      </c>
      <c r="AF18" s="94">
        <f t="shared" si="94"/>
        <v>4257829.0999999996</v>
      </c>
      <c r="AG18" s="94">
        <f t="shared" si="45"/>
        <v>2698.71</v>
      </c>
      <c r="AH18" s="94">
        <f t="shared" si="95"/>
        <v>254850.77</v>
      </c>
      <c r="AI18" s="94">
        <f t="shared" si="96"/>
        <v>4257828.84</v>
      </c>
      <c r="AJ18" s="94">
        <f t="shared" si="46"/>
        <v>2404.04</v>
      </c>
      <c r="AK18" s="94">
        <f t="shared" si="97"/>
        <v>255533.88</v>
      </c>
      <c r="AL18" s="94">
        <f t="shared" si="98"/>
        <v>4257829.1500000004</v>
      </c>
      <c r="AM18" s="94">
        <f t="shared" si="47"/>
        <v>1747.37</v>
      </c>
      <c r="AN18" s="94">
        <f t="shared" si="99"/>
        <v>255894.42</v>
      </c>
      <c r="AO18" s="94">
        <f t="shared" si="100"/>
        <v>4257829.12</v>
      </c>
      <c r="AP18" s="94">
        <f t="shared" si="48"/>
        <v>1411.02</v>
      </c>
      <c r="AQ18" s="94">
        <f t="shared" si="101"/>
        <v>256274.81</v>
      </c>
      <c r="AR18" s="94">
        <f t="shared" si="102"/>
        <v>4257829.08</v>
      </c>
      <c r="AS18" s="94">
        <f t="shared" si="49"/>
        <v>1073.32</v>
      </c>
      <c r="AT18" s="94">
        <f t="shared" si="103"/>
        <v>256570.18</v>
      </c>
      <c r="AU18" s="94">
        <f t="shared" si="104"/>
        <v>4257828.93</v>
      </c>
      <c r="AV18" s="94">
        <f t="shared" si="50"/>
        <v>836.83</v>
      </c>
      <c r="AW18" s="94">
        <f t="shared" si="105"/>
        <v>256956.19</v>
      </c>
      <c r="AX18" s="94">
        <f t="shared" si="106"/>
        <v>4257829.25</v>
      </c>
      <c r="AY18" s="94">
        <f t="shared" si="51"/>
        <v>610.24</v>
      </c>
      <c r="AZ18" s="94">
        <f t="shared" si="107"/>
        <v>257253.23</v>
      </c>
      <c r="BA18" s="94">
        <f t="shared" si="108"/>
        <v>4257829.12</v>
      </c>
      <c r="BB18" s="94">
        <f t="shared" si="52"/>
        <v>568.67999999999995</v>
      </c>
      <c r="BC18" s="94">
        <f t="shared" si="109"/>
        <v>257592.17</v>
      </c>
      <c r="BD18" s="94">
        <f t="shared" si="110"/>
        <v>4257829.28</v>
      </c>
      <c r="BE18" s="94">
        <f t="shared" si="53"/>
        <v>694.76</v>
      </c>
      <c r="BF18" s="94">
        <f t="shared" si="111"/>
        <v>254668.53</v>
      </c>
      <c r="BG18" s="94">
        <f t="shared" si="112"/>
        <v>4257462.46</v>
      </c>
      <c r="BH18" s="94">
        <f t="shared" si="54"/>
        <v>2685.64</v>
      </c>
      <c r="BI18" s="94">
        <f t="shared" si="113"/>
        <v>255127.7</v>
      </c>
      <c r="BJ18" s="94">
        <f t="shared" si="114"/>
        <v>4257462.49</v>
      </c>
      <c r="BK18" s="94">
        <f t="shared" si="55"/>
        <v>2260.58</v>
      </c>
      <c r="BL18" s="94">
        <f t="shared" si="115"/>
        <v>255488.14</v>
      </c>
      <c r="BM18" s="94">
        <f t="shared" si="116"/>
        <v>4257462.93</v>
      </c>
      <c r="BN18" s="94">
        <f t="shared" si="56"/>
        <v>1937.65</v>
      </c>
      <c r="BO18" s="94">
        <f t="shared" si="117"/>
        <v>255900.5</v>
      </c>
      <c r="BP18" s="94">
        <f t="shared" si="118"/>
        <v>4257462.8099999996</v>
      </c>
      <c r="BQ18" s="94">
        <f t="shared" si="57"/>
        <v>1588.49</v>
      </c>
      <c r="BR18" s="94">
        <f t="shared" si="119"/>
        <v>256235.57</v>
      </c>
      <c r="BS18" s="94">
        <f t="shared" si="120"/>
        <v>4257462.63</v>
      </c>
      <c r="BT18" s="94">
        <f t="shared" si="58"/>
        <v>1331.72</v>
      </c>
      <c r="BU18" s="94">
        <f t="shared" si="121"/>
        <v>256570.7</v>
      </c>
      <c r="BV18" s="94">
        <f t="shared" si="122"/>
        <v>4257462.51</v>
      </c>
      <c r="BW18" s="94">
        <f t="shared" si="59"/>
        <v>1117.1400000000001</v>
      </c>
      <c r="BX18" s="94">
        <f t="shared" si="123"/>
        <v>256896.41</v>
      </c>
      <c r="BY18" s="94">
        <f t="shared" si="124"/>
        <v>4257462.62</v>
      </c>
      <c r="BZ18" s="94">
        <f t="shared" si="60"/>
        <v>975.77</v>
      </c>
      <c r="CA18" s="94">
        <f t="shared" si="125"/>
        <v>257225.35</v>
      </c>
      <c r="CB18" s="94">
        <f t="shared" si="126"/>
        <v>4257462.6500000004</v>
      </c>
      <c r="CC18" s="94">
        <f t="shared" si="61"/>
        <v>932.1</v>
      </c>
      <c r="CD18" s="94">
        <f t="shared" si="127"/>
        <v>257594.36</v>
      </c>
      <c r="CE18" s="94">
        <f t="shared" si="128"/>
        <v>4257462.59</v>
      </c>
      <c r="CF18" s="94">
        <f t="shared" si="62"/>
        <v>1016.4</v>
      </c>
      <c r="CG18" s="94">
        <f t="shared" si="129"/>
        <v>255275.85</v>
      </c>
      <c r="CH18" s="94">
        <f t="shared" si="130"/>
        <v>4257096.13</v>
      </c>
      <c r="CI18" s="94">
        <f t="shared" si="63"/>
        <v>2310.54</v>
      </c>
      <c r="CJ18" s="94">
        <f t="shared" si="131"/>
        <v>255700.77</v>
      </c>
      <c r="CK18" s="94">
        <f t="shared" si="132"/>
        <v>4257096.22</v>
      </c>
      <c r="CL18" s="94">
        <f t="shared" si="64"/>
        <v>1973.42</v>
      </c>
      <c r="CM18" s="94">
        <f t="shared" si="133"/>
        <v>256203.13</v>
      </c>
      <c r="CN18" s="94">
        <f t="shared" si="134"/>
        <v>4257096.38</v>
      </c>
      <c r="CO18" s="94">
        <f t="shared" si="65"/>
        <v>1628.69</v>
      </c>
      <c r="CP18" s="94">
        <f t="shared" si="135"/>
        <v>257175.15</v>
      </c>
      <c r="CQ18" s="94">
        <f t="shared" si="136"/>
        <v>4257096.53</v>
      </c>
      <c r="CR18" s="94">
        <f t="shared" si="66"/>
        <v>1297.51</v>
      </c>
      <c r="CS18" s="94">
        <f t="shared" si="137"/>
        <v>257433.06</v>
      </c>
      <c r="CT18" s="94">
        <f t="shared" si="138"/>
        <v>4257096.66</v>
      </c>
      <c r="CU18" s="94">
        <f t="shared" si="67"/>
        <v>1320.37</v>
      </c>
      <c r="CV18" s="94">
        <f t="shared" si="139"/>
        <v>258530</v>
      </c>
      <c r="CW18" s="94">
        <f t="shared" si="140"/>
        <v>4257037</v>
      </c>
      <c r="CX18" s="94">
        <f t="shared" si="68"/>
        <v>1908.89</v>
      </c>
      <c r="CY18" s="94">
        <f t="shared" si="141"/>
        <v>256051.61</v>
      </c>
      <c r="CZ18" s="94">
        <f t="shared" si="142"/>
        <v>4256729.74</v>
      </c>
      <c r="DA18" s="94">
        <f t="shared" si="69"/>
        <v>2014.9</v>
      </c>
      <c r="DB18" s="94">
        <f t="shared" si="143"/>
        <v>257407.81</v>
      </c>
      <c r="DC18" s="94">
        <f t="shared" si="144"/>
        <v>4256729.9400000004</v>
      </c>
      <c r="DD18" s="94">
        <f t="shared" si="70"/>
        <v>1678.57</v>
      </c>
      <c r="DE18" s="94">
        <f t="shared" si="81"/>
        <v>257768.43</v>
      </c>
      <c r="DF18" s="94">
        <f t="shared" si="71"/>
        <v>4257096.5599999996</v>
      </c>
      <c r="DG18" s="94">
        <f t="shared" si="72"/>
        <v>1421.57</v>
      </c>
      <c r="DH18" s="94">
        <f t="shared" si="71"/>
        <v>252816.43</v>
      </c>
      <c r="DI18" s="94">
        <f t="shared" si="71"/>
        <v>4259063</v>
      </c>
      <c r="DJ18" s="94">
        <f t="shared" si="73"/>
        <v>4421.91</v>
      </c>
      <c r="DK18" s="94">
        <f t="shared" si="71"/>
        <v>254406.11</v>
      </c>
      <c r="DL18" s="94">
        <f t="shared" si="71"/>
        <v>4257462.75</v>
      </c>
      <c r="DM18" s="94">
        <f t="shared" si="74"/>
        <v>2933.08</v>
      </c>
      <c r="DN18" s="94">
        <f t="shared" si="78"/>
        <v>255183.93</v>
      </c>
      <c r="DO18" s="94">
        <f t="shared" si="79"/>
        <v>4256730.4000000004</v>
      </c>
      <c r="DP18" s="94">
        <f t="shared" si="80"/>
        <v>2604.14</v>
      </c>
      <c r="DQ18" s="94">
        <f t="shared" si="71"/>
        <v>255199.02</v>
      </c>
      <c r="DR18" s="94">
        <f t="shared" si="71"/>
        <v>4257829.17</v>
      </c>
      <c r="DS18" s="94">
        <f t="shared" si="75"/>
        <v>2067.08</v>
      </c>
      <c r="DT18" s="94">
        <f t="shared" si="71"/>
        <v>257923</v>
      </c>
      <c r="DU18" s="94">
        <f t="shared" si="71"/>
        <v>4257154</v>
      </c>
      <c r="DV18" s="94">
        <f t="shared" si="76"/>
        <v>1441.73</v>
      </c>
    </row>
    <row r="19" spans="1:126" x14ac:dyDescent="0.25">
      <c r="A19" s="2" t="s">
        <v>88</v>
      </c>
      <c r="B19" s="1">
        <v>256720</v>
      </c>
      <c r="C19" s="1">
        <v>4258506</v>
      </c>
      <c r="D19" s="95" t="s">
        <v>109</v>
      </c>
      <c r="E19" s="9" t="str" cm="1">
        <f t="array" ref="E19">INDEX($M$2:$DV$2,0,MATCH(F19,$M19:$DV19,0))</f>
        <v>A6</v>
      </c>
      <c r="F19" s="100">
        <f t="shared" si="36"/>
        <v>504.31</v>
      </c>
      <c r="G19" s="9" t="str" cm="1">
        <f t="array" ref="G19">INDEX($M$2:$DV$2,0,MATCH(H19,$M19:$DV19,0))</f>
        <v>A12</v>
      </c>
      <c r="H19" s="100">
        <f t="shared" si="37"/>
        <v>693.45</v>
      </c>
      <c r="M19" s="94">
        <f t="shared" si="77"/>
        <v>252528.6</v>
      </c>
      <c r="N19" s="94">
        <f t="shared" si="82"/>
        <v>4259051.5199999996</v>
      </c>
      <c r="O19" s="94">
        <f t="shared" si="39"/>
        <v>4226.75</v>
      </c>
      <c r="P19" s="94">
        <f t="shared" si="83"/>
        <v>253217.96</v>
      </c>
      <c r="Q19" s="94">
        <f t="shared" si="84"/>
        <v>4258934.25</v>
      </c>
      <c r="R19" s="94">
        <f t="shared" si="40"/>
        <v>3528.13</v>
      </c>
      <c r="S19" s="94">
        <f t="shared" si="85"/>
        <v>254597.27</v>
      </c>
      <c r="T19" s="94">
        <f t="shared" si="86"/>
        <v>4258312.75</v>
      </c>
      <c r="U19" s="94">
        <f t="shared" si="41"/>
        <v>2131.5100000000002</v>
      </c>
      <c r="V19" s="94">
        <f t="shared" si="87"/>
        <v>255507.64</v>
      </c>
      <c r="W19" s="94">
        <f t="shared" si="88"/>
        <v>4258136.95</v>
      </c>
      <c r="X19" s="94">
        <f t="shared" si="42"/>
        <v>1267.29</v>
      </c>
      <c r="Y19" s="94">
        <f t="shared" si="89"/>
        <v>255885.43</v>
      </c>
      <c r="Z19" s="94">
        <f t="shared" si="90"/>
        <v>4258136.88</v>
      </c>
      <c r="AA19" s="94">
        <f t="shared" si="43"/>
        <v>912.56</v>
      </c>
      <c r="AB19" s="94">
        <f t="shared" si="91"/>
        <v>256323</v>
      </c>
      <c r="AC19" s="94">
        <f t="shared" si="92"/>
        <v>4258195</v>
      </c>
      <c r="AD19" s="94">
        <f t="shared" si="44"/>
        <v>504.31</v>
      </c>
      <c r="AE19" s="94">
        <f t="shared" si="93"/>
        <v>254548.51</v>
      </c>
      <c r="AF19" s="94">
        <f t="shared" si="94"/>
        <v>4257829.0999999996</v>
      </c>
      <c r="AG19" s="94">
        <f t="shared" si="45"/>
        <v>2274.5500000000002</v>
      </c>
      <c r="AH19" s="94">
        <f t="shared" si="95"/>
        <v>254850.77</v>
      </c>
      <c r="AI19" s="94">
        <f t="shared" si="96"/>
        <v>4257828.84</v>
      </c>
      <c r="AJ19" s="94">
        <f t="shared" si="46"/>
        <v>1988.11</v>
      </c>
      <c r="AK19" s="94">
        <f t="shared" si="97"/>
        <v>255533.88</v>
      </c>
      <c r="AL19" s="94">
        <f t="shared" si="98"/>
        <v>4257829.1500000004</v>
      </c>
      <c r="AM19" s="94">
        <f t="shared" si="47"/>
        <v>1365.65</v>
      </c>
      <c r="AN19" s="94">
        <f t="shared" si="99"/>
        <v>255894.42</v>
      </c>
      <c r="AO19" s="94">
        <f t="shared" si="100"/>
        <v>4257829.12</v>
      </c>
      <c r="AP19" s="94">
        <f t="shared" si="48"/>
        <v>1067.5899999999999</v>
      </c>
      <c r="AQ19" s="94">
        <f t="shared" si="101"/>
        <v>256274.81</v>
      </c>
      <c r="AR19" s="94">
        <f t="shared" si="102"/>
        <v>4257829.08</v>
      </c>
      <c r="AS19" s="94">
        <f t="shared" si="49"/>
        <v>810.19</v>
      </c>
      <c r="AT19" s="94">
        <f t="shared" si="103"/>
        <v>256570.18</v>
      </c>
      <c r="AU19" s="94">
        <f t="shared" si="104"/>
        <v>4257828.93</v>
      </c>
      <c r="AV19" s="94">
        <f t="shared" si="50"/>
        <v>693.45</v>
      </c>
      <c r="AW19" s="94">
        <f t="shared" si="105"/>
        <v>256956.19</v>
      </c>
      <c r="AX19" s="94">
        <f t="shared" si="106"/>
        <v>4257829.25</v>
      </c>
      <c r="AY19" s="94">
        <f t="shared" si="51"/>
        <v>716.78</v>
      </c>
      <c r="AZ19" s="94">
        <f t="shared" si="107"/>
        <v>257253.23</v>
      </c>
      <c r="BA19" s="94">
        <f t="shared" si="108"/>
        <v>4257829.12</v>
      </c>
      <c r="BB19" s="94">
        <f t="shared" si="52"/>
        <v>861.68</v>
      </c>
      <c r="BC19" s="94">
        <f t="shared" si="109"/>
        <v>257592.17</v>
      </c>
      <c r="BD19" s="94">
        <f t="shared" si="110"/>
        <v>4257829.28</v>
      </c>
      <c r="BE19" s="94">
        <f t="shared" si="53"/>
        <v>1103.92</v>
      </c>
      <c r="BF19" s="94">
        <f t="shared" si="111"/>
        <v>254668.53</v>
      </c>
      <c r="BG19" s="94">
        <f t="shared" si="112"/>
        <v>4257462.46</v>
      </c>
      <c r="BH19" s="94">
        <f t="shared" si="54"/>
        <v>2301.63</v>
      </c>
      <c r="BI19" s="94">
        <f t="shared" si="113"/>
        <v>255127.7</v>
      </c>
      <c r="BJ19" s="94">
        <f t="shared" si="114"/>
        <v>4257462.49</v>
      </c>
      <c r="BK19" s="94">
        <f t="shared" si="55"/>
        <v>1903.77</v>
      </c>
      <c r="BL19" s="94">
        <f t="shared" si="115"/>
        <v>255488.14</v>
      </c>
      <c r="BM19" s="94">
        <f t="shared" si="116"/>
        <v>4257462.93</v>
      </c>
      <c r="BN19" s="94">
        <f t="shared" si="56"/>
        <v>1614.15</v>
      </c>
      <c r="BO19" s="94">
        <f t="shared" si="117"/>
        <v>255900.5</v>
      </c>
      <c r="BP19" s="94">
        <f t="shared" si="118"/>
        <v>4257462.8099999996</v>
      </c>
      <c r="BQ19" s="94">
        <f t="shared" si="57"/>
        <v>1326.58</v>
      </c>
      <c r="BR19" s="94">
        <f t="shared" si="119"/>
        <v>256235.57</v>
      </c>
      <c r="BS19" s="94">
        <f t="shared" si="120"/>
        <v>4257462.63</v>
      </c>
      <c r="BT19" s="94">
        <f t="shared" si="58"/>
        <v>1150.3399999999999</v>
      </c>
      <c r="BU19" s="94">
        <f t="shared" si="121"/>
        <v>256570.7</v>
      </c>
      <c r="BV19" s="94">
        <f t="shared" si="122"/>
        <v>4257462.51</v>
      </c>
      <c r="BW19" s="94">
        <f t="shared" si="59"/>
        <v>1054.1199999999999</v>
      </c>
      <c r="BX19" s="94">
        <f t="shared" si="123"/>
        <v>256896.41</v>
      </c>
      <c r="BY19" s="94">
        <f t="shared" si="124"/>
        <v>4257462.62</v>
      </c>
      <c r="BZ19" s="94">
        <f t="shared" si="60"/>
        <v>1058.19</v>
      </c>
      <c r="CA19" s="94">
        <f t="shared" si="125"/>
        <v>257225.35</v>
      </c>
      <c r="CB19" s="94">
        <f t="shared" si="126"/>
        <v>4257462.6500000004</v>
      </c>
      <c r="CC19" s="94">
        <f t="shared" si="61"/>
        <v>1159.29</v>
      </c>
      <c r="CD19" s="94">
        <f t="shared" si="127"/>
        <v>257594.36</v>
      </c>
      <c r="CE19" s="94">
        <f t="shared" si="128"/>
        <v>4257462.59</v>
      </c>
      <c r="CF19" s="94">
        <f t="shared" si="62"/>
        <v>1361.33</v>
      </c>
      <c r="CG19" s="94">
        <f t="shared" si="129"/>
        <v>255275.85</v>
      </c>
      <c r="CH19" s="94">
        <f t="shared" si="130"/>
        <v>4257096.13</v>
      </c>
      <c r="CI19" s="94">
        <f t="shared" si="63"/>
        <v>2018.24</v>
      </c>
      <c r="CJ19" s="94">
        <f t="shared" si="131"/>
        <v>255700.77</v>
      </c>
      <c r="CK19" s="94">
        <f t="shared" si="132"/>
        <v>4257096.22</v>
      </c>
      <c r="CL19" s="94">
        <f t="shared" si="64"/>
        <v>1739.63</v>
      </c>
      <c r="CM19" s="94">
        <f t="shared" si="133"/>
        <v>256203.13</v>
      </c>
      <c r="CN19" s="94">
        <f t="shared" si="134"/>
        <v>4257096.38</v>
      </c>
      <c r="CO19" s="94">
        <f t="shared" si="65"/>
        <v>1501.39</v>
      </c>
      <c r="CP19" s="94">
        <f t="shared" si="135"/>
        <v>257175.15</v>
      </c>
      <c r="CQ19" s="94">
        <f t="shared" si="136"/>
        <v>4257096.53</v>
      </c>
      <c r="CR19" s="94">
        <f t="shared" si="66"/>
        <v>1481.14</v>
      </c>
      <c r="CS19" s="94">
        <f t="shared" si="137"/>
        <v>257433.06</v>
      </c>
      <c r="CT19" s="94">
        <f t="shared" si="138"/>
        <v>4257096.66</v>
      </c>
      <c r="CU19" s="94">
        <f t="shared" si="67"/>
        <v>1579.46</v>
      </c>
      <c r="CV19" s="94">
        <f t="shared" si="139"/>
        <v>258530</v>
      </c>
      <c r="CW19" s="94">
        <f t="shared" si="140"/>
        <v>4257037</v>
      </c>
      <c r="CX19" s="94">
        <f t="shared" si="68"/>
        <v>2331.11</v>
      </c>
      <c r="CY19" s="94">
        <f t="shared" si="141"/>
        <v>256051.61</v>
      </c>
      <c r="CZ19" s="94">
        <f t="shared" si="142"/>
        <v>4256729.74</v>
      </c>
      <c r="DA19" s="94">
        <f t="shared" si="69"/>
        <v>1897.85</v>
      </c>
      <c r="DB19" s="94">
        <f t="shared" si="143"/>
        <v>257407.81</v>
      </c>
      <c r="DC19" s="94">
        <f t="shared" si="144"/>
        <v>4256729.9400000004</v>
      </c>
      <c r="DD19" s="94">
        <f t="shared" si="70"/>
        <v>1904.59</v>
      </c>
      <c r="DE19" s="94">
        <f t="shared" si="81"/>
        <v>257768.43</v>
      </c>
      <c r="DF19" s="94">
        <f t="shared" si="71"/>
        <v>4257096.5599999996</v>
      </c>
      <c r="DG19" s="94">
        <f t="shared" si="72"/>
        <v>1756.62</v>
      </c>
      <c r="DH19" s="94">
        <f t="shared" si="71"/>
        <v>252816.43</v>
      </c>
      <c r="DI19" s="94">
        <f t="shared" si="71"/>
        <v>4259063</v>
      </c>
      <c r="DJ19" s="94">
        <f t="shared" si="73"/>
        <v>3943.11</v>
      </c>
      <c r="DK19" s="94">
        <f t="shared" si="71"/>
        <v>254406.11</v>
      </c>
      <c r="DL19" s="94">
        <f t="shared" si="71"/>
        <v>4257462.75</v>
      </c>
      <c r="DM19" s="94">
        <f t="shared" si="74"/>
        <v>2538.1999999999998</v>
      </c>
      <c r="DN19" s="94">
        <f t="shared" si="78"/>
        <v>255183.93</v>
      </c>
      <c r="DO19" s="94">
        <f t="shared" si="79"/>
        <v>4256730.4000000004</v>
      </c>
      <c r="DP19" s="94">
        <f t="shared" si="80"/>
        <v>2347.8200000000002</v>
      </c>
      <c r="DQ19" s="94">
        <f t="shared" si="71"/>
        <v>255199.02</v>
      </c>
      <c r="DR19" s="94">
        <f t="shared" si="71"/>
        <v>4257829.17</v>
      </c>
      <c r="DS19" s="94">
        <f t="shared" si="75"/>
        <v>1664.78</v>
      </c>
      <c r="DT19" s="94">
        <f t="shared" si="71"/>
        <v>257923</v>
      </c>
      <c r="DU19" s="94">
        <f t="shared" si="71"/>
        <v>4257154</v>
      </c>
      <c r="DV19" s="94">
        <f t="shared" si="76"/>
        <v>1809.73</v>
      </c>
    </row>
    <row r="20" spans="1:126" x14ac:dyDescent="0.25">
      <c r="A20" s="2" t="s">
        <v>89</v>
      </c>
      <c r="B20" s="1">
        <v>256528.54</v>
      </c>
      <c r="C20" s="1">
        <v>4258520.71</v>
      </c>
      <c r="D20" s="95" t="s">
        <v>109</v>
      </c>
      <c r="E20" s="9" t="str" cm="1">
        <f t="array" ref="E20">INDEX($M$2:$DV$2,0,MATCH(F20,$M20:$DV20,0))</f>
        <v>A6</v>
      </c>
      <c r="F20" s="100">
        <f t="shared" si="36"/>
        <v>385.14</v>
      </c>
      <c r="G20" s="9" t="str" cm="1">
        <f t="array" ref="G20">INDEX($M$2:$DV$2,0,MATCH(H20,$M20:$DV20,0))</f>
        <v>A12</v>
      </c>
      <c r="H20" s="100">
        <f t="shared" si="37"/>
        <v>693.03</v>
      </c>
      <c r="M20" s="94">
        <f t="shared" si="77"/>
        <v>252528.6</v>
      </c>
      <c r="N20" s="94">
        <f t="shared" si="82"/>
        <v>4259051.5199999996</v>
      </c>
      <c r="O20" s="94">
        <f t="shared" si="39"/>
        <v>4035.01</v>
      </c>
      <c r="P20" s="94">
        <f t="shared" si="83"/>
        <v>253217.96</v>
      </c>
      <c r="Q20" s="94">
        <f t="shared" si="84"/>
        <v>4258934.25</v>
      </c>
      <c r="R20" s="94">
        <f t="shared" si="40"/>
        <v>3336.31</v>
      </c>
      <c r="S20" s="94">
        <f t="shared" si="85"/>
        <v>254597.27</v>
      </c>
      <c r="T20" s="94">
        <f t="shared" si="86"/>
        <v>4258312.75</v>
      </c>
      <c r="U20" s="94">
        <f t="shared" si="41"/>
        <v>1942.43</v>
      </c>
      <c r="V20" s="94">
        <f t="shared" si="87"/>
        <v>255507.64</v>
      </c>
      <c r="W20" s="94">
        <f t="shared" si="88"/>
        <v>4258136.95</v>
      </c>
      <c r="X20" s="94">
        <f t="shared" si="42"/>
        <v>1090.6500000000001</v>
      </c>
      <c r="Y20" s="94">
        <f t="shared" si="89"/>
        <v>255885.43</v>
      </c>
      <c r="Z20" s="94">
        <f t="shared" si="90"/>
        <v>4258136.88</v>
      </c>
      <c r="AA20" s="94">
        <f t="shared" si="43"/>
        <v>748.94</v>
      </c>
      <c r="AB20" s="94">
        <f t="shared" si="91"/>
        <v>256323</v>
      </c>
      <c r="AC20" s="94">
        <f t="shared" si="92"/>
        <v>4258195</v>
      </c>
      <c r="AD20" s="94">
        <f t="shared" si="44"/>
        <v>385.14</v>
      </c>
      <c r="AE20" s="94">
        <f t="shared" si="93"/>
        <v>254548.51</v>
      </c>
      <c r="AF20" s="94">
        <f t="shared" si="94"/>
        <v>4257829.0999999996</v>
      </c>
      <c r="AG20" s="94">
        <f t="shared" si="45"/>
        <v>2097.34</v>
      </c>
      <c r="AH20" s="94">
        <f t="shared" si="95"/>
        <v>254850.77</v>
      </c>
      <c r="AI20" s="94">
        <f t="shared" si="96"/>
        <v>4257828.84</v>
      </c>
      <c r="AJ20" s="94">
        <f t="shared" si="46"/>
        <v>1814.83</v>
      </c>
      <c r="AK20" s="94">
        <f t="shared" si="97"/>
        <v>255533.88</v>
      </c>
      <c r="AL20" s="94">
        <f t="shared" si="98"/>
        <v>4257829.1500000004</v>
      </c>
      <c r="AM20" s="94">
        <f t="shared" si="47"/>
        <v>1211.45</v>
      </c>
      <c r="AN20" s="94">
        <f t="shared" si="99"/>
        <v>255894.42</v>
      </c>
      <c r="AO20" s="94">
        <f t="shared" si="100"/>
        <v>4257829.12</v>
      </c>
      <c r="AP20" s="94">
        <f t="shared" si="48"/>
        <v>938.3</v>
      </c>
      <c r="AQ20" s="94">
        <f t="shared" si="101"/>
        <v>256274.81</v>
      </c>
      <c r="AR20" s="94">
        <f t="shared" si="102"/>
        <v>4257829.08</v>
      </c>
      <c r="AS20" s="94">
        <f t="shared" si="49"/>
        <v>736.7</v>
      </c>
      <c r="AT20" s="94">
        <f t="shared" si="103"/>
        <v>256570.18</v>
      </c>
      <c r="AU20" s="94">
        <f t="shared" si="104"/>
        <v>4257828.93</v>
      </c>
      <c r="AV20" s="94">
        <f t="shared" si="50"/>
        <v>693.03</v>
      </c>
      <c r="AW20" s="94">
        <f t="shared" si="105"/>
        <v>256956.19</v>
      </c>
      <c r="AX20" s="94">
        <f t="shared" si="106"/>
        <v>4257829.25</v>
      </c>
      <c r="AY20" s="94">
        <f t="shared" si="51"/>
        <v>813.02</v>
      </c>
      <c r="AZ20" s="94">
        <f t="shared" si="107"/>
        <v>257253.23</v>
      </c>
      <c r="BA20" s="94">
        <f t="shared" si="108"/>
        <v>4257829.12</v>
      </c>
      <c r="BB20" s="94">
        <f t="shared" si="52"/>
        <v>1001.73</v>
      </c>
      <c r="BC20" s="94">
        <f t="shared" si="109"/>
        <v>257592.17</v>
      </c>
      <c r="BD20" s="94">
        <f t="shared" si="110"/>
        <v>4257829.28</v>
      </c>
      <c r="BE20" s="94">
        <f t="shared" si="53"/>
        <v>1268.6199999999999</v>
      </c>
      <c r="BF20" s="94">
        <f t="shared" si="111"/>
        <v>254668.53</v>
      </c>
      <c r="BG20" s="94">
        <f t="shared" si="112"/>
        <v>4257462.46</v>
      </c>
      <c r="BH20" s="94">
        <f t="shared" si="54"/>
        <v>2139.98</v>
      </c>
      <c r="BI20" s="94">
        <f t="shared" si="113"/>
        <v>255127.7</v>
      </c>
      <c r="BJ20" s="94">
        <f t="shared" si="114"/>
        <v>4257462.49</v>
      </c>
      <c r="BK20" s="94">
        <f t="shared" si="55"/>
        <v>1755.61</v>
      </c>
      <c r="BL20" s="94">
        <f t="shared" si="115"/>
        <v>255488.14</v>
      </c>
      <c r="BM20" s="94">
        <f t="shared" si="116"/>
        <v>4257462.93</v>
      </c>
      <c r="BN20" s="94">
        <f t="shared" si="56"/>
        <v>1483.69</v>
      </c>
      <c r="BO20" s="94">
        <f t="shared" si="117"/>
        <v>255900.5</v>
      </c>
      <c r="BP20" s="94">
        <f t="shared" si="118"/>
        <v>4257462.8099999996</v>
      </c>
      <c r="BQ20" s="94">
        <f t="shared" si="57"/>
        <v>1230.28</v>
      </c>
      <c r="BR20" s="94">
        <f t="shared" si="119"/>
        <v>256235.57</v>
      </c>
      <c r="BS20" s="94">
        <f t="shared" si="120"/>
        <v>4257462.63</v>
      </c>
      <c r="BT20" s="94">
        <f t="shared" si="58"/>
        <v>1097.8900000000001</v>
      </c>
      <c r="BU20" s="94">
        <f t="shared" si="121"/>
        <v>256570.7</v>
      </c>
      <c r="BV20" s="94">
        <f t="shared" si="122"/>
        <v>4257462.51</v>
      </c>
      <c r="BW20" s="94">
        <f t="shared" si="59"/>
        <v>1059.04</v>
      </c>
      <c r="BX20" s="94">
        <f t="shared" si="123"/>
        <v>256896.41</v>
      </c>
      <c r="BY20" s="94">
        <f t="shared" si="124"/>
        <v>4257462.62</v>
      </c>
      <c r="BZ20" s="94">
        <f t="shared" si="60"/>
        <v>1120.22</v>
      </c>
      <c r="CA20" s="94">
        <f t="shared" si="125"/>
        <v>257225.35</v>
      </c>
      <c r="CB20" s="94">
        <f t="shared" si="126"/>
        <v>4257462.6500000004</v>
      </c>
      <c r="CC20" s="94">
        <f t="shared" si="61"/>
        <v>1266.9000000000001</v>
      </c>
      <c r="CD20" s="94">
        <f t="shared" si="127"/>
        <v>257594.36</v>
      </c>
      <c r="CE20" s="94">
        <f t="shared" si="128"/>
        <v>4257462.59</v>
      </c>
      <c r="CF20" s="94">
        <f t="shared" si="62"/>
        <v>1501.86</v>
      </c>
      <c r="CG20" s="94">
        <f t="shared" si="129"/>
        <v>255275.85</v>
      </c>
      <c r="CH20" s="94">
        <f t="shared" si="130"/>
        <v>4257096.13</v>
      </c>
      <c r="CI20" s="94">
        <f t="shared" si="63"/>
        <v>1897.01</v>
      </c>
      <c r="CJ20" s="94">
        <f t="shared" si="131"/>
        <v>255700.77</v>
      </c>
      <c r="CK20" s="94">
        <f t="shared" si="132"/>
        <v>4257096.22</v>
      </c>
      <c r="CL20" s="94">
        <f t="shared" si="64"/>
        <v>1647.54</v>
      </c>
      <c r="CM20" s="94">
        <f t="shared" si="133"/>
        <v>256203.13</v>
      </c>
      <c r="CN20" s="94">
        <f t="shared" si="134"/>
        <v>4257096.38</v>
      </c>
      <c r="CO20" s="94">
        <f t="shared" si="65"/>
        <v>1461.03</v>
      </c>
      <c r="CP20" s="94">
        <f t="shared" si="135"/>
        <v>257175.15</v>
      </c>
      <c r="CQ20" s="94">
        <f t="shared" si="136"/>
        <v>4257096.53</v>
      </c>
      <c r="CR20" s="94">
        <f t="shared" si="66"/>
        <v>1564.09</v>
      </c>
      <c r="CS20" s="94">
        <f t="shared" si="137"/>
        <v>257433.06</v>
      </c>
      <c r="CT20" s="94">
        <f t="shared" si="138"/>
        <v>4257096.66</v>
      </c>
      <c r="CU20" s="94">
        <f t="shared" si="67"/>
        <v>1687.03</v>
      </c>
      <c r="CV20" s="94">
        <f t="shared" si="139"/>
        <v>258530</v>
      </c>
      <c r="CW20" s="94">
        <f t="shared" si="140"/>
        <v>4257037</v>
      </c>
      <c r="CX20" s="94">
        <f t="shared" si="68"/>
        <v>2491.4299999999998</v>
      </c>
      <c r="CY20" s="94">
        <f t="shared" si="141"/>
        <v>256051.61</v>
      </c>
      <c r="CZ20" s="94">
        <f t="shared" si="142"/>
        <v>4256729.74</v>
      </c>
      <c r="DA20" s="94">
        <f t="shared" si="69"/>
        <v>1853.38</v>
      </c>
      <c r="DB20" s="94">
        <f t="shared" si="143"/>
        <v>257407.81</v>
      </c>
      <c r="DC20" s="94">
        <f t="shared" si="144"/>
        <v>4256729.9400000004</v>
      </c>
      <c r="DD20" s="94">
        <f t="shared" si="70"/>
        <v>1994.99</v>
      </c>
      <c r="DE20" s="94">
        <f t="shared" si="81"/>
        <v>257768.43</v>
      </c>
      <c r="DF20" s="94">
        <f t="shared" ref="DF20:DF40" si="145">DF19</f>
        <v>4257096.5599999996</v>
      </c>
      <c r="DG20" s="94">
        <f t="shared" si="72"/>
        <v>1888.26</v>
      </c>
      <c r="DH20" s="94">
        <f t="shared" ref="DH20:DH40" si="146">DH19</f>
        <v>252816.43</v>
      </c>
      <c r="DI20" s="94">
        <f t="shared" ref="DI20:DI40" si="147">DI19</f>
        <v>4259063</v>
      </c>
      <c r="DJ20" s="94">
        <f t="shared" si="73"/>
        <v>3751.51</v>
      </c>
      <c r="DK20" s="94">
        <f t="shared" ref="DK20:DK40" si="148">DK19</f>
        <v>254406.11</v>
      </c>
      <c r="DL20" s="94">
        <f t="shared" ref="DL20:DL40" si="149">DL19</f>
        <v>4257462.75</v>
      </c>
      <c r="DM20" s="94">
        <f t="shared" si="74"/>
        <v>2371.4899999999998</v>
      </c>
      <c r="DN20" s="94">
        <f t="shared" si="78"/>
        <v>255183.93</v>
      </c>
      <c r="DO20" s="94">
        <f t="shared" si="79"/>
        <v>4256730.4000000004</v>
      </c>
      <c r="DP20" s="94">
        <f t="shared" si="80"/>
        <v>2239.0100000000002</v>
      </c>
      <c r="DQ20" s="94">
        <f t="shared" ref="DQ20:DQ40" si="150">DQ19</f>
        <v>255199.02</v>
      </c>
      <c r="DR20" s="94">
        <f t="shared" ref="DR20:DR40" si="151">DR19</f>
        <v>4257829.17</v>
      </c>
      <c r="DS20" s="94">
        <f t="shared" si="75"/>
        <v>1498.62</v>
      </c>
      <c r="DT20" s="94">
        <f t="shared" ref="DT20:DT40" si="152">DT19</f>
        <v>257923</v>
      </c>
      <c r="DU20" s="94">
        <f t="shared" ref="DU20:DU40" si="153">DU19</f>
        <v>4257154</v>
      </c>
      <c r="DV20" s="94">
        <f t="shared" si="76"/>
        <v>1952.54</v>
      </c>
    </row>
    <row r="21" spans="1:126" x14ac:dyDescent="0.25">
      <c r="A21" s="2" t="s">
        <v>90</v>
      </c>
      <c r="B21" s="1">
        <v>256270.62</v>
      </c>
      <c r="C21" s="1">
        <v>4258413.8</v>
      </c>
      <c r="D21" s="95" t="s">
        <v>109</v>
      </c>
      <c r="E21" s="9" t="str" cm="1">
        <f t="array" ref="E21">INDEX($M$2:$DV$2,0,MATCH(F21,$M21:$DV21,0))</f>
        <v>A6</v>
      </c>
      <c r="F21" s="100">
        <f t="shared" si="36"/>
        <v>224.98</v>
      </c>
      <c r="G21" s="9" t="str" cm="1">
        <f t="array" ref="G21">INDEX($M$2:$DV$2,0,MATCH(H21,$M21:$DV21,0))</f>
        <v>A5</v>
      </c>
      <c r="H21" s="100">
        <f t="shared" si="37"/>
        <v>474.4</v>
      </c>
      <c r="M21" s="94">
        <f t="shared" si="77"/>
        <v>252528.6</v>
      </c>
      <c r="N21" s="94">
        <f t="shared" si="82"/>
        <v>4259051.5199999996</v>
      </c>
      <c r="O21" s="94">
        <f t="shared" si="39"/>
        <v>3795.97</v>
      </c>
      <c r="P21" s="94">
        <f t="shared" si="83"/>
        <v>253217.96</v>
      </c>
      <c r="Q21" s="94">
        <f t="shared" si="84"/>
        <v>4258934.25</v>
      </c>
      <c r="R21" s="94">
        <f t="shared" si="40"/>
        <v>3096.71</v>
      </c>
      <c r="S21" s="94">
        <f t="shared" si="85"/>
        <v>254597.27</v>
      </c>
      <c r="T21" s="94">
        <f t="shared" si="86"/>
        <v>4258312.75</v>
      </c>
      <c r="U21" s="94">
        <f t="shared" si="41"/>
        <v>1676.4</v>
      </c>
      <c r="V21" s="94">
        <f t="shared" si="87"/>
        <v>255507.64</v>
      </c>
      <c r="W21" s="94">
        <f t="shared" si="88"/>
        <v>4258136.95</v>
      </c>
      <c r="X21" s="94">
        <f t="shared" si="42"/>
        <v>811.66</v>
      </c>
      <c r="Y21" s="94">
        <f t="shared" si="89"/>
        <v>255885.43</v>
      </c>
      <c r="Z21" s="94">
        <f t="shared" si="90"/>
        <v>4258136.88</v>
      </c>
      <c r="AA21" s="94">
        <f t="shared" si="43"/>
        <v>474.4</v>
      </c>
      <c r="AB21" s="94">
        <f t="shared" si="91"/>
        <v>256323</v>
      </c>
      <c r="AC21" s="94">
        <f t="shared" si="92"/>
        <v>4258195</v>
      </c>
      <c r="AD21" s="94">
        <f t="shared" si="44"/>
        <v>224.98</v>
      </c>
      <c r="AE21" s="94">
        <f t="shared" si="93"/>
        <v>254548.51</v>
      </c>
      <c r="AF21" s="94">
        <f t="shared" si="94"/>
        <v>4257829.0999999996</v>
      </c>
      <c r="AG21" s="94">
        <f t="shared" si="45"/>
        <v>1818.66</v>
      </c>
      <c r="AH21" s="94">
        <f t="shared" si="95"/>
        <v>254850.77</v>
      </c>
      <c r="AI21" s="94">
        <f t="shared" si="96"/>
        <v>4257828.84</v>
      </c>
      <c r="AJ21" s="94">
        <f t="shared" si="46"/>
        <v>1535.63</v>
      </c>
      <c r="AK21" s="94">
        <f t="shared" si="97"/>
        <v>255533.88</v>
      </c>
      <c r="AL21" s="94">
        <f t="shared" si="98"/>
        <v>4257829.1500000004</v>
      </c>
      <c r="AM21" s="94">
        <f t="shared" si="47"/>
        <v>940.53</v>
      </c>
      <c r="AN21" s="94">
        <f t="shared" si="99"/>
        <v>255894.42</v>
      </c>
      <c r="AO21" s="94">
        <f t="shared" si="100"/>
        <v>4257829.12</v>
      </c>
      <c r="AP21" s="94">
        <f t="shared" si="48"/>
        <v>695.25</v>
      </c>
      <c r="AQ21" s="94">
        <f t="shared" si="101"/>
        <v>256274.81</v>
      </c>
      <c r="AR21" s="94">
        <f t="shared" si="102"/>
        <v>4257829.08</v>
      </c>
      <c r="AS21" s="94">
        <f t="shared" si="49"/>
        <v>584.74</v>
      </c>
      <c r="AT21" s="94">
        <f t="shared" si="103"/>
        <v>256570.18</v>
      </c>
      <c r="AU21" s="94">
        <f t="shared" si="104"/>
        <v>4257828.93</v>
      </c>
      <c r="AV21" s="94">
        <f t="shared" si="50"/>
        <v>657.12</v>
      </c>
      <c r="AW21" s="94">
        <f t="shared" si="105"/>
        <v>256956.19</v>
      </c>
      <c r="AX21" s="94">
        <f t="shared" si="106"/>
        <v>4257829.25</v>
      </c>
      <c r="AY21" s="94">
        <f t="shared" si="51"/>
        <v>900.95</v>
      </c>
      <c r="AZ21" s="94">
        <f t="shared" si="107"/>
        <v>257253.23</v>
      </c>
      <c r="BA21" s="94">
        <f t="shared" si="108"/>
        <v>4257829.12</v>
      </c>
      <c r="BB21" s="94">
        <f t="shared" si="52"/>
        <v>1143.4000000000001</v>
      </c>
      <c r="BC21" s="94">
        <f t="shared" si="109"/>
        <v>257592.17</v>
      </c>
      <c r="BD21" s="94">
        <f t="shared" si="110"/>
        <v>4257829.28</v>
      </c>
      <c r="BE21" s="94">
        <f t="shared" si="53"/>
        <v>1445.05</v>
      </c>
      <c r="BF21" s="94">
        <f t="shared" si="111"/>
        <v>254668.53</v>
      </c>
      <c r="BG21" s="94">
        <f t="shared" si="112"/>
        <v>4257462.46</v>
      </c>
      <c r="BH21" s="94">
        <f t="shared" si="54"/>
        <v>1863.26</v>
      </c>
      <c r="BI21" s="94">
        <f t="shared" si="113"/>
        <v>255127.7</v>
      </c>
      <c r="BJ21" s="94">
        <f t="shared" si="114"/>
        <v>4257462.49</v>
      </c>
      <c r="BK21" s="94">
        <f t="shared" si="55"/>
        <v>1487.03</v>
      </c>
      <c r="BL21" s="94">
        <f t="shared" si="115"/>
        <v>255488.14</v>
      </c>
      <c r="BM21" s="94">
        <f t="shared" si="116"/>
        <v>4257462.93</v>
      </c>
      <c r="BN21" s="94">
        <f t="shared" si="56"/>
        <v>1231.43</v>
      </c>
      <c r="BO21" s="94">
        <f t="shared" si="117"/>
        <v>255900.5</v>
      </c>
      <c r="BP21" s="94">
        <f t="shared" si="118"/>
        <v>4257462.8099999996</v>
      </c>
      <c r="BQ21" s="94">
        <f t="shared" si="57"/>
        <v>1020.48</v>
      </c>
      <c r="BR21" s="94">
        <f t="shared" si="119"/>
        <v>256235.57</v>
      </c>
      <c r="BS21" s="94">
        <f t="shared" si="120"/>
        <v>4257462.63</v>
      </c>
      <c r="BT21" s="94">
        <f t="shared" si="58"/>
        <v>951.82</v>
      </c>
      <c r="BU21" s="94">
        <f t="shared" si="121"/>
        <v>256570.7</v>
      </c>
      <c r="BV21" s="94">
        <f t="shared" si="122"/>
        <v>4257462.51</v>
      </c>
      <c r="BW21" s="94">
        <f t="shared" si="59"/>
        <v>997.5</v>
      </c>
      <c r="BX21" s="94">
        <f t="shared" si="123"/>
        <v>256896.41</v>
      </c>
      <c r="BY21" s="94">
        <f t="shared" si="124"/>
        <v>4257462.62</v>
      </c>
      <c r="BZ21" s="94">
        <f t="shared" si="60"/>
        <v>1138.58</v>
      </c>
      <c r="CA21" s="94">
        <f t="shared" si="125"/>
        <v>257225.35</v>
      </c>
      <c r="CB21" s="94">
        <f t="shared" si="126"/>
        <v>4257462.6500000004</v>
      </c>
      <c r="CC21" s="94">
        <f t="shared" si="61"/>
        <v>1347.66</v>
      </c>
      <c r="CD21" s="94">
        <f t="shared" si="127"/>
        <v>257594.36</v>
      </c>
      <c r="CE21" s="94">
        <f t="shared" si="128"/>
        <v>4257462.59</v>
      </c>
      <c r="CF21" s="94">
        <f t="shared" si="62"/>
        <v>1630.06</v>
      </c>
      <c r="CG21" s="94">
        <f t="shared" si="129"/>
        <v>255275.85</v>
      </c>
      <c r="CH21" s="94">
        <f t="shared" si="130"/>
        <v>4257096.13</v>
      </c>
      <c r="CI21" s="94">
        <f t="shared" si="63"/>
        <v>1651.01</v>
      </c>
      <c r="CJ21" s="94">
        <f t="shared" si="131"/>
        <v>255700.77</v>
      </c>
      <c r="CK21" s="94">
        <f t="shared" si="132"/>
        <v>4257096.22</v>
      </c>
      <c r="CL21" s="94">
        <f t="shared" si="64"/>
        <v>1435.53</v>
      </c>
      <c r="CM21" s="94">
        <f t="shared" si="133"/>
        <v>256203.13</v>
      </c>
      <c r="CN21" s="94">
        <f t="shared" si="134"/>
        <v>4257096.38</v>
      </c>
      <c r="CO21" s="94">
        <f t="shared" si="65"/>
        <v>1319.15</v>
      </c>
      <c r="CP21" s="94">
        <f t="shared" si="135"/>
        <v>257175.15</v>
      </c>
      <c r="CQ21" s="94">
        <f t="shared" si="136"/>
        <v>4257096.53</v>
      </c>
      <c r="CR21" s="94">
        <f t="shared" si="66"/>
        <v>1597.93</v>
      </c>
      <c r="CS21" s="94">
        <f t="shared" si="137"/>
        <v>257433.06</v>
      </c>
      <c r="CT21" s="94">
        <f t="shared" si="138"/>
        <v>4257096.66</v>
      </c>
      <c r="CU21" s="94">
        <f t="shared" si="67"/>
        <v>1756.74</v>
      </c>
      <c r="CV21" s="94">
        <f t="shared" si="139"/>
        <v>258530</v>
      </c>
      <c r="CW21" s="94">
        <f t="shared" si="140"/>
        <v>4257037</v>
      </c>
      <c r="CX21" s="94">
        <f t="shared" si="68"/>
        <v>2645.82</v>
      </c>
      <c r="CY21" s="94">
        <f t="shared" si="141"/>
        <v>256051.61</v>
      </c>
      <c r="CZ21" s="94">
        <f t="shared" si="142"/>
        <v>4256729.74</v>
      </c>
      <c r="DA21" s="94">
        <f t="shared" si="69"/>
        <v>1698.24</v>
      </c>
      <c r="DB21" s="94">
        <f t="shared" si="143"/>
        <v>257407.81</v>
      </c>
      <c r="DC21" s="94">
        <f t="shared" si="144"/>
        <v>4256729.9400000004</v>
      </c>
      <c r="DD21" s="94">
        <f t="shared" si="70"/>
        <v>2031.89</v>
      </c>
      <c r="DE21" s="94">
        <f t="shared" si="81"/>
        <v>257768.43</v>
      </c>
      <c r="DF21" s="94">
        <f t="shared" si="145"/>
        <v>4257096.5599999996</v>
      </c>
      <c r="DG21" s="94">
        <f t="shared" si="72"/>
        <v>1994.63</v>
      </c>
      <c r="DH21" s="94">
        <f t="shared" si="146"/>
        <v>252816.43</v>
      </c>
      <c r="DI21" s="94">
        <f t="shared" si="147"/>
        <v>4259063</v>
      </c>
      <c r="DJ21" s="94">
        <f t="shared" si="73"/>
        <v>3514.67</v>
      </c>
      <c r="DK21" s="94">
        <f t="shared" si="148"/>
        <v>254406.11</v>
      </c>
      <c r="DL21" s="94">
        <f t="shared" si="149"/>
        <v>4257462.75</v>
      </c>
      <c r="DM21" s="94">
        <f t="shared" si="74"/>
        <v>2093.06</v>
      </c>
      <c r="DN21" s="94">
        <f t="shared" si="78"/>
        <v>255183.93</v>
      </c>
      <c r="DO21" s="94">
        <f t="shared" si="79"/>
        <v>4256730.4000000004</v>
      </c>
      <c r="DP21" s="94">
        <f t="shared" si="80"/>
        <v>2003.68</v>
      </c>
      <c r="DQ21" s="94">
        <f t="shared" si="150"/>
        <v>255199.02</v>
      </c>
      <c r="DR21" s="94">
        <f t="shared" si="151"/>
        <v>4257829.17</v>
      </c>
      <c r="DS21" s="94">
        <f t="shared" si="75"/>
        <v>1220.7</v>
      </c>
      <c r="DT21" s="94">
        <f t="shared" si="152"/>
        <v>257923</v>
      </c>
      <c r="DU21" s="94">
        <f t="shared" si="153"/>
        <v>4257154</v>
      </c>
      <c r="DV21" s="94">
        <f t="shared" si="76"/>
        <v>2077.85</v>
      </c>
    </row>
    <row r="22" spans="1:126" x14ac:dyDescent="0.25">
      <c r="A22" s="2" t="s">
        <v>91</v>
      </c>
      <c r="B22" s="1">
        <v>256088</v>
      </c>
      <c r="C22" s="1">
        <v>4258478.4000000004</v>
      </c>
      <c r="D22" s="95" t="s">
        <v>109</v>
      </c>
      <c r="E22" s="9" t="str" cm="1">
        <f t="array" ref="E22">INDEX($M$2:$DV$2,0,MATCH(F22,$M22:$DV22,0))</f>
        <v>A6</v>
      </c>
      <c r="F22" s="100">
        <f t="shared" si="36"/>
        <v>368.16</v>
      </c>
      <c r="G22" s="9" t="str" cm="1">
        <f t="array" ref="G22">INDEX($M$2:$DV$2,0,MATCH(H22,$M22:$DV22,0))</f>
        <v>A5</v>
      </c>
      <c r="H22" s="100">
        <f t="shared" si="37"/>
        <v>397.08</v>
      </c>
      <c r="M22" s="94">
        <f t="shared" si="77"/>
        <v>252528.6</v>
      </c>
      <c r="N22" s="94">
        <f t="shared" si="82"/>
        <v>4259051.5199999996</v>
      </c>
      <c r="O22" s="94">
        <f t="shared" si="39"/>
        <v>3605.25</v>
      </c>
      <c r="P22" s="94">
        <f t="shared" si="83"/>
        <v>253217.96</v>
      </c>
      <c r="Q22" s="94">
        <f t="shared" si="84"/>
        <v>4258934.25</v>
      </c>
      <c r="R22" s="94">
        <f t="shared" si="40"/>
        <v>2906.02</v>
      </c>
      <c r="S22" s="94">
        <f t="shared" si="85"/>
        <v>254597.27</v>
      </c>
      <c r="T22" s="94">
        <f t="shared" si="86"/>
        <v>4258312.75</v>
      </c>
      <c r="U22" s="94">
        <f t="shared" si="41"/>
        <v>1499.91</v>
      </c>
      <c r="V22" s="94">
        <f t="shared" si="87"/>
        <v>255507.64</v>
      </c>
      <c r="W22" s="94">
        <f t="shared" si="88"/>
        <v>4258136.95</v>
      </c>
      <c r="X22" s="94">
        <f t="shared" si="42"/>
        <v>673.35</v>
      </c>
      <c r="Y22" s="94">
        <f t="shared" si="89"/>
        <v>255885.43</v>
      </c>
      <c r="Z22" s="94">
        <f t="shared" si="90"/>
        <v>4258136.88</v>
      </c>
      <c r="AA22" s="94">
        <f t="shared" si="43"/>
        <v>397.08</v>
      </c>
      <c r="AB22" s="94">
        <f t="shared" si="91"/>
        <v>256323</v>
      </c>
      <c r="AC22" s="94">
        <f t="shared" si="92"/>
        <v>4258195</v>
      </c>
      <c r="AD22" s="94">
        <f t="shared" si="44"/>
        <v>368.16</v>
      </c>
      <c r="AE22" s="94">
        <f t="shared" si="93"/>
        <v>254548.51</v>
      </c>
      <c r="AF22" s="94">
        <f t="shared" si="94"/>
        <v>4257829.0999999996</v>
      </c>
      <c r="AG22" s="94">
        <f t="shared" si="45"/>
        <v>1670.81</v>
      </c>
      <c r="AH22" s="94">
        <f t="shared" si="95"/>
        <v>254850.77</v>
      </c>
      <c r="AI22" s="94">
        <f t="shared" si="96"/>
        <v>4257828.84</v>
      </c>
      <c r="AJ22" s="94">
        <f t="shared" si="46"/>
        <v>1397.38</v>
      </c>
      <c r="AK22" s="94">
        <f t="shared" si="97"/>
        <v>255533.88</v>
      </c>
      <c r="AL22" s="94">
        <f t="shared" si="98"/>
        <v>4257829.1500000004</v>
      </c>
      <c r="AM22" s="94">
        <f t="shared" si="47"/>
        <v>853.57</v>
      </c>
      <c r="AN22" s="94">
        <f t="shared" si="99"/>
        <v>255894.42</v>
      </c>
      <c r="AO22" s="94">
        <f t="shared" si="100"/>
        <v>4257829.12</v>
      </c>
      <c r="AP22" s="94">
        <f t="shared" si="48"/>
        <v>677.52</v>
      </c>
      <c r="AQ22" s="94">
        <f t="shared" si="101"/>
        <v>256274.81</v>
      </c>
      <c r="AR22" s="94">
        <f t="shared" si="102"/>
        <v>4257829.08</v>
      </c>
      <c r="AS22" s="94">
        <f t="shared" si="49"/>
        <v>675.66</v>
      </c>
      <c r="AT22" s="94">
        <f t="shared" si="103"/>
        <v>256570.18</v>
      </c>
      <c r="AU22" s="94">
        <f t="shared" si="104"/>
        <v>4257828.93</v>
      </c>
      <c r="AV22" s="94">
        <f t="shared" si="50"/>
        <v>808.89</v>
      </c>
      <c r="AW22" s="94">
        <f t="shared" si="105"/>
        <v>256956.19</v>
      </c>
      <c r="AX22" s="94">
        <f t="shared" si="106"/>
        <v>4257829.25</v>
      </c>
      <c r="AY22" s="94">
        <f t="shared" si="51"/>
        <v>1084.04</v>
      </c>
      <c r="AZ22" s="94">
        <f t="shared" si="107"/>
        <v>257253.23</v>
      </c>
      <c r="BA22" s="94">
        <f t="shared" si="108"/>
        <v>4257829.12</v>
      </c>
      <c r="BB22" s="94">
        <f t="shared" si="52"/>
        <v>1333.91</v>
      </c>
      <c r="BC22" s="94">
        <f t="shared" si="109"/>
        <v>257592.17</v>
      </c>
      <c r="BD22" s="94">
        <f t="shared" si="110"/>
        <v>4257829.28</v>
      </c>
      <c r="BE22" s="94">
        <f t="shared" si="53"/>
        <v>1638.26</v>
      </c>
      <c r="BF22" s="94">
        <f t="shared" si="111"/>
        <v>254668.53</v>
      </c>
      <c r="BG22" s="94">
        <f t="shared" si="112"/>
        <v>4257462.46</v>
      </c>
      <c r="BH22" s="94">
        <f t="shared" si="54"/>
        <v>1745.57</v>
      </c>
      <c r="BI22" s="94">
        <f t="shared" si="113"/>
        <v>255127.7</v>
      </c>
      <c r="BJ22" s="94">
        <f t="shared" si="114"/>
        <v>4257462.49</v>
      </c>
      <c r="BK22" s="94">
        <f t="shared" si="55"/>
        <v>1397.94</v>
      </c>
      <c r="BL22" s="94">
        <f t="shared" si="115"/>
        <v>255488.14</v>
      </c>
      <c r="BM22" s="94">
        <f t="shared" si="116"/>
        <v>4257462.93</v>
      </c>
      <c r="BN22" s="94">
        <f t="shared" si="56"/>
        <v>1179.4100000000001</v>
      </c>
      <c r="BO22" s="94">
        <f t="shared" si="117"/>
        <v>255900.5</v>
      </c>
      <c r="BP22" s="94">
        <f t="shared" si="118"/>
        <v>4257462.8099999996</v>
      </c>
      <c r="BQ22" s="94">
        <f t="shared" si="57"/>
        <v>1032.75</v>
      </c>
      <c r="BR22" s="94">
        <f t="shared" si="119"/>
        <v>256235.57</v>
      </c>
      <c r="BS22" s="94">
        <f t="shared" si="120"/>
        <v>4257462.63</v>
      </c>
      <c r="BT22" s="94">
        <f t="shared" si="58"/>
        <v>1026.43</v>
      </c>
      <c r="BU22" s="94">
        <f t="shared" si="121"/>
        <v>256570.7</v>
      </c>
      <c r="BV22" s="94">
        <f t="shared" si="122"/>
        <v>4257462.51</v>
      </c>
      <c r="BW22" s="94">
        <f t="shared" si="59"/>
        <v>1124.74</v>
      </c>
      <c r="BX22" s="94">
        <f t="shared" si="123"/>
        <v>256896.41</v>
      </c>
      <c r="BY22" s="94">
        <f t="shared" si="124"/>
        <v>4257462.62</v>
      </c>
      <c r="BZ22" s="94">
        <f t="shared" si="60"/>
        <v>1298.2</v>
      </c>
      <c r="CA22" s="94">
        <f t="shared" si="125"/>
        <v>257225.35</v>
      </c>
      <c r="CB22" s="94">
        <f t="shared" si="126"/>
        <v>4257462.6500000004</v>
      </c>
      <c r="CC22" s="94">
        <f t="shared" si="61"/>
        <v>1524.9</v>
      </c>
      <c r="CD22" s="94">
        <f t="shared" si="127"/>
        <v>257594.36</v>
      </c>
      <c r="CE22" s="94">
        <f t="shared" si="128"/>
        <v>4257462.59</v>
      </c>
      <c r="CF22" s="94">
        <f t="shared" si="62"/>
        <v>1816.86</v>
      </c>
      <c r="CG22" s="94">
        <f t="shared" si="129"/>
        <v>255275.85</v>
      </c>
      <c r="CH22" s="94">
        <f t="shared" si="130"/>
        <v>4257096.13</v>
      </c>
      <c r="CI22" s="94">
        <f t="shared" si="63"/>
        <v>1603.2</v>
      </c>
      <c r="CJ22" s="94">
        <f t="shared" si="131"/>
        <v>255700.77</v>
      </c>
      <c r="CK22" s="94">
        <f t="shared" si="132"/>
        <v>4257096.22</v>
      </c>
      <c r="CL22" s="94">
        <f t="shared" si="64"/>
        <v>1435.4</v>
      </c>
      <c r="CM22" s="94">
        <f t="shared" si="133"/>
        <v>256203.13</v>
      </c>
      <c r="CN22" s="94">
        <f t="shared" si="134"/>
        <v>4257096.38</v>
      </c>
      <c r="CO22" s="94">
        <f t="shared" si="65"/>
        <v>1386.81</v>
      </c>
      <c r="CP22" s="94">
        <f t="shared" si="135"/>
        <v>257175.15</v>
      </c>
      <c r="CQ22" s="94">
        <f t="shared" si="136"/>
        <v>4257096.53</v>
      </c>
      <c r="CR22" s="94">
        <f t="shared" si="66"/>
        <v>1758.25</v>
      </c>
      <c r="CS22" s="94">
        <f t="shared" si="137"/>
        <v>257433.06</v>
      </c>
      <c r="CT22" s="94">
        <f t="shared" si="138"/>
        <v>4257096.66</v>
      </c>
      <c r="CU22" s="94">
        <f t="shared" si="67"/>
        <v>1928.31</v>
      </c>
      <c r="CV22" s="94">
        <f t="shared" si="139"/>
        <v>258530</v>
      </c>
      <c r="CW22" s="94">
        <f t="shared" si="140"/>
        <v>4257037</v>
      </c>
      <c r="CX22" s="94">
        <f t="shared" si="68"/>
        <v>2835.67</v>
      </c>
      <c r="CY22" s="94">
        <f t="shared" si="141"/>
        <v>256051.61</v>
      </c>
      <c r="CZ22" s="94">
        <f t="shared" si="142"/>
        <v>4256729.74</v>
      </c>
      <c r="DA22" s="94">
        <f t="shared" si="69"/>
        <v>1749.04</v>
      </c>
      <c r="DB22" s="94">
        <f t="shared" si="143"/>
        <v>257407.81</v>
      </c>
      <c r="DC22" s="94">
        <f t="shared" si="144"/>
        <v>4256729.9400000004</v>
      </c>
      <c r="DD22" s="94">
        <f t="shared" si="70"/>
        <v>2190.66</v>
      </c>
      <c r="DE22" s="94">
        <f t="shared" si="81"/>
        <v>257768.43</v>
      </c>
      <c r="DF22" s="94">
        <f t="shared" si="145"/>
        <v>4257096.5599999996</v>
      </c>
      <c r="DG22" s="94">
        <f t="shared" si="72"/>
        <v>2175.62</v>
      </c>
      <c r="DH22" s="94">
        <f t="shared" si="146"/>
        <v>252816.43</v>
      </c>
      <c r="DI22" s="94">
        <f t="shared" si="147"/>
        <v>4259063</v>
      </c>
      <c r="DJ22" s="94">
        <f t="shared" si="73"/>
        <v>3323.39</v>
      </c>
      <c r="DK22" s="94">
        <f t="shared" si="148"/>
        <v>254406.11</v>
      </c>
      <c r="DL22" s="94">
        <f t="shared" si="149"/>
        <v>4257462.75</v>
      </c>
      <c r="DM22" s="94">
        <f t="shared" si="74"/>
        <v>1964.76</v>
      </c>
      <c r="DN22" s="94">
        <f t="shared" si="78"/>
        <v>255183.93</v>
      </c>
      <c r="DO22" s="94">
        <f t="shared" si="79"/>
        <v>4256730.4000000004</v>
      </c>
      <c r="DP22" s="94">
        <f t="shared" si="80"/>
        <v>1967.95</v>
      </c>
      <c r="DQ22" s="94">
        <f t="shared" si="150"/>
        <v>255199.02</v>
      </c>
      <c r="DR22" s="94">
        <f t="shared" si="151"/>
        <v>4257829.17</v>
      </c>
      <c r="DS22" s="94">
        <f t="shared" si="75"/>
        <v>1100.81</v>
      </c>
      <c r="DT22" s="94">
        <f t="shared" si="152"/>
        <v>257923</v>
      </c>
      <c r="DU22" s="94">
        <f t="shared" si="153"/>
        <v>4257154</v>
      </c>
      <c r="DV22" s="94">
        <f t="shared" si="76"/>
        <v>2263.02</v>
      </c>
    </row>
    <row r="23" spans="1:126" x14ac:dyDescent="0.25">
      <c r="A23" s="2" t="s">
        <v>92</v>
      </c>
      <c r="B23" s="1">
        <v>255872.89</v>
      </c>
      <c r="C23" s="1">
        <v>4258433.18</v>
      </c>
      <c r="D23" s="95" t="s">
        <v>109</v>
      </c>
      <c r="E23" s="9" t="str" cm="1">
        <f t="array" ref="E23">INDEX($M$2:$DV$2,0,MATCH(F23,$M23:$DV23,0))</f>
        <v>A5</v>
      </c>
      <c r="F23" s="100">
        <f t="shared" si="36"/>
        <v>296.57</v>
      </c>
      <c r="G23" s="9" t="str" cm="1">
        <f t="array" ref="G23">INDEX($M$2:$DV$2,0,MATCH(H23,$M23:$DV23,0))</f>
        <v>A4</v>
      </c>
      <c r="H23" s="100">
        <f t="shared" si="37"/>
        <v>470.28</v>
      </c>
      <c r="M23" s="94">
        <f t="shared" si="77"/>
        <v>252528.6</v>
      </c>
      <c r="N23" s="94">
        <f t="shared" si="82"/>
        <v>4259051.5199999996</v>
      </c>
      <c r="O23" s="94">
        <f t="shared" si="39"/>
        <v>3400.97</v>
      </c>
      <c r="P23" s="94">
        <f t="shared" si="83"/>
        <v>253217.96</v>
      </c>
      <c r="Q23" s="94">
        <f t="shared" si="84"/>
        <v>4258934.25</v>
      </c>
      <c r="R23" s="94">
        <f t="shared" si="40"/>
        <v>2701.8</v>
      </c>
      <c r="S23" s="94">
        <f t="shared" si="85"/>
        <v>254597.27</v>
      </c>
      <c r="T23" s="94">
        <f t="shared" si="86"/>
        <v>4258312.75</v>
      </c>
      <c r="U23" s="94">
        <f t="shared" si="41"/>
        <v>1281.29</v>
      </c>
      <c r="V23" s="94">
        <f t="shared" si="87"/>
        <v>255507.64</v>
      </c>
      <c r="W23" s="94">
        <f t="shared" si="88"/>
        <v>4258136.95</v>
      </c>
      <c r="X23" s="94">
        <f t="shared" si="42"/>
        <v>470.28</v>
      </c>
      <c r="Y23" s="94">
        <f t="shared" si="89"/>
        <v>255885.43</v>
      </c>
      <c r="Z23" s="94">
        <f t="shared" si="90"/>
        <v>4258136.88</v>
      </c>
      <c r="AA23" s="94">
        <f t="shared" si="43"/>
        <v>296.57</v>
      </c>
      <c r="AB23" s="94">
        <f t="shared" si="91"/>
        <v>256323</v>
      </c>
      <c r="AC23" s="94">
        <f t="shared" si="92"/>
        <v>4258195</v>
      </c>
      <c r="AD23" s="94">
        <f t="shared" si="44"/>
        <v>509.24</v>
      </c>
      <c r="AE23" s="94">
        <f t="shared" si="93"/>
        <v>254548.51</v>
      </c>
      <c r="AF23" s="94">
        <f t="shared" si="94"/>
        <v>4257829.0999999996</v>
      </c>
      <c r="AG23" s="94">
        <f t="shared" si="45"/>
        <v>1455.64</v>
      </c>
      <c r="AH23" s="94">
        <f t="shared" si="95"/>
        <v>254850.77</v>
      </c>
      <c r="AI23" s="94">
        <f t="shared" si="96"/>
        <v>4257828.84</v>
      </c>
      <c r="AJ23" s="94">
        <f t="shared" si="46"/>
        <v>1187.42</v>
      </c>
      <c r="AK23" s="94">
        <f t="shared" si="97"/>
        <v>255533.88</v>
      </c>
      <c r="AL23" s="94">
        <f t="shared" si="98"/>
        <v>4257829.1500000004</v>
      </c>
      <c r="AM23" s="94">
        <f t="shared" si="47"/>
        <v>692.66</v>
      </c>
      <c r="AN23" s="94">
        <f t="shared" si="99"/>
        <v>255894.42</v>
      </c>
      <c r="AO23" s="94">
        <f t="shared" si="100"/>
        <v>4257829.12</v>
      </c>
      <c r="AP23" s="94">
        <f t="shared" si="48"/>
        <v>604.44000000000005</v>
      </c>
      <c r="AQ23" s="94">
        <f t="shared" si="101"/>
        <v>256274.81</v>
      </c>
      <c r="AR23" s="94">
        <f t="shared" si="102"/>
        <v>4257829.08</v>
      </c>
      <c r="AS23" s="94">
        <f t="shared" si="49"/>
        <v>725.59</v>
      </c>
      <c r="AT23" s="94">
        <f t="shared" si="103"/>
        <v>256570.18</v>
      </c>
      <c r="AU23" s="94">
        <f t="shared" si="104"/>
        <v>4257828.93</v>
      </c>
      <c r="AV23" s="94">
        <f t="shared" si="50"/>
        <v>922.68</v>
      </c>
      <c r="AW23" s="94">
        <f t="shared" si="105"/>
        <v>256956.19</v>
      </c>
      <c r="AX23" s="94">
        <f t="shared" si="106"/>
        <v>4257829.25</v>
      </c>
      <c r="AY23" s="94">
        <f t="shared" si="51"/>
        <v>1240.27</v>
      </c>
      <c r="AZ23" s="94">
        <f t="shared" si="107"/>
        <v>257253.23</v>
      </c>
      <c r="BA23" s="94">
        <f t="shared" si="108"/>
        <v>4257829.12</v>
      </c>
      <c r="BB23" s="94">
        <f t="shared" si="52"/>
        <v>1506.73</v>
      </c>
      <c r="BC23" s="94">
        <f t="shared" si="109"/>
        <v>257592.17</v>
      </c>
      <c r="BD23" s="94">
        <f t="shared" si="110"/>
        <v>4257829.28</v>
      </c>
      <c r="BE23" s="94">
        <f t="shared" si="53"/>
        <v>1822.26</v>
      </c>
      <c r="BF23" s="94">
        <f t="shared" si="111"/>
        <v>254668.53</v>
      </c>
      <c r="BG23" s="94">
        <f t="shared" si="112"/>
        <v>4257462.46</v>
      </c>
      <c r="BH23" s="94">
        <f t="shared" si="54"/>
        <v>1546.86</v>
      </c>
      <c r="BI23" s="94">
        <f t="shared" si="113"/>
        <v>255127.7</v>
      </c>
      <c r="BJ23" s="94">
        <f t="shared" si="114"/>
        <v>4257462.49</v>
      </c>
      <c r="BK23" s="94">
        <f t="shared" si="55"/>
        <v>1223.74</v>
      </c>
      <c r="BL23" s="94">
        <f t="shared" si="115"/>
        <v>255488.14</v>
      </c>
      <c r="BM23" s="94">
        <f t="shared" si="116"/>
        <v>4257462.93</v>
      </c>
      <c r="BN23" s="94">
        <f t="shared" si="56"/>
        <v>1043.75</v>
      </c>
      <c r="BO23" s="94">
        <f t="shared" si="117"/>
        <v>255900.5</v>
      </c>
      <c r="BP23" s="94">
        <f t="shared" si="118"/>
        <v>4257462.8099999996</v>
      </c>
      <c r="BQ23" s="94">
        <f t="shared" si="57"/>
        <v>970.76</v>
      </c>
      <c r="BR23" s="94">
        <f t="shared" si="119"/>
        <v>256235.57</v>
      </c>
      <c r="BS23" s="94">
        <f t="shared" si="120"/>
        <v>4257462.63</v>
      </c>
      <c r="BT23" s="94">
        <f t="shared" si="58"/>
        <v>1036.0999999999999</v>
      </c>
      <c r="BU23" s="94">
        <f t="shared" si="121"/>
        <v>256570.7</v>
      </c>
      <c r="BV23" s="94">
        <f t="shared" si="122"/>
        <v>4257462.51</v>
      </c>
      <c r="BW23" s="94">
        <f t="shared" si="59"/>
        <v>1195.47</v>
      </c>
      <c r="BX23" s="94">
        <f t="shared" si="123"/>
        <v>256896.41</v>
      </c>
      <c r="BY23" s="94">
        <f t="shared" si="124"/>
        <v>4257462.62</v>
      </c>
      <c r="BZ23" s="94">
        <f t="shared" si="60"/>
        <v>1410.52</v>
      </c>
      <c r="CA23" s="94">
        <f t="shared" si="125"/>
        <v>257225.35</v>
      </c>
      <c r="CB23" s="94">
        <f t="shared" si="126"/>
        <v>4257462.6500000004</v>
      </c>
      <c r="CC23" s="94">
        <f t="shared" si="61"/>
        <v>1664.66</v>
      </c>
      <c r="CD23" s="94">
        <f t="shared" si="127"/>
        <v>257594.36</v>
      </c>
      <c r="CE23" s="94">
        <f t="shared" si="128"/>
        <v>4257462.59</v>
      </c>
      <c r="CF23" s="94">
        <f t="shared" si="62"/>
        <v>1976.23</v>
      </c>
      <c r="CG23" s="94">
        <f t="shared" si="129"/>
        <v>255275.85</v>
      </c>
      <c r="CH23" s="94">
        <f t="shared" si="130"/>
        <v>4257096.13</v>
      </c>
      <c r="CI23" s="94">
        <f t="shared" si="63"/>
        <v>1464.29</v>
      </c>
      <c r="CJ23" s="94">
        <f t="shared" si="131"/>
        <v>255700.77</v>
      </c>
      <c r="CK23" s="94">
        <f t="shared" si="132"/>
        <v>4257096.22</v>
      </c>
      <c r="CL23" s="94">
        <f t="shared" si="64"/>
        <v>1347.99</v>
      </c>
      <c r="CM23" s="94">
        <f t="shared" si="133"/>
        <v>256203.13</v>
      </c>
      <c r="CN23" s="94">
        <f t="shared" si="134"/>
        <v>4257096.38</v>
      </c>
      <c r="CO23" s="94">
        <f t="shared" si="65"/>
        <v>1376.99</v>
      </c>
      <c r="CP23" s="94">
        <f t="shared" si="135"/>
        <v>257175.15</v>
      </c>
      <c r="CQ23" s="94">
        <f t="shared" si="136"/>
        <v>4257096.53</v>
      </c>
      <c r="CR23" s="94">
        <f t="shared" si="66"/>
        <v>1866.15</v>
      </c>
      <c r="CS23" s="94">
        <f t="shared" si="137"/>
        <v>257433.06</v>
      </c>
      <c r="CT23" s="94">
        <f t="shared" si="138"/>
        <v>4257096.66</v>
      </c>
      <c r="CU23" s="94">
        <f t="shared" si="67"/>
        <v>2054.37</v>
      </c>
      <c r="CV23" s="94">
        <f t="shared" si="139"/>
        <v>258530</v>
      </c>
      <c r="CW23" s="94">
        <f t="shared" si="140"/>
        <v>4257037</v>
      </c>
      <c r="CX23" s="94">
        <f t="shared" si="68"/>
        <v>3001.59</v>
      </c>
      <c r="CY23" s="94">
        <f t="shared" si="141"/>
        <v>256051.61</v>
      </c>
      <c r="CZ23" s="94">
        <f t="shared" si="142"/>
        <v>4256729.74</v>
      </c>
      <c r="DA23" s="94">
        <f t="shared" si="69"/>
        <v>1712.79</v>
      </c>
      <c r="DB23" s="94">
        <f t="shared" si="143"/>
        <v>257407.81</v>
      </c>
      <c r="DC23" s="94">
        <f t="shared" si="144"/>
        <v>4256729.9400000004</v>
      </c>
      <c r="DD23" s="94">
        <f t="shared" si="70"/>
        <v>2292.8200000000002</v>
      </c>
      <c r="DE23" s="94">
        <f t="shared" si="81"/>
        <v>257768.43</v>
      </c>
      <c r="DF23" s="94">
        <f t="shared" si="145"/>
        <v>4257096.5599999996</v>
      </c>
      <c r="DG23" s="94">
        <f t="shared" si="72"/>
        <v>2319.4</v>
      </c>
      <c r="DH23" s="94">
        <f t="shared" si="146"/>
        <v>252816.43</v>
      </c>
      <c r="DI23" s="94">
        <f t="shared" si="147"/>
        <v>4259063</v>
      </c>
      <c r="DJ23" s="94">
        <f t="shared" si="73"/>
        <v>3120.68</v>
      </c>
      <c r="DK23" s="94">
        <f t="shared" si="148"/>
        <v>254406.11</v>
      </c>
      <c r="DL23" s="94">
        <f t="shared" si="149"/>
        <v>4257462.75</v>
      </c>
      <c r="DM23" s="94">
        <f t="shared" si="74"/>
        <v>1758.74</v>
      </c>
      <c r="DN23" s="94">
        <f t="shared" si="78"/>
        <v>255183.93</v>
      </c>
      <c r="DO23" s="94">
        <f t="shared" si="79"/>
        <v>4256730.4000000004</v>
      </c>
      <c r="DP23" s="94">
        <f t="shared" si="80"/>
        <v>1836.88</v>
      </c>
      <c r="DQ23" s="94">
        <f t="shared" si="150"/>
        <v>255199.02</v>
      </c>
      <c r="DR23" s="94">
        <f t="shared" si="151"/>
        <v>4257829.17</v>
      </c>
      <c r="DS23" s="94">
        <f t="shared" si="75"/>
        <v>904.95</v>
      </c>
      <c r="DT23" s="94">
        <f t="shared" si="152"/>
        <v>257923</v>
      </c>
      <c r="DU23" s="94">
        <f t="shared" si="153"/>
        <v>4257154</v>
      </c>
      <c r="DV23" s="94">
        <f t="shared" si="76"/>
        <v>2416.4499999999998</v>
      </c>
    </row>
    <row r="24" spans="1:126" x14ac:dyDescent="0.25">
      <c r="A24" s="2" t="s">
        <v>93</v>
      </c>
      <c r="B24" s="1">
        <v>255458.38</v>
      </c>
      <c r="C24" s="1">
        <v>4258574.21</v>
      </c>
      <c r="D24" s="95" t="s">
        <v>109</v>
      </c>
      <c r="E24" s="9" t="str" cm="1">
        <f t="array" ref="E24">INDEX($M$2:$DV$2,0,MATCH(F24,$M24:$DV24,0))</f>
        <v>A4</v>
      </c>
      <c r="F24" s="100">
        <f t="shared" si="36"/>
        <v>440.03</v>
      </c>
      <c r="G24" s="9" t="str" cm="1">
        <f t="array" ref="G24">INDEX($M$2:$DV$2,0,MATCH(H24,$M24:$DV24,0))</f>
        <v>A5</v>
      </c>
      <c r="H24" s="100">
        <f t="shared" si="37"/>
        <v>611.25</v>
      </c>
      <c r="M24" s="94">
        <f t="shared" si="77"/>
        <v>252528.6</v>
      </c>
      <c r="N24" s="94">
        <f t="shared" si="82"/>
        <v>4259051.5199999996</v>
      </c>
      <c r="O24" s="94">
        <f t="shared" si="39"/>
        <v>2968.41</v>
      </c>
      <c r="P24" s="94">
        <f t="shared" si="83"/>
        <v>253217.96</v>
      </c>
      <c r="Q24" s="94">
        <f t="shared" si="84"/>
        <v>4258934.25</v>
      </c>
      <c r="R24" s="94">
        <f t="shared" si="40"/>
        <v>2269.17</v>
      </c>
      <c r="S24" s="94">
        <f t="shared" si="85"/>
        <v>254597.27</v>
      </c>
      <c r="T24" s="94">
        <f t="shared" si="86"/>
        <v>4258312.75</v>
      </c>
      <c r="U24" s="94">
        <f t="shared" si="41"/>
        <v>899.93</v>
      </c>
      <c r="V24" s="94">
        <f t="shared" si="87"/>
        <v>255507.64</v>
      </c>
      <c r="W24" s="94">
        <f t="shared" si="88"/>
        <v>4258136.95</v>
      </c>
      <c r="X24" s="94">
        <f t="shared" si="42"/>
        <v>440.03</v>
      </c>
      <c r="Y24" s="94">
        <f t="shared" si="89"/>
        <v>255885.43</v>
      </c>
      <c r="Z24" s="94">
        <f t="shared" si="90"/>
        <v>4258136.88</v>
      </c>
      <c r="AA24" s="94">
        <f t="shared" si="43"/>
        <v>611.25</v>
      </c>
      <c r="AB24" s="94">
        <f t="shared" si="91"/>
        <v>256323</v>
      </c>
      <c r="AC24" s="94">
        <f t="shared" si="92"/>
        <v>4258195</v>
      </c>
      <c r="AD24" s="94">
        <f t="shared" si="44"/>
        <v>944.12</v>
      </c>
      <c r="AE24" s="94">
        <f t="shared" si="93"/>
        <v>254548.51</v>
      </c>
      <c r="AF24" s="94">
        <f t="shared" si="94"/>
        <v>4257829.0999999996</v>
      </c>
      <c r="AG24" s="94">
        <f t="shared" si="45"/>
        <v>1176.03</v>
      </c>
      <c r="AH24" s="94">
        <f t="shared" si="95"/>
        <v>254850.77</v>
      </c>
      <c r="AI24" s="94">
        <f t="shared" si="96"/>
        <v>4257828.84</v>
      </c>
      <c r="AJ24" s="94">
        <f t="shared" si="46"/>
        <v>961.65</v>
      </c>
      <c r="AK24" s="94">
        <f t="shared" si="97"/>
        <v>255533.88</v>
      </c>
      <c r="AL24" s="94">
        <f t="shared" si="98"/>
        <v>4257829.1500000004</v>
      </c>
      <c r="AM24" s="94">
        <f t="shared" si="47"/>
        <v>748.88</v>
      </c>
      <c r="AN24" s="94">
        <f t="shared" si="99"/>
        <v>255894.42</v>
      </c>
      <c r="AO24" s="94">
        <f t="shared" si="100"/>
        <v>4257829.12</v>
      </c>
      <c r="AP24" s="94">
        <f t="shared" si="48"/>
        <v>863.3</v>
      </c>
      <c r="AQ24" s="94">
        <f t="shared" si="101"/>
        <v>256274.81</v>
      </c>
      <c r="AR24" s="94">
        <f t="shared" si="102"/>
        <v>4257829.08</v>
      </c>
      <c r="AS24" s="94">
        <f t="shared" si="49"/>
        <v>1105.3399999999999</v>
      </c>
      <c r="AT24" s="94">
        <f t="shared" si="103"/>
        <v>256570.18</v>
      </c>
      <c r="AU24" s="94">
        <f t="shared" si="104"/>
        <v>4257828.93</v>
      </c>
      <c r="AV24" s="94">
        <f t="shared" si="50"/>
        <v>1338.48</v>
      </c>
      <c r="AW24" s="94">
        <f t="shared" si="105"/>
        <v>256956.19</v>
      </c>
      <c r="AX24" s="94">
        <f t="shared" si="106"/>
        <v>4257829.25</v>
      </c>
      <c r="AY24" s="94">
        <f t="shared" si="51"/>
        <v>1672.84</v>
      </c>
      <c r="AZ24" s="94">
        <f t="shared" si="107"/>
        <v>257253.23</v>
      </c>
      <c r="BA24" s="94">
        <f t="shared" si="108"/>
        <v>4257829.12</v>
      </c>
      <c r="BB24" s="94">
        <f t="shared" si="52"/>
        <v>1943.36</v>
      </c>
      <c r="BC24" s="94">
        <f t="shared" si="109"/>
        <v>257592.17</v>
      </c>
      <c r="BD24" s="94">
        <f t="shared" si="110"/>
        <v>4257829.28</v>
      </c>
      <c r="BE24" s="94">
        <f t="shared" si="53"/>
        <v>2260.08</v>
      </c>
      <c r="BF24" s="94">
        <f t="shared" si="111"/>
        <v>254668.53</v>
      </c>
      <c r="BG24" s="94">
        <f t="shared" si="112"/>
        <v>4257462.46</v>
      </c>
      <c r="BH24" s="94">
        <f t="shared" si="54"/>
        <v>1363.76</v>
      </c>
      <c r="BI24" s="94">
        <f t="shared" si="113"/>
        <v>255127.7</v>
      </c>
      <c r="BJ24" s="94">
        <f t="shared" si="114"/>
        <v>4257462.49</v>
      </c>
      <c r="BK24" s="94">
        <f t="shared" si="55"/>
        <v>1159.8599999999999</v>
      </c>
      <c r="BL24" s="94">
        <f t="shared" si="115"/>
        <v>255488.14</v>
      </c>
      <c r="BM24" s="94">
        <f t="shared" si="116"/>
        <v>4257462.93</v>
      </c>
      <c r="BN24" s="94">
        <f t="shared" si="56"/>
        <v>1111.68</v>
      </c>
      <c r="BO24" s="94">
        <f t="shared" si="117"/>
        <v>255900.5</v>
      </c>
      <c r="BP24" s="94">
        <f t="shared" si="118"/>
        <v>4257462.8099999996</v>
      </c>
      <c r="BQ24" s="94">
        <f t="shared" si="57"/>
        <v>1196.1099999999999</v>
      </c>
      <c r="BR24" s="94">
        <f t="shared" si="119"/>
        <v>256235.57</v>
      </c>
      <c r="BS24" s="94">
        <f t="shared" si="120"/>
        <v>4257462.63</v>
      </c>
      <c r="BT24" s="94">
        <f t="shared" si="58"/>
        <v>1356.33</v>
      </c>
      <c r="BU24" s="94">
        <f t="shared" si="121"/>
        <v>256570.7</v>
      </c>
      <c r="BV24" s="94">
        <f t="shared" si="122"/>
        <v>4257462.51</v>
      </c>
      <c r="BW24" s="94">
        <f t="shared" si="59"/>
        <v>1572.62</v>
      </c>
      <c r="BX24" s="94">
        <f t="shared" si="123"/>
        <v>256896.41</v>
      </c>
      <c r="BY24" s="94">
        <f t="shared" si="124"/>
        <v>4257462.62</v>
      </c>
      <c r="BZ24" s="94">
        <f t="shared" si="60"/>
        <v>1817.57</v>
      </c>
      <c r="CA24" s="94">
        <f t="shared" si="125"/>
        <v>257225.35</v>
      </c>
      <c r="CB24" s="94">
        <f t="shared" si="126"/>
        <v>4257462.6500000004</v>
      </c>
      <c r="CC24" s="94">
        <f t="shared" si="61"/>
        <v>2087.52</v>
      </c>
      <c r="CD24" s="94">
        <f t="shared" si="127"/>
        <v>257594.36</v>
      </c>
      <c r="CE24" s="94">
        <f t="shared" si="128"/>
        <v>4257462.59</v>
      </c>
      <c r="CF24" s="94">
        <f t="shared" si="62"/>
        <v>2407.9299999999998</v>
      </c>
      <c r="CG24" s="94">
        <f t="shared" si="129"/>
        <v>255275.85</v>
      </c>
      <c r="CH24" s="94">
        <f t="shared" si="130"/>
        <v>4257096.13</v>
      </c>
      <c r="CI24" s="94">
        <f t="shared" si="63"/>
        <v>1489.31</v>
      </c>
      <c r="CJ24" s="94">
        <f t="shared" si="131"/>
        <v>255700.77</v>
      </c>
      <c r="CK24" s="94">
        <f t="shared" si="132"/>
        <v>4257096.22</v>
      </c>
      <c r="CL24" s="94">
        <f t="shared" si="64"/>
        <v>1497.73</v>
      </c>
      <c r="CM24" s="94">
        <f t="shared" si="133"/>
        <v>256203.13</v>
      </c>
      <c r="CN24" s="94">
        <f t="shared" si="134"/>
        <v>4257096.38</v>
      </c>
      <c r="CO24" s="94">
        <f t="shared" si="65"/>
        <v>1654.88</v>
      </c>
      <c r="CP24" s="94">
        <f t="shared" si="135"/>
        <v>257175.15</v>
      </c>
      <c r="CQ24" s="94">
        <f t="shared" si="136"/>
        <v>4257096.53</v>
      </c>
      <c r="CR24" s="94">
        <f t="shared" si="66"/>
        <v>2265.14</v>
      </c>
      <c r="CS24" s="94">
        <f t="shared" si="137"/>
        <v>257433.06</v>
      </c>
      <c r="CT24" s="94">
        <f t="shared" si="138"/>
        <v>4257096.66</v>
      </c>
      <c r="CU24" s="94">
        <f t="shared" si="67"/>
        <v>2466.2800000000002</v>
      </c>
      <c r="CV24" s="94">
        <f t="shared" si="139"/>
        <v>258530</v>
      </c>
      <c r="CW24" s="94">
        <f t="shared" si="140"/>
        <v>4257037</v>
      </c>
      <c r="CX24" s="94">
        <f t="shared" si="68"/>
        <v>3434.8</v>
      </c>
      <c r="CY24" s="94">
        <f t="shared" si="141"/>
        <v>256051.61</v>
      </c>
      <c r="CZ24" s="94">
        <f t="shared" si="142"/>
        <v>4256729.74</v>
      </c>
      <c r="DA24" s="94">
        <f t="shared" si="69"/>
        <v>1937.52</v>
      </c>
      <c r="DB24" s="94">
        <f t="shared" si="143"/>
        <v>257407.81</v>
      </c>
      <c r="DC24" s="94">
        <f t="shared" si="144"/>
        <v>4256729.9400000004</v>
      </c>
      <c r="DD24" s="94">
        <f t="shared" si="70"/>
        <v>2683.58</v>
      </c>
      <c r="DE24" s="94">
        <f t="shared" si="81"/>
        <v>257768.43</v>
      </c>
      <c r="DF24" s="94">
        <f t="shared" si="145"/>
        <v>4257096.5599999996</v>
      </c>
      <c r="DG24" s="94">
        <f t="shared" si="72"/>
        <v>2742.22</v>
      </c>
      <c r="DH24" s="94">
        <f t="shared" si="146"/>
        <v>252816.43</v>
      </c>
      <c r="DI24" s="94">
        <f t="shared" si="147"/>
        <v>4259063</v>
      </c>
      <c r="DJ24" s="94">
        <f t="shared" si="73"/>
        <v>2686.79</v>
      </c>
      <c r="DK24" s="94">
        <f t="shared" si="148"/>
        <v>254406.11</v>
      </c>
      <c r="DL24" s="94">
        <f t="shared" si="149"/>
        <v>4257462.75</v>
      </c>
      <c r="DM24" s="94">
        <f t="shared" si="74"/>
        <v>1530.56</v>
      </c>
      <c r="DN24" s="94">
        <f t="shared" si="78"/>
        <v>255183.93</v>
      </c>
      <c r="DO24" s="94">
        <f t="shared" si="79"/>
        <v>4256730.4000000004</v>
      </c>
      <c r="DP24" s="94">
        <f t="shared" si="80"/>
        <v>1864.12</v>
      </c>
      <c r="DQ24" s="94">
        <f t="shared" si="150"/>
        <v>255199.02</v>
      </c>
      <c r="DR24" s="94">
        <f t="shared" si="151"/>
        <v>4257829.17</v>
      </c>
      <c r="DS24" s="94">
        <f t="shared" si="75"/>
        <v>788.89</v>
      </c>
      <c r="DT24" s="94">
        <f t="shared" si="152"/>
        <v>257923</v>
      </c>
      <c r="DU24" s="94">
        <f t="shared" si="153"/>
        <v>4257154</v>
      </c>
      <c r="DV24" s="94">
        <f t="shared" si="76"/>
        <v>2844.53</v>
      </c>
    </row>
    <row r="25" spans="1:126" x14ac:dyDescent="0.25">
      <c r="A25" s="2" t="s">
        <v>94</v>
      </c>
      <c r="B25" s="1">
        <v>255035.62</v>
      </c>
      <c r="C25" s="1">
        <v>4258581.6100000003</v>
      </c>
      <c r="D25" s="95" t="s">
        <v>109</v>
      </c>
      <c r="E25" s="9" t="str" cm="1">
        <f t="array" ref="E25">INDEX($M$2:$DV$2,0,MATCH(F25,$M25:$DV25,0))</f>
        <v>A3</v>
      </c>
      <c r="F25" s="100">
        <f t="shared" si="36"/>
        <v>514.23</v>
      </c>
      <c r="G25" s="9" t="str" cm="1">
        <f t="array" ref="G25">INDEX($M$2:$DV$2,0,MATCH(H25,$M25:$DV25,0))</f>
        <v>A4</v>
      </c>
      <c r="H25" s="100">
        <f t="shared" si="37"/>
        <v>648.48</v>
      </c>
      <c r="M25" s="94">
        <f t="shared" si="77"/>
        <v>252528.6</v>
      </c>
      <c r="N25" s="94">
        <f t="shared" si="82"/>
        <v>4259051.5199999996</v>
      </c>
      <c r="O25" s="94">
        <f t="shared" si="39"/>
        <v>2550.6799999999998</v>
      </c>
      <c r="P25" s="94">
        <f t="shared" si="83"/>
        <v>253217.96</v>
      </c>
      <c r="Q25" s="94">
        <f t="shared" si="84"/>
        <v>4258934.25</v>
      </c>
      <c r="R25" s="94">
        <f t="shared" si="40"/>
        <v>1851.55</v>
      </c>
      <c r="S25" s="94">
        <f t="shared" si="85"/>
        <v>254597.27</v>
      </c>
      <c r="T25" s="94">
        <f t="shared" si="86"/>
        <v>4258312.75</v>
      </c>
      <c r="U25" s="94">
        <f t="shared" si="41"/>
        <v>514.23</v>
      </c>
      <c r="V25" s="94">
        <f t="shared" si="87"/>
        <v>255507.64</v>
      </c>
      <c r="W25" s="94">
        <f t="shared" si="88"/>
        <v>4258136.95</v>
      </c>
      <c r="X25" s="94">
        <f t="shared" si="42"/>
        <v>648.48</v>
      </c>
      <c r="Y25" s="94">
        <f t="shared" si="89"/>
        <v>255885.43</v>
      </c>
      <c r="Z25" s="94">
        <f t="shared" si="90"/>
        <v>4258136.88</v>
      </c>
      <c r="AA25" s="94">
        <f t="shared" si="43"/>
        <v>959.15</v>
      </c>
      <c r="AB25" s="94">
        <f t="shared" si="91"/>
        <v>256323</v>
      </c>
      <c r="AC25" s="94">
        <f t="shared" si="92"/>
        <v>4258195</v>
      </c>
      <c r="AD25" s="94">
        <f t="shared" si="44"/>
        <v>1344.18</v>
      </c>
      <c r="AE25" s="94">
        <f t="shared" si="93"/>
        <v>254548.51</v>
      </c>
      <c r="AF25" s="94">
        <f t="shared" si="94"/>
        <v>4257829.0999999996</v>
      </c>
      <c r="AG25" s="94">
        <f t="shared" si="45"/>
        <v>896.41</v>
      </c>
      <c r="AH25" s="94">
        <f t="shared" si="95"/>
        <v>254850.77</v>
      </c>
      <c r="AI25" s="94">
        <f t="shared" si="96"/>
        <v>4257828.84</v>
      </c>
      <c r="AJ25" s="94">
        <f t="shared" si="46"/>
        <v>775.13</v>
      </c>
      <c r="AK25" s="94">
        <f t="shared" si="97"/>
        <v>255533.88</v>
      </c>
      <c r="AL25" s="94">
        <f t="shared" si="98"/>
        <v>4257829.1500000004</v>
      </c>
      <c r="AM25" s="94">
        <f t="shared" si="47"/>
        <v>902.47</v>
      </c>
      <c r="AN25" s="94">
        <f t="shared" si="99"/>
        <v>255894.42</v>
      </c>
      <c r="AO25" s="94">
        <f t="shared" si="100"/>
        <v>4257829.12</v>
      </c>
      <c r="AP25" s="94">
        <f t="shared" si="48"/>
        <v>1141.83</v>
      </c>
      <c r="AQ25" s="94">
        <f t="shared" si="101"/>
        <v>256274.81</v>
      </c>
      <c r="AR25" s="94">
        <f t="shared" si="102"/>
        <v>4257829.08</v>
      </c>
      <c r="AS25" s="94">
        <f t="shared" si="49"/>
        <v>1449.79</v>
      </c>
      <c r="AT25" s="94">
        <f t="shared" si="103"/>
        <v>256570.18</v>
      </c>
      <c r="AU25" s="94">
        <f t="shared" si="104"/>
        <v>4257828.93</v>
      </c>
      <c r="AV25" s="94">
        <f t="shared" si="50"/>
        <v>1709.21</v>
      </c>
      <c r="AW25" s="94">
        <f t="shared" si="105"/>
        <v>256956.19</v>
      </c>
      <c r="AX25" s="94">
        <f t="shared" si="106"/>
        <v>4257829.25</v>
      </c>
      <c r="AY25" s="94">
        <f t="shared" si="51"/>
        <v>2062.6799999999998</v>
      </c>
      <c r="AZ25" s="94">
        <f t="shared" si="107"/>
        <v>257253.23</v>
      </c>
      <c r="BA25" s="94">
        <f t="shared" si="108"/>
        <v>4257829.12</v>
      </c>
      <c r="BB25" s="94">
        <f t="shared" si="52"/>
        <v>2341.8000000000002</v>
      </c>
      <c r="BC25" s="94">
        <f t="shared" si="109"/>
        <v>257592.17</v>
      </c>
      <c r="BD25" s="94">
        <f t="shared" si="110"/>
        <v>4257829.28</v>
      </c>
      <c r="BE25" s="94">
        <f t="shared" si="53"/>
        <v>2664.95</v>
      </c>
      <c r="BF25" s="94">
        <f t="shared" si="111"/>
        <v>254668.53</v>
      </c>
      <c r="BG25" s="94">
        <f t="shared" si="112"/>
        <v>4257462.46</v>
      </c>
      <c r="BH25" s="94">
        <f t="shared" si="54"/>
        <v>1177.82</v>
      </c>
      <c r="BI25" s="94">
        <f t="shared" si="113"/>
        <v>255127.7</v>
      </c>
      <c r="BJ25" s="94">
        <f t="shared" si="114"/>
        <v>4257462.49</v>
      </c>
      <c r="BK25" s="94">
        <f t="shared" si="55"/>
        <v>1122.9000000000001</v>
      </c>
      <c r="BL25" s="94">
        <f t="shared" si="115"/>
        <v>255488.14</v>
      </c>
      <c r="BM25" s="94">
        <f t="shared" si="116"/>
        <v>4257462.93</v>
      </c>
      <c r="BN25" s="94">
        <f t="shared" si="56"/>
        <v>1206.74</v>
      </c>
      <c r="BO25" s="94">
        <f t="shared" si="117"/>
        <v>255900.5</v>
      </c>
      <c r="BP25" s="94">
        <f t="shared" si="118"/>
        <v>4257462.8099999996</v>
      </c>
      <c r="BQ25" s="94">
        <f t="shared" si="57"/>
        <v>1414.12</v>
      </c>
      <c r="BR25" s="94">
        <f t="shared" si="119"/>
        <v>256235.57</v>
      </c>
      <c r="BS25" s="94">
        <f t="shared" si="120"/>
        <v>4257462.63</v>
      </c>
      <c r="BT25" s="94">
        <f t="shared" si="58"/>
        <v>1640.73</v>
      </c>
      <c r="BU25" s="94">
        <f t="shared" si="121"/>
        <v>256570.7</v>
      </c>
      <c r="BV25" s="94">
        <f t="shared" si="122"/>
        <v>4257462.51</v>
      </c>
      <c r="BW25" s="94">
        <f t="shared" si="59"/>
        <v>1899.7</v>
      </c>
      <c r="BX25" s="94">
        <f t="shared" si="123"/>
        <v>256896.41</v>
      </c>
      <c r="BY25" s="94">
        <f t="shared" si="124"/>
        <v>4257462.62</v>
      </c>
      <c r="BZ25" s="94">
        <f t="shared" si="60"/>
        <v>2171.33</v>
      </c>
      <c r="CA25" s="94">
        <f t="shared" si="125"/>
        <v>257225.35</v>
      </c>
      <c r="CB25" s="94">
        <f t="shared" si="126"/>
        <v>4257462.6500000004</v>
      </c>
      <c r="CC25" s="94">
        <f t="shared" si="61"/>
        <v>2459.06</v>
      </c>
      <c r="CD25" s="94">
        <f t="shared" si="127"/>
        <v>257594.36</v>
      </c>
      <c r="CE25" s="94">
        <f t="shared" si="128"/>
        <v>4257462.59</v>
      </c>
      <c r="CF25" s="94">
        <f t="shared" si="62"/>
        <v>2792.73</v>
      </c>
      <c r="CG25" s="94">
        <f t="shared" si="129"/>
        <v>255275.85</v>
      </c>
      <c r="CH25" s="94">
        <f t="shared" si="130"/>
        <v>4257096.13</v>
      </c>
      <c r="CI25" s="94">
        <f t="shared" si="63"/>
        <v>1504.78</v>
      </c>
      <c r="CJ25" s="94">
        <f t="shared" si="131"/>
        <v>255700.77</v>
      </c>
      <c r="CK25" s="94">
        <f t="shared" si="132"/>
        <v>4257096.22</v>
      </c>
      <c r="CL25" s="94">
        <f t="shared" si="64"/>
        <v>1627.52</v>
      </c>
      <c r="CM25" s="94">
        <f t="shared" si="133"/>
        <v>256203.13</v>
      </c>
      <c r="CN25" s="94">
        <f t="shared" si="134"/>
        <v>4257096.38</v>
      </c>
      <c r="CO25" s="94">
        <f t="shared" si="65"/>
        <v>1889.18</v>
      </c>
      <c r="CP25" s="94">
        <f t="shared" si="135"/>
        <v>257175.15</v>
      </c>
      <c r="CQ25" s="94">
        <f t="shared" si="136"/>
        <v>4257096.53</v>
      </c>
      <c r="CR25" s="94">
        <f t="shared" si="66"/>
        <v>2604.4299999999998</v>
      </c>
      <c r="CS25" s="94">
        <f t="shared" si="137"/>
        <v>257433.06</v>
      </c>
      <c r="CT25" s="94">
        <f t="shared" si="138"/>
        <v>4257096.66</v>
      </c>
      <c r="CU25" s="94">
        <f t="shared" si="67"/>
        <v>2820.07</v>
      </c>
      <c r="CV25" s="94">
        <f t="shared" si="139"/>
        <v>258530</v>
      </c>
      <c r="CW25" s="94">
        <f t="shared" si="140"/>
        <v>4257037</v>
      </c>
      <c r="CX25" s="94">
        <f t="shared" si="68"/>
        <v>3820.54</v>
      </c>
      <c r="CY25" s="94">
        <f t="shared" si="141"/>
        <v>256051.61</v>
      </c>
      <c r="CZ25" s="94">
        <f t="shared" si="142"/>
        <v>4256729.74</v>
      </c>
      <c r="DA25" s="94">
        <f t="shared" si="69"/>
        <v>2112.2600000000002</v>
      </c>
      <c r="DB25" s="94">
        <f t="shared" si="143"/>
        <v>257407.81</v>
      </c>
      <c r="DC25" s="94">
        <f t="shared" si="144"/>
        <v>4256729.9400000004</v>
      </c>
      <c r="DD25" s="94">
        <f t="shared" si="70"/>
        <v>3009.31</v>
      </c>
      <c r="DE25" s="94">
        <f t="shared" si="81"/>
        <v>257768.43</v>
      </c>
      <c r="DF25" s="94">
        <f t="shared" si="145"/>
        <v>4257096.5599999996</v>
      </c>
      <c r="DG25" s="94">
        <f t="shared" si="72"/>
        <v>3110.25</v>
      </c>
      <c r="DH25" s="94">
        <f t="shared" si="146"/>
        <v>252816.43</v>
      </c>
      <c r="DI25" s="94">
        <f t="shared" si="147"/>
        <v>4259063</v>
      </c>
      <c r="DJ25" s="94">
        <f t="shared" si="73"/>
        <v>2270.8000000000002</v>
      </c>
      <c r="DK25" s="94">
        <f t="shared" si="148"/>
        <v>254406.11</v>
      </c>
      <c r="DL25" s="94">
        <f t="shared" si="149"/>
        <v>4257462.75</v>
      </c>
      <c r="DM25" s="94">
        <f t="shared" si="74"/>
        <v>1283.8</v>
      </c>
      <c r="DN25" s="94">
        <f t="shared" si="78"/>
        <v>255183.93</v>
      </c>
      <c r="DO25" s="94">
        <f t="shared" si="79"/>
        <v>4256730.4000000004</v>
      </c>
      <c r="DP25" s="94">
        <f t="shared" si="80"/>
        <v>1857.14</v>
      </c>
      <c r="DQ25" s="94">
        <f t="shared" si="150"/>
        <v>255199.02</v>
      </c>
      <c r="DR25" s="94">
        <f t="shared" si="151"/>
        <v>4257829.17</v>
      </c>
      <c r="DS25" s="94">
        <f t="shared" si="75"/>
        <v>769.98</v>
      </c>
      <c r="DT25" s="94">
        <f t="shared" si="152"/>
        <v>257923</v>
      </c>
      <c r="DU25" s="94">
        <f t="shared" si="153"/>
        <v>4257154</v>
      </c>
      <c r="DV25" s="94">
        <f t="shared" si="76"/>
        <v>3221.03</v>
      </c>
    </row>
    <row r="26" spans="1:126" x14ac:dyDescent="0.25">
      <c r="A26" s="2" t="s">
        <v>95</v>
      </c>
      <c r="B26" s="1">
        <v>253971.23</v>
      </c>
      <c r="C26" s="1">
        <v>4258584.41</v>
      </c>
      <c r="D26" s="95" t="s">
        <v>109</v>
      </c>
      <c r="E26" s="9" t="str" cm="1">
        <f t="array" ref="E26">INDEX($M$2:$DV$2,0,MATCH(F26,$M26:$DV26,0))</f>
        <v>A3</v>
      </c>
      <c r="F26" s="100">
        <f t="shared" si="36"/>
        <v>682.44</v>
      </c>
      <c r="G26" s="9" t="str" cm="1">
        <f t="array" ref="G26">INDEX($M$2:$DV$2,0,MATCH(H26,$M26:$DV26,0))</f>
        <v>A2</v>
      </c>
      <c r="H26" s="100">
        <f t="shared" si="37"/>
        <v>830.54</v>
      </c>
      <c r="M26" s="94">
        <f t="shared" si="77"/>
        <v>252528.6</v>
      </c>
      <c r="N26" s="94">
        <f t="shared" si="82"/>
        <v>4259051.5199999996</v>
      </c>
      <c r="O26" s="94">
        <f t="shared" si="39"/>
        <v>1516.37</v>
      </c>
      <c r="P26" s="94">
        <f t="shared" si="83"/>
        <v>253217.96</v>
      </c>
      <c r="Q26" s="94">
        <f t="shared" si="84"/>
        <v>4258934.25</v>
      </c>
      <c r="R26" s="94">
        <f t="shared" si="40"/>
        <v>830.54</v>
      </c>
      <c r="S26" s="94">
        <f t="shared" si="85"/>
        <v>254597.27</v>
      </c>
      <c r="T26" s="94">
        <f t="shared" si="86"/>
        <v>4258312.75</v>
      </c>
      <c r="U26" s="94">
        <f t="shared" si="41"/>
        <v>682.44</v>
      </c>
      <c r="V26" s="94">
        <f t="shared" si="87"/>
        <v>255507.64</v>
      </c>
      <c r="W26" s="94">
        <f t="shared" si="88"/>
        <v>4258136.95</v>
      </c>
      <c r="X26" s="94">
        <f t="shared" si="42"/>
        <v>1600.24</v>
      </c>
      <c r="Y26" s="94">
        <f t="shared" si="89"/>
        <v>255885.43</v>
      </c>
      <c r="Z26" s="94">
        <f t="shared" si="90"/>
        <v>4258136.88</v>
      </c>
      <c r="AA26" s="94">
        <f t="shared" si="43"/>
        <v>1965.82</v>
      </c>
      <c r="AB26" s="94">
        <f t="shared" si="91"/>
        <v>256323</v>
      </c>
      <c r="AC26" s="94">
        <f t="shared" si="92"/>
        <v>4258195</v>
      </c>
      <c r="AD26" s="94">
        <f t="shared" si="44"/>
        <v>2383.79</v>
      </c>
      <c r="AE26" s="94">
        <f t="shared" si="93"/>
        <v>254548.51</v>
      </c>
      <c r="AF26" s="94">
        <f t="shared" si="94"/>
        <v>4257829.0999999996</v>
      </c>
      <c r="AG26" s="94">
        <f t="shared" si="45"/>
        <v>950.66</v>
      </c>
      <c r="AH26" s="94">
        <f t="shared" si="95"/>
        <v>254850.77</v>
      </c>
      <c r="AI26" s="94">
        <f t="shared" si="96"/>
        <v>4257828.84</v>
      </c>
      <c r="AJ26" s="94">
        <f t="shared" si="46"/>
        <v>1159.52</v>
      </c>
      <c r="AK26" s="94">
        <f t="shared" si="97"/>
        <v>255533.88</v>
      </c>
      <c r="AL26" s="94">
        <f t="shared" si="98"/>
        <v>4257829.1500000004</v>
      </c>
      <c r="AM26" s="94">
        <f t="shared" si="47"/>
        <v>1735.6</v>
      </c>
      <c r="AN26" s="94">
        <f t="shared" si="99"/>
        <v>255894.42</v>
      </c>
      <c r="AO26" s="94">
        <f t="shared" si="100"/>
        <v>4257829.12</v>
      </c>
      <c r="AP26" s="94">
        <f t="shared" si="48"/>
        <v>2066.19</v>
      </c>
      <c r="AQ26" s="94">
        <f t="shared" si="101"/>
        <v>256274.81</v>
      </c>
      <c r="AR26" s="94">
        <f t="shared" si="102"/>
        <v>4257829.08</v>
      </c>
      <c r="AS26" s="94">
        <f t="shared" si="49"/>
        <v>2424.25</v>
      </c>
      <c r="AT26" s="94">
        <f t="shared" si="103"/>
        <v>256570.18</v>
      </c>
      <c r="AU26" s="94">
        <f t="shared" si="104"/>
        <v>4257828.93</v>
      </c>
      <c r="AV26" s="94">
        <f t="shared" si="50"/>
        <v>2706.53</v>
      </c>
      <c r="AW26" s="94">
        <f t="shared" si="105"/>
        <v>256956.19</v>
      </c>
      <c r="AX26" s="94">
        <f t="shared" si="106"/>
        <v>4257829.25</v>
      </c>
      <c r="AY26" s="94">
        <f t="shared" si="51"/>
        <v>3079</v>
      </c>
      <c r="AZ26" s="94">
        <f t="shared" si="107"/>
        <v>257253.23</v>
      </c>
      <c r="BA26" s="94">
        <f t="shared" si="108"/>
        <v>4257829.12</v>
      </c>
      <c r="BB26" s="94">
        <f t="shared" si="52"/>
        <v>3367.79</v>
      </c>
      <c r="BC26" s="94">
        <f t="shared" si="109"/>
        <v>257592.17</v>
      </c>
      <c r="BD26" s="94">
        <f t="shared" si="110"/>
        <v>4257829.28</v>
      </c>
      <c r="BE26" s="94">
        <f t="shared" si="53"/>
        <v>3698.84</v>
      </c>
      <c r="BF26" s="94">
        <f t="shared" si="111"/>
        <v>254668.53</v>
      </c>
      <c r="BG26" s="94">
        <f t="shared" si="112"/>
        <v>4257462.46</v>
      </c>
      <c r="BH26" s="94">
        <f t="shared" si="54"/>
        <v>1320.98</v>
      </c>
      <c r="BI26" s="94">
        <f t="shared" si="113"/>
        <v>255127.7</v>
      </c>
      <c r="BJ26" s="94">
        <f t="shared" si="114"/>
        <v>4257462.49</v>
      </c>
      <c r="BK26" s="94">
        <f t="shared" si="55"/>
        <v>1611.25</v>
      </c>
      <c r="BL26" s="94">
        <f t="shared" si="115"/>
        <v>255488.14</v>
      </c>
      <c r="BM26" s="94">
        <f t="shared" si="116"/>
        <v>4257462.93</v>
      </c>
      <c r="BN26" s="94">
        <f t="shared" si="56"/>
        <v>1886.46</v>
      </c>
      <c r="BO26" s="94">
        <f t="shared" si="117"/>
        <v>255900.5</v>
      </c>
      <c r="BP26" s="94">
        <f t="shared" si="118"/>
        <v>4257462.8099999996</v>
      </c>
      <c r="BQ26" s="94">
        <f t="shared" si="57"/>
        <v>2231.61</v>
      </c>
      <c r="BR26" s="94">
        <f t="shared" si="119"/>
        <v>256235.57</v>
      </c>
      <c r="BS26" s="94">
        <f t="shared" si="120"/>
        <v>4257462.63</v>
      </c>
      <c r="BT26" s="94">
        <f t="shared" si="58"/>
        <v>2526.98</v>
      </c>
      <c r="BU26" s="94">
        <f t="shared" si="121"/>
        <v>256570.7</v>
      </c>
      <c r="BV26" s="94">
        <f t="shared" si="122"/>
        <v>4257462.51</v>
      </c>
      <c r="BW26" s="94">
        <f t="shared" si="59"/>
        <v>2831.24</v>
      </c>
      <c r="BX26" s="94">
        <f t="shared" si="123"/>
        <v>256896.41</v>
      </c>
      <c r="BY26" s="94">
        <f t="shared" si="124"/>
        <v>4257462.62</v>
      </c>
      <c r="BZ26" s="94">
        <f t="shared" si="60"/>
        <v>3132.9</v>
      </c>
      <c r="CA26" s="94">
        <f t="shared" si="125"/>
        <v>257225.35</v>
      </c>
      <c r="CB26" s="94">
        <f t="shared" si="126"/>
        <v>4257462.6500000004</v>
      </c>
      <c r="CC26" s="94">
        <f t="shared" si="61"/>
        <v>3442.04</v>
      </c>
      <c r="CD26" s="94">
        <f t="shared" si="127"/>
        <v>257594.36</v>
      </c>
      <c r="CE26" s="94">
        <f t="shared" si="128"/>
        <v>4257462.59</v>
      </c>
      <c r="CF26" s="94">
        <f t="shared" si="62"/>
        <v>3792.83</v>
      </c>
      <c r="CG26" s="94">
        <f t="shared" si="129"/>
        <v>255275.85</v>
      </c>
      <c r="CH26" s="94">
        <f t="shared" si="130"/>
        <v>4257096.13</v>
      </c>
      <c r="CI26" s="94">
        <f t="shared" si="63"/>
        <v>1979.14</v>
      </c>
      <c r="CJ26" s="94">
        <f t="shared" si="131"/>
        <v>255700.77</v>
      </c>
      <c r="CK26" s="94">
        <f t="shared" si="132"/>
        <v>4257096.22</v>
      </c>
      <c r="CL26" s="94">
        <f t="shared" si="64"/>
        <v>2281.67</v>
      </c>
      <c r="CM26" s="94">
        <f t="shared" si="133"/>
        <v>256203.13</v>
      </c>
      <c r="CN26" s="94">
        <f t="shared" si="134"/>
        <v>4257096.38</v>
      </c>
      <c r="CO26" s="94">
        <f t="shared" si="65"/>
        <v>2682.46</v>
      </c>
      <c r="CP26" s="94">
        <f t="shared" si="135"/>
        <v>257175.15</v>
      </c>
      <c r="CQ26" s="94">
        <f t="shared" si="136"/>
        <v>4257096.53</v>
      </c>
      <c r="CR26" s="94">
        <f t="shared" si="66"/>
        <v>3532.55</v>
      </c>
      <c r="CS26" s="94">
        <f t="shared" si="137"/>
        <v>257433.06</v>
      </c>
      <c r="CT26" s="94">
        <f t="shared" si="138"/>
        <v>4257096.66</v>
      </c>
      <c r="CU26" s="94">
        <f t="shared" si="67"/>
        <v>3767.98</v>
      </c>
      <c r="CV26" s="94">
        <f t="shared" si="139"/>
        <v>258530</v>
      </c>
      <c r="CW26" s="94">
        <f t="shared" si="140"/>
        <v>4257037</v>
      </c>
      <c r="CX26" s="94">
        <f t="shared" si="68"/>
        <v>4814.24</v>
      </c>
      <c r="CY26" s="94">
        <f t="shared" si="141"/>
        <v>256051.61</v>
      </c>
      <c r="CZ26" s="94">
        <f t="shared" si="142"/>
        <v>4256729.74</v>
      </c>
      <c r="DA26" s="94">
        <f t="shared" si="69"/>
        <v>2787.07</v>
      </c>
      <c r="DB26" s="94">
        <f t="shared" si="143"/>
        <v>257407.81</v>
      </c>
      <c r="DC26" s="94">
        <f t="shared" si="144"/>
        <v>4256729.9400000004</v>
      </c>
      <c r="DD26" s="94">
        <f t="shared" si="70"/>
        <v>3905.01</v>
      </c>
      <c r="DE26" s="94">
        <f t="shared" si="81"/>
        <v>257768.43</v>
      </c>
      <c r="DF26" s="94">
        <f t="shared" si="145"/>
        <v>4257096.5599999996</v>
      </c>
      <c r="DG26" s="94">
        <f t="shared" si="72"/>
        <v>4078.29</v>
      </c>
      <c r="DH26" s="94">
        <f t="shared" si="146"/>
        <v>252816.43</v>
      </c>
      <c r="DI26" s="94">
        <f t="shared" si="147"/>
        <v>4259063</v>
      </c>
      <c r="DJ26" s="94">
        <f t="shared" si="73"/>
        <v>1250.04</v>
      </c>
      <c r="DK26" s="94">
        <f t="shared" si="148"/>
        <v>254406.11</v>
      </c>
      <c r="DL26" s="94">
        <f t="shared" si="149"/>
        <v>4257462.75</v>
      </c>
      <c r="DM26" s="94">
        <f t="shared" si="74"/>
        <v>1203.01</v>
      </c>
      <c r="DN26" s="94">
        <f t="shared" si="78"/>
        <v>255183.93</v>
      </c>
      <c r="DO26" s="94">
        <f t="shared" si="79"/>
        <v>4256730.4000000004</v>
      </c>
      <c r="DP26" s="94">
        <f t="shared" si="80"/>
        <v>2215.4</v>
      </c>
      <c r="DQ26" s="94">
        <f t="shared" si="150"/>
        <v>255199.02</v>
      </c>
      <c r="DR26" s="94">
        <f t="shared" si="151"/>
        <v>4257829.17</v>
      </c>
      <c r="DS26" s="94">
        <f t="shared" si="75"/>
        <v>1441.48</v>
      </c>
      <c r="DT26" s="94">
        <f t="shared" si="152"/>
        <v>257923</v>
      </c>
      <c r="DU26" s="94">
        <f t="shared" si="153"/>
        <v>4257154</v>
      </c>
      <c r="DV26" s="94">
        <f t="shared" si="76"/>
        <v>4202.68</v>
      </c>
    </row>
    <row r="27" spans="1:126" x14ac:dyDescent="0.25">
      <c r="A27" s="2" t="s">
        <v>96</v>
      </c>
      <c r="B27" s="1">
        <v>253711.15</v>
      </c>
      <c r="C27" s="1">
        <v>4258114.3099999996</v>
      </c>
      <c r="D27" s="95" t="s">
        <v>109</v>
      </c>
      <c r="E27" s="9" t="str" cm="1">
        <f t="array" ref="E27">INDEX($M$2:$DV$2,0,MATCH(F27,$M27:$DV27,0))</f>
        <v>A7</v>
      </c>
      <c r="F27" s="100">
        <f t="shared" si="36"/>
        <v>884.6</v>
      </c>
      <c r="G27" s="9" t="str" cm="1">
        <f t="array" ref="G27">INDEX($M$2:$DV$2,0,MATCH(H27,$M27:$DV27,0))</f>
        <v>A3</v>
      </c>
      <c r="H27" s="100">
        <f t="shared" si="37"/>
        <v>908.07</v>
      </c>
      <c r="M27" s="94">
        <f t="shared" si="77"/>
        <v>252528.6</v>
      </c>
      <c r="N27" s="94">
        <f t="shared" si="82"/>
        <v>4259051.5199999996</v>
      </c>
      <c r="O27" s="94">
        <f t="shared" si="39"/>
        <v>1508.9</v>
      </c>
      <c r="P27" s="94">
        <f t="shared" si="83"/>
        <v>253217.96</v>
      </c>
      <c r="Q27" s="94">
        <f t="shared" si="84"/>
        <v>4258934.25</v>
      </c>
      <c r="R27" s="94">
        <f t="shared" si="40"/>
        <v>956.84</v>
      </c>
      <c r="S27" s="94">
        <f t="shared" si="85"/>
        <v>254597.27</v>
      </c>
      <c r="T27" s="94">
        <f t="shared" si="86"/>
        <v>4258312.75</v>
      </c>
      <c r="U27" s="94">
        <f t="shared" si="41"/>
        <v>908.07</v>
      </c>
      <c r="V27" s="94">
        <f t="shared" si="87"/>
        <v>255507.64</v>
      </c>
      <c r="W27" s="94">
        <f t="shared" si="88"/>
        <v>4258136.95</v>
      </c>
      <c r="X27" s="94">
        <f t="shared" si="42"/>
        <v>1796.63</v>
      </c>
      <c r="Y27" s="94">
        <f t="shared" si="89"/>
        <v>255885.43</v>
      </c>
      <c r="Z27" s="94">
        <f t="shared" si="90"/>
        <v>4258136.88</v>
      </c>
      <c r="AA27" s="94">
        <f t="shared" si="43"/>
        <v>2174.4</v>
      </c>
      <c r="AB27" s="94">
        <f t="shared" si="91"/>
        <v>256323</v>
      </c>
      <c r="AC27" s="94">
        <f t="shared" si="92"/>
        <v>4258195</v>
      </c>
      <c r="AD27" s="94">
        <f t="shared" si="44"/>
        <v>2613.1</v>
      </c>
      <c r="AE27" s="94">
        <f t="shared" si="93"/>
        <v>254548.51</v>
      </c>
      <c r="AF27" s="94">
        <f t="shared" si="94"/>
        <v>4257829.0999999996</v>
      </c>
      <c r="AG27" s="94">
        <f t="shared" si="45"/>
        <v>884.6</v>
      </c>
      <c r="AH27" s="94">
        <f t="shared" si="95"/>
        <v>254850.77</v>
      </c>
      <c r="AI27" s="94">
        <f t="shared" si="96"/>
        <v>4257828.84</v>
      </c>
      <c r="AJ27" s="94">
        <f t="shared" si="46"/>
        <v>1174.83</v>
      </c>
      <c r="AK27" s="94">
        <f t="shared" si="97"/>
        <v>255533.88</v>
      </c>
      <c r="AL27" s="94">
        <f t="shared" si="98"/>
        <v>4257829.1500000004</v>
      </c>
      <c r="AM27" s="94">
        <f t="shared" si="47"/>
        <v>1844.9</v>
      </c>
      <c r="AN27" s="94">
        <f t="shared" si="99"/>
        <v>255894.42</v>
      </c>
      <c r="AO27" s="94">
        <f t="shared" si="100"/>
        <v>4257829.12</v>
      </c>
      <c r="AP27" s="94">
        <f t="shared" si="48"/>
        <v>2201.8200000000002</v>
      </c>
      <c r="AQ27" s="94">
        <f t="shared" si="101"/>
        <v>256274.81</v>
      </c>
      <c r="AR27" s="94">
        <f t="shared" si="102"/>
        <v>4257829.08</v>
      </c>
      <c r="AS27" s="94">
        <f t="shared" si="49"/>
        <v>2579.48</v>
      </c>
      <c r="AT27" s="94">
        <f t="shared" si="103"/>
        <v>256570.18</v>
      </c>
      <c r="AU27" s="94">
        <f t="shared" si="104"/>
        <v>4257828.93</v>
      </c>
      <c r="AV27" s="94">
        <f t="shared" si="50"/>
        <v>2873.24</v>
      </c>
      <c r="AW27" s="94">
        <f t="shared" si="105"/>
        <v>256956.19</v>
      </c>
      <c r="AX27" s="94">
        <f t="shared" si="106"/>
        <v>4257829.25</v>
      </c>
      <c r="AY27" s="94">
        <f t="shared" si="51"/>
        <v>3257.54</v>
      </c>
      <c r="AZ27" s="94">
        <f t="shared" si="107"/>
        <v>257253.23</v>
      </c>
      <c r="BA27" s="94">
        <f t="shared" si="108"/>
        <v>4257829.12</v>
      </c>
      <c r="BB27" s="94">
        <f t="shared" si="52"/>
        <v>3553.54</v>
      </c>
      <c r="BC27" s="94">
        <f t="shared" si="109"/>
        <v>257592.17</v>
      </c>
      <c r="BD27" s="94">
        <f t="shared" si="110"/>
        <v>4257829.28</v>
      </c>
      <c r="BE27" s="94">
        <f t="shared" si="53"/>
        <v>3891.47</v>
      </c>
      <c r="BF27" s="94">
        <f t="shared" si="111"/>
        <v>254668.53</v>
      </c>
      <c r="BG27" s="94">
        <f t="shared" si="112"/>
        <v>4257462.46</v>
      </c>
      <c r="BH27" s="94">
        <f t="shared" si="54"/>
        <v>1158.22</v>
      </c>
      <c r="BI27" s="94">
        <f t="shared" si="113"/>
        <v>255127.7</v>
      </c>
      <c r="BJ27" s="94">
        <f t="shared" si="114"/>
        <v>4257462.49</v>
      </c>
      <c r="BK27" s="94">
        <f t="shared" si="55"/>
        <v>1559.32</v>
      </c>
      <c r="BL27" s="94">
        <f t="shared" si="115"/>
        <v>255488.14</v>
      </c>
      <c r="BM27" s="94">
        <f t="shared" si="116"/>
        <v>4257462.93</v>
      </c>
      <c r="BN27" s="94">
        <f t="shared" si="56"/>
        <v>1892.61</v>
      </c>
      <c r="BO27" s="94">
        <f t="shared" si="117"/>
        <v>255900.5</v>
      </c>
      <c r="BP27" s="94">
        <f t="shared" si="118"/>
        <v>4257462.8099999996</v>
      </c>
      <c r="BQ27" s="94">
        <f t="shared" si="57"/>
        <v>2284.23</v>
      </c>
      <c r="BR27" s="94">
        <f t="shared" si="119"/>
        <v>256235.57</v>
      </c>
      <c r="BS27" s="94">
        <f t="shared" si="120"/>
        <v>4257462.63</v>
      </c>
      <c r="BT27" s="94">
        <f t="shared" si="58"/>
        <v>2607.1799999999998</v>
      </c>
      <c r="BU27" s="94">
        <f t="shared" si="121"/>
        <v>256570.7</v>
      </c>
      <c r="BV27" s="94">
        <f t="shared" si="122"/>
        <v>4257462.51</v>
      </c>
      <c r="BW27" s="94">
        <f t="shared" si="59"/>
        <v>2932.89</v>
      </c>
      <c r="BX27" s="94">
        <f t="shared" si="123"/>
        <v>256896.41</v>
      </c>
      <c r="BY27" s="94">
        <f t="shared" si="124"/>
        <v>4257462.62</v>
      </c>
      <c r="BZ27" s="94">
        <f t="shared" si="60"/>
        <v>3251.24</v>
      </c>
      <c r="CA27" s="94">
        <f t="shared" si="125"/>
        <v>257225.35</v>
      </c>
      <c r="CB27" s="94">
        <f t="shared" si="126"/>
        <v>4257462.6500000004</v>
      </c>
      <c r="CC27" s="94">
        <f t="shared" si="61"/>
        <v>3574.11</v>
      </c>
      <c r="CD27" s="94">
        <f t="shared" si="127"/>
        <v>257594.36</v>
      </c>
      <c r="CE27" s="94">
        <f t="shared" si="128"/>
        <v>4257462.59</v>
      </c>
      <c r="CF27" s="94">
        <f t="shared" si="62"/>
        <v>3937.52</v>
      </c>
      <c r="CG27" s="94">
        <f t="shared" si="129"/>
        <v>255275.85</v>
      </c>
      <c r="CH27" s="94">
        <f t="shared" si="130"/>
        <v>4257096.13</v>
      </c>
      <c r="CI27" s="94">
        <f t="shared" si="63"/>
        <v>1866.81</v>
      </c>
      <c r="CJ27" s="94">
        <f t="shared" si="131"/>
        <v>255700.77</v>
      </c>
      <c r="CK27" s="94">
        <f t="shared" si="132"/>
        <v>4257096.22</v>
      </c>
      <c r="CL27" s="94">
        <f t="shared" si="64"/>
        <v>2234.9699999999998</v>
      </c>
      <c r="CM27" s="94">
        <f t="shared" si="133"/>
        <v>256203.13</v>
      </c>
      <c r="CN27" s="94">
        <f t="shared" si="134"/>
        <v>4257096.38</v>
      </c>
      <c r="CO27" s="94">
        <f t="shared" si="65"/>
        <v>2691.87</v>
      </c>
      <c r="CP27" s="94">
        <f t="shared" si="135"/>
        <v>257175.15</v>
      </c>
      <c r="CQ27" s="94">
        <f t="shared" si="136"/>
        <v>4257096.53</v>
      </c>
      <c r="CR27" s="94">
        <f t="shared" si="66"/>
        <v>3610.43</v>
      </c>
      <c r="CS27" s="94">
        <f t="shared" si="137"/>
        <v>257433.06</v>
      </c>
      <c r="CT27" s="94">
        <f t="shared" si="138"/>
        <v>4257096.66</v>
      </c>
      <c r="CU27" s="94">
        <f t="shared" si="67"/>
        <v>3858.53</v>
      </c>
      <c r="CV27" s="94">
        <f t="shared" si="139"/>
        <v>258530</v>
      </c>
      <c r="CW27" s="94">
        <f t="shared" si="140"/>
        <v>4257037</v>
      </c>
      <c r="CX27" s="94">
        <f t="shared" si="68"/>
        <v>4937.8</v>
      </c>
      <c r="CY27" s="94">
        <f t="shared" si="141"/>
        <v>256051.61</v>
      </c>
      <c r="CZ27" s="94">
        <f t="shared" si="142"/>
        <v>4256729.74</v>
      </c>
      <c r="DA27" s="94">
        <f t="shared" si="69"/>
        <v>2719.34</v>
      </c>
      <c r="DB27" s="94">
        <f t="shared" si="143"/>
        <v>257407.81</v>
      </c>
      <c r="DC27" s="94">
        <f t="shared" si="144"/>
        <v>4256729.9400000004</v>
      </c>
      <c r="DD27" s="94">
        <f t="shared" si="70"/>
        <v>3947.38</v>
      </c>
      <c r="DE27" s="94">
        <f t="shared" si="81"/>
        <v>257768.43</v>
      </c>
      <c r="DF27" s="94">
        <f t="shared" si="145"/>
        <v>4257096.5599999996</v>
      </c>
      <c r="DG27" s="94">
        <f t="shared" si="72"/>
        <v>4182.9799999999996</v>
      </c>
      <c r="DH27" s="94">
        <f t="shared" si="146"/>
        <v>252816.43</v>
      </c>
      <c r="DI27" s="94">
        <f t="shared" si="147"/>
        <v>4259063</v>
      </c>
      <c r="DJ27" s="94">
        <f t="shared" si="73"/>
        <v>1304.05</v>
      </c>
      <c r="DK27" s="94">
        <f t="shared" si="148"/>
        <v>254406.11</v>
      </c>
      <c r="DL27" s="94">
        <f t="shared" si="149"/>
        <v>4257462.75</v>
      </c>
      <c r="DM27" s="94">
        <f t="shared" si="74"/>
        <v>952.63</v>
      </c>
      <c r="DN27" s="94">
        <f t="shared" si="78"/>
        <v>255183.93</v>
      </c>
      <c r="DO27" s="94">
        <f t="shared" si="79"/>
        <v>4256730.4000000004</v>
      </c>
      <c r="DP27" s="94">
        <f t="shared" si="80"/>
        <v>2020.96</v>
      </c>
      <c r="DQ27" s="94">
        <f t="shared" si="150"/>
        <v>255199.02</v>
      </c>
      <c r="DR27" s="94">
        <f t="shared" si="151"/>
        <v>4257829.17</v>
      </c>
      <c r="DS27" s="94">
        <f t="shared" si="75"/>
        <v>1514.95</v>
      </c>
      <c r="DT27" s="94">
        <f t="shared" si="152"/>
        <v>257923</v>
      </c>
      <c r="DU27" s="94">
        <f t="shared" si="153"/>
        <v>4257154</v>
      </c>
      <c r="DV27" s="94">
        <f t="shared" si="76"/>
        <v>4319.9399999999996</v>
      </c>
    </row>
    <row r="28" spans="1:126" x14ac:dyDescent="0.25">
      <c r="A28" s="2" t="s">
        <v>97</v>
      </c>
      <c r="B28" s="1">
        <v>254181.51</v>
      </c>
      <c r="C28" s="1">
        <v>4257833.1100000003</v>
      </c>
      <c r="D28" s="95" t="s">
        <v>109</v>
      </c>
      <c r="E28" s="9" t="str" cm="1">
        <f t="array" ref="E28">INDEX($M$2:$DV$2,0,MATCH(F28,$M28:$DV28,0))</f>
        <v>A7</v>
      </c>
      <c r="F28" s="100">
        <f t="shared" si="36"/>
        <v>367.02</v>
      </c>
      <c r="G28" s="9" t="str" cm="1">
        <f t="array" ref="G28">INDEX($M$2:$DV$2,0,MATCH(H28,$M28:$DV28,0))</f>
        <v>B2</v>
      </c>
      <c r="H28" s="100">
        <f t="shared" si="37"/>
        <v>433.14</v>
      </c>
      <c r="M28" s="94">
        <f t="shared" si="77"/>
        <v>252528.6</v>
      </c>
      <c r="N28" s="94">
        <f t="shared" si="82"/>
        <v>4259051.5199999996</v>
      </c>
      <c r="O28" s="94">
        <f t="shared" si="39"/>
        <v>2053.44</v>
      </c>
      <c r="P28" s="94">
        <f t="shared" si="83"/>
        <v>253217.96</v>
      </c>
      <c r="Q28" s="94">
        <f t="shared" si="84"/>
        <v>4258934.25</v>
      </c>
      <c r="R28" s="94">
        <f t="shared" si="40"/>
        <v>1463.19</v>
      </c>
      <c r="S28" s="94">
        <f t="shared" si="85"/>
        <v>254597.27</v>
      </c>
      <c r="T28" s="94">
        <f t="shared" si="86"/>
        <v>4258312.75</v>
      </c>
      <c r="U28" s="94">
        <f t="shared" si="41"/>
        <v>634.75</v>
      </c>
      <c r="V28" s="94">
        <f t="shared" si="87"/>
        <v>255507.64</v>
      </c>
      <c r="W28" s="94">
        <f t="shared" si="88"/>
        <v>4258136.95</v>
      </c>
      <c r="X28" s="94">
        <f t="shared" si="42"/>
        <v>1360.49</v>
      </c>
      <c r="Y28" s="94">
        <f t="shared" si="89"/>
        <v>255885.43</v>
      </c>
      <c r="Z28" s="94">
        <f t="shared" si="90"/>
        <v>4258136.88</v>
      </c>
      <c r="AA28" s="94">
        <f t="shared" si="43"/>
        <v>1730.79</v>
      </c>
      <c r="AB28" s="94">
        <f t="shared" si="91"/>
        <v>256323</v>
      </c>
      <c r="AC28" s="94">
        <f t="shared" si="92"/>
        <v>4258195</v>
      </c>
      <c r="AD28" s="94">
        <f t="shared" si="44"/>
        <v>2171.85</v>
      </c>
      <c r="AE28" s="94">
        <f t="shared" si="93"/>
        <v>254548.51</v>
      </c>
      <c r="AF28" s="94">
        <f t="shared" si="94"/>
        <v>4257829.0999999996</v>
      </c>
      <c r="AG28" s="94">
        <f t="shared" si="45"/>
        <v>367.02</v>
      </c>
      <c r="AH28" s="94">
        <f t="shared" si="95"/>
        <v>254850.77</v>
      </c>
      <c r="AI28" s="94">
        <f t="shared" si="96"/>
        <v>4257828.84</v>
      </c>
      <c r="AJ28" s="94">
        <f t="shared" si="46"/>
        <v>669.27</v>
      </c>
      <c r="AK28" s="94">
        <f t="shared" si="97"/>
        <v>255533.88</v>
      </c>
      <c r="AL28" s="94">
        <f t="shared" si="98"/>
        <v>4257829.1500000004</v>
      </c>
      <c r="AM28" s="94">
        <f t="shared" si="47"/>
        <v>1352.38</v>
      </c>
      <c r="AN28" s="94">
        <f t="shared" si="99"/>
        <v>255894.42</v>
      </c>
      <c r="AO28" s="94">
        <f t="shared" si="100"/>
        <v>4257829.12</v>
      </c>
      <c r="AP28" s="94">
        <f t="shared" si="48"/>
        <v>1712.91</v>
      </c>
      <c r="AQ28" s="94">
        <f t="shared" si="101"/>
        <v>256274.81</v>
      </c>
      <c r="AR28" s="94">
        <f t="shared" si="102"/>
        <v>4257829.08</v>
      </c>
      <c r="AS28" s="94">
        <f t="shared" si="49"/>
        <v>2093.3000000000002</v>
      </c>
      <c r="AT28" s="94">
        <f t="shared" si="103"/>
        <v>256570.18</v>
      </c>
      <c r="AU28" s="94">
        <f t="shared" si="104"/>
        <v>4257828.93</v>
      </c>
      <c r="AV28" s="94">
        <f t="shared" si="50"/>
        <v>2388.67</v>
      </c>
      <c r="AW28" s="94">
        <f t="shared" si="105"/>
        <v>256956.19</v>
      </c>
      <c r="AX28" s="94">
        <f t="shared" si="106"/>
        <v>4257829.25</v>
      </c>
      <c r="AY28" s="94">
        <f t="shared" si="51"/>
        <v>2774.68</v>
      </c>
      <c r="AZ28" s="94">
        <f t="shared" si="107"/>
        <v>257253.23</v>
      </c>
      <c r="BA28" s="94">
        <f t="shared" si="108"/>
        <v>4257829.12</v>
      </c>
      <c r="BB28" s="94">
        <f t="shared" si="52"/>
        <v>3071.72</v>
      </c>
      <c r="BC28" s="94">
        <f t="shared" si="109"/>
        <v>257592.17</v>
      </c>
      <c r="BD28" s="94">
        <f t="shared" si="110"/>
        <v>4257829.28</v>
      </c>
      <c r="BE28" s="94">
        <f t="shared" si="53"/>
        <v>3410.66</v>
      </c>
      <c r="BF28" s="94">
        <f t="shared" si="111"/>
        <v>254668.53</v>
      </c>
      <c r="BG28" s="94">
        <f t="shared" si="112"/>
        <v>4257462.46</v>
      </c>
      <c r="BH28" s="94">
        <f t="shared" si="54"/>
        <v>612.02</v>
      </c>
      <c r="BI28" s="94">
        <f t="shared" si="113"/>
        <v>255127.7</v>
      </c>
      <c r="BJ28" s="94">
        <f t="shared" si="114"/>
        <v>4257462.49</v>
      </c>
      <c r="BK28" s="94">
        <f t="shared" si="55"/>
        <v>1016.19</v>
      </c>
      <c r="BL28" s="94">
        <f t="shared" si="115"/>
        <v>255488.14</v>
      </c>
      <c r="BM28" s="94">
        <f t="shared" si="116"/>
        <v>4257462.93</v>
      </c>
      <c r="BN28" s="94">
        <f t="shared" si="56"/>
        <v>1358.06</v>
      </c>
      <c r="BO28" s="94">
        <f t="shared" si="117"/>
        <v>255900.5</v>
      </c>
      <c r="BP28" s="94">
        <f t="shared" si="118"/>
        <v>4257462.8099999996</v>
      </c>
      <c r="BQ28" s="94">
        <f t="shared" si="57"/>
        <v>1758.42</v>
      </c>
      <c r="BR28" s="94">
        <f t="shared" si="119"/>
        <v>256235.57</v>
      </c>
      <c r="BS28" s="94">
        <f t="shared" si="120"/>
        <v>4257462.63</v>
      </c>
      <c r="BT28" s="94">
        <f t="shared" si="58"/>
        <v>2087.1999999999998</v>
      </c>
      <c r="BU28" s="94">
        <f t="shared" si="121"/>
        <v>256570.7</v>
      </c>
      <c r="BV28" s="94">
        <f t="shared" si="122"/>
        <v>4257462.51</v>
      </c>
      <c r="BW28" s="94">
        <f t="shared" si="59"/>
        <v>2417.7600000000002</v>
      </c>
      <c r="BX28" s="94">
        <f t="shared" si="123"/>
        <v>256896.41</v>
      </c>
      <c r="BY28" s="94">
        <f t="shared" si="124"/>
        <v>4257462.62</v>
      </c>
      <c r="BZ28" s="94">
        <f t="shared" si="60"/>
        <v>2740.06</v>
      </c>
      <c r="CA28" s="94">
        <f t="shared" si="125"/>
        <v>257225.35</v>
      </c>
      <c r="CB28" s="94">
        <f t="shared" si="126"/>
        <v>4257462.6500000004</v>
      </c>
      <c r="CC28" s="94">
        <f t="shared" si="61"/>
        <v>3066.3</v>
      </c>
      <c r="CD28" s="94">
        <f t="shared" si="127"/>
        <v>257594.36</v>
      </c>
      <c r="CE28" s="94">
        <f t="shared" si="128"/>
        <v>4257462.59</v>
      </c>
      <c r="CF28" s="94">
        <f t="shared" si="62"/>
        <v>3432.9</v>
      </c>
      <c r="CG28" s="94">
        <f t="shared" si="129"/>
        <v>255275.85</v>
      </c>
      <c r="CH28" s="94">
        <f t="shared" si="130"/>
        <v>4257096.13</v>
      </c>
      <c r="CI28" s="94">
        <f t="shared" si="63"/>
        <v>1319.36</v>
      </c>
      <c r="CJ28" s="94">
        <f t="shared" si="131"/>
        <v>255700.77</v>
      </c>
      <c r="CK28" s="94">
        <f t="shared" si="132"/>
        <v>4257096.22</v>
      </c>
      <c r="CL28" s="94">
        <f t="shared" si="64"/>
        <v>1688.54</v>
      </c>
      <c r="CM28" s="94">
        <f t="shared" si="133"/>
        <v>256203.13</v>
      </c>
      <c r="CN28" s="94">
        <f t="shared" si="134"/>
        <v>4257096.38</v>
      </c>
      <c r="CO28" s="94">
        <f t="shared" si="65"/>
        <v>2151.6799999999998</v>
      </c>
      <c r="CP28" s="94">
        <f t="shared" si="135"/>
        <v>257175.15</v>
      </c>
      <c r="CQ28" s="94">
        <f t="shared" si="136"/>
        <v>4257096.53</v>
      </c>
      <c r="CR28" s="94">
        <f t="shared" si="66"/>
        <v>3082.93</v>
      </c>
      <c r="CS28" s="94">
        <f t="shared" si="137"/>
        <v>257433.06</v>
      </c>
      <c r="CT28" s="94">
        <f t="shared" si="138"/>
        <v>4257096.66</v>
      </c>
      <c r="CU28" s="94">
        <f t="shared" si="67"/>
        <v>3333.91</v>
      </c>
      <c r="CV28" s="94">
        <f t="shared" si="139"/>
        <v>258530</v>
      </c>
      <c r="CW28" s="94">
        <f t="shared" si="140"/>
        <v>4257037</v>
      </c>
      <c r="CX28" s="94">
        <f t="shared" si="68"/>
        <v>4420.76</v>
      </c>
      <c r="CY28" s="94">
        <f t="shared" si="141"/>
        <v>256051.61</v>
      </c>
      <c r="CZ28" s="94">
        <f t="shared" si="142"/>
        <v>4256729.74</v>
      </c>
      <c r="DA28" s="94">
        <f t="shared" si="69"/>
        <v>2171.34</v>
      </c>
      <c r="DB28" s="94">
        <f t="shared" si="143"/>
        <v>257407.81</v>
      </c>
      <c r="DC28" s="94">
        <f t="shared" si="144"/>
        <v>4256729.9400000004</v>
      </c>
      <c r="DD28" s="94">
        <f t="shared" si="70"/>
        <v>3409.69</v>
      </c>
      <c r="DE28" s="94">
        <f t="shared" si="81"/>
        <v>257768.43</v>
      </c>
      <c r="DF28" s="94">
        <f t="shared" si="145"/>
        <v>4257096.5599999996</v>
      </c>
      <c r="DG28" s="94">
        <f t="shared" si="72"/>
        <v>3661.76</v>
      </c>
      <c r="DH28" s="94">
        <f t="shared" si="146"/>
        <v>252816.43</v>
      </c>
      <c r="DI28" s="94">
        <f t="shared" si="147"/>
        <v>4259063</v>
      </c>
      <c r="DJ28" s="94">
        <f t="shared" si="73"/>
        <v>1837.41</v>
      </c>
      <c r="DK28" s="94">
        <f t="shared" si="148"/>
        <v>254406.11</v>
      </c>
      <c r="DL28" s="94">
        <f t="shared" si="149"/>
        <v>4257462.75</v>
      </c>
      <c r="DM28" s="94">
        <f t="shared" si="74"/>
        <v>433.14</v>
      </c>
      <c r="DN28" s="94">
        <f t="shared" si="78"/>
        <v>255183.93</v>
      </c>
      <c r="DO28" s="94">
        <f t="shared" si="79"/>
        <v>4256730.4000000004</v>
      </c>
      <c r="DP28" s="94">
        <f t="shared" si="80"/>
        <v>1490.24</v>
      </c>
      <c r="DQ28" s="94">
        <f t="shared" si="150"/>
        <v>255199.02</v>
      </c>
      <c r="DR28" s="94">
        <f t="shared" si="151"/>
        <v>4257829.17</v>
      </c>
      <c r="DS28" s="94">
        <f t="shared" si="75"/>
        <v>1017.52</v>
      </c>
      <c r="DT28" s="94">
        <f t="shared" si="152"/>
        <v>257923</v>
      </c>
      <c r="DU28" s="94">
        <f t="shared" si="153"/>
        <v>4257154</v>
      </c>
      <c r="DV28" s="94">
        <f t="shared" si="76"/>
        <v>3802.62</v>
      </c>
    </row>
    <row r="29" spans="1:126" x14ac:dyDescent="0.25">
      <c r="A29" s="2" t="s">
        <v>98</v>
      </c>
      <c r="B29" s="1">
        <v>253893.73</v>
      </c>
      <c r="C29" s="1">
        <v>4257554.1500000004</v>
      </c>
      <c r="D29" s="95" t="s">
        <v>109</v>
      </c>
      <c r="E29" s="9" t="str" cm="1">
        <f t="array" ref="E29">INDEX($M$2:$DV$2,0,MATCH(F29,$M29:$DV29,0))</f>
        <v>B2</v>
      </c>
      <c r="F29" s="100">
        <f t="shared" si="36"/>
        <v>520.47</v>
      </c>
      <c r="G29" s="9" t="str" cm="1">
        <f t="array" ref="G29">INDEX($M$2:$DV$2,0,MATCH(H29,$M29:$DV29,0))</f>
        <v>A7</v>
      </c>
      <c r="H29" s="100">
        <f t="shared" si="37"/>
        <v>710.17</v>
      </c>
      <c r="M29" s="94">
        <f t="shared" si="77"/>
        <v>252528.6</v>
      </c>
      <c r="N29" s="94">
        <f t="shared" si="82"/>
        <v>4259051.5199999996</v>
      </c>
      <c r="O29" s="94">
        <f t="shared" si="39"/>
        <v>2026.25</v>
      </c>
      <c r="P29" s="94">
        <f t="shared" si="83"/>
        <v>253217.96</v>
      </c>
      <c r="Q29" s="94">
        <f t="shared" si="84"/>
        <v>4258934.25</v>
      </c>
      <c r="R29" s="94">
        <f t="shared" si="40"/>
        <v>1536.67</v>
      </c>
      <c r="S29" s="94">
        <f t="shared" si="85"/>
        <v>254597.27</v>
      </c>
      <c r="T29" s="94">
        <f t="shared" si="86"/>
        <v>4258312.75</v>
      </c>
      <c r="U29" s="94">
        <f t="shared" si="41"/>
        <v>1034.6199999999999</v>
      </c>
      <c r="V29" s="94">
        <f t="shared" si="87"/>
        <v>255507.64</v>
      </c>
      <c r="W29" s="94">
        <f t="shared" si="88"/>
        <v>4258136.95</v>
      </c>
      <c r="X29" s="94">
        <f t="shared" si="42"/>
        <v>1715.91</v>
      </c>
      <c r="Y29" s="94">
        <f t="shared" si="89"/>
        <v>255885.43</v>
      </c>
      <c r="Z29" s="94">
        <f t="shared" si="90"/>
        <v>4258136.88</v>
      </c>
      <c r="AA29" s="94">
        <f t="shared" si="43"/>
        <v>2075.1999999999998</v>
      </c>
      <c r="AB29" s="94">
        <f t="shared" si="91"/>
        <v>256323</v>
      </c>
      <c r="AC29" s="94">
        <f t="shared" si="92"/>
        <v>4258195</v>
      </c>
      <c r="AD29" s="94">
        <f t="shared" si="44"/>
        <v>2512.38</v>
      </c>
      <c r="AE29" s="94">
        <f t="shared" si="93"/>
        <v>254548.51</v>
      </c>
      <c r="AF29" s="94">
        <f t="shared" si="94"/>
        <v>4257829.0999999996</v>
      </c>
      <c r="AG29" s="94">
        <f t="shared" si="45"/>
        <v>710.17</v>
      </c>
      <c r="AH29" s="94">
        <f t="shared" si="95"/>
        <v>254850.77</v>
      </c>
      <c r="AI29" s="94">
        <f t="shared" si="96"/>
        <v>4257828.84</v>
      </c>
      <c r="AJ29" s="94">
        <f t="shared" si="46"/>
        <v>995.68</v>
      </c>
      <c r="AK29" s="94">
        <f t="shared" si="97"/>
        <v>255533.88</v>
      </c>
      <c r="AL29" s="94">
        <f t="shared" si="98"/>
        <v>4257829.1500000004</v>
      </c>
      <c r="AM29" s="94">
        <f t="shared" si="47"/>
        <v>1663.04</v>
      </c>
      <c r="AN29" s="94">
        <f t="shared" si="99"/>
        <v>255894.42</v>
      </c>
      <c r="AO29" s="94">
        <f t="shared" si="100"/>
        <v>4257829.12</v>
      </c>
      <c r="AP29" s="94">
        <f t="shared" si="48"/>
        <v>2019.5</v>
      </c>
      <c r="AQ29" s="94">
        <f t="shared" si="101"/>
        <v>256274.81</v>
      </c>
      <c r="AR29" s="94">
        <f t="shared" si="102"/>
        <v>4257829.08</v>
      </c>
      <c r="AS29" s="94">
        <f t="shared" si="49"/>
        <v>2396.9</v>
      </c>
      <c r="AT29" s="94">
        <f t="shared" si="103"/>
        <v>256570.18</v>
      </c>
      <c r="AU29" s="94">
        <f t="shared" si="104"/>
        <v>4257828.93</v>
      </c>
      <c r="AV29" s="94">
        <f t="shared" si="50"/>
        <v>2690.52</v>
      </c>
      <c r="AW29" s="94">
        <f t="shared" si="105"/>
        <v>256956.19</v>
      </c>
      <c r="AX29" s="94">
        <f t="shared" si="106"/>
        <v>4257829.25</v>
      </c>
      <c r="AY29" s="94">
        <f t="shared" si="51"/>
        <v>3074.79</v>
      </c>
      <c r="AZ29" s="94">
        <f t="shared" si="107"/>
        <v>257253.23</v>
      </c>
      <c r="BA29" s="94">
        <f t="shared" si="108"/>
        <v>4257829.12</v>
      </c>
      <c r="BB29" s="94">
        <f t="shared" si="52"/>
        <v>3370.73</v>
      </c>
      <c r="BC29" s="94">
        <f t="shared" si="109"/>
        <v>257592.17</v>
      </c>
      <c r="BD29" s="94">
        <f t="shared" si="110"/>
        <v>4257829.28</v>
      </c>
      <c r="BE29" s="94">
        <f t="shared" si="53"/>
        <v>3708.66</v>
      </c>
      <c r="BF29" s="94">
        <f t="shared" si="111"/>
        <v>254668.53</v>
      </c>
      <c r="BG29" s="94">
        <f t="shared" si="112"/>
        <v>4257462.46</v>
      </c>
      <c r="BH29" s="94">
        <f t="shared" si="54"/>
        <v>780.21</v>
      </c>
      <c r="BI29" s="94">
        <f t="shared" si="113"/>
        <v>255127.7</v>
      </c>
      <c r="BJ29" s="94">
        <f t="shared" si="114"/>
        <v>4257462.49</v>
      </c>
      <c r="BK29" s="94">
        <f t="shared" si="55"/>
        <v>1237.3699999999999</v>
      </c>
      <c r="BL29" s="94">
        <f t="shared" si="115"/>
        <v>255488.14</v>
      </c>
      <c r="BM29" s="94">
        <f t="shared" si="116"/>
        <v>4257462.93</v>
      </c>
      <c r="BN29" s="94">
        <f t="shared" si="56"/>
        <v>1597.02</v>
      </c>
      <c r="BO29" s="94">
        <f t="shared" si="117"/>
        <v>255900.5</v>
      </c>
      <c r="BP29" s="94">
        <f t="shared" si="118"/>
        <v>4257462.8099999996</v>
      </c>
      <c r="BQ29" s="94">
        <f t="shared" si="57"/>
        <v>2008.85</v>
      </c>
      <c r="BR29" s="94">
        <f t="shared" si="119"/>
        <v>256235.57</v>
      </c>
      <c r="BS29" s="94">
        <f t="shared" si="120"/>
        <v>4257462.63</v>
      </c>
      <c r="BT29" s="94">
        <f t="shared" si="58"/>
        <v>2343.63</v>
      </c>
      <c r="BU29" s="94">
        <f t="shared" si="121"/>
        <v>256570.7</v>
      </c>
      <c r="BV29" s="94">
        <f t="shared" si="122"/>
        <v>4257462.51</v>
      </c>
      <c r="BW29" s="94">
        <f t="shared" si="59"/>
        <v>2678.54</v>
      </c>
      <c r="BX29" s="94">
        <f t="shared" si="123"/>
        <v>256896.41</v>
      </c>
      <c r="BY29" s="94">
        <f t="shared" si="124"/>
        <v>4257462.62</v>
      </c>
      <c r="BZ29" s="94">
        <f t="shared" si="60"/>
        <v>3004.07</v>
      </c>
      <c r="CA29" s="94">
        <f t="shared" si="125"/>
        <v>257225.35</v>
      </c>
      <c r="CB29" s="94">
        <f t="shared" si="126"/>
        <v>4257462.6500000004</v>
      </c>
      <c r="CC29" s="94">
        <f t="shared" si="61"/>
        <v>3332.88</v>
      </c>
      <c r="CD29" s="94">
        <f t="shared" si="127"/>
        <v>257594.36</v>
      </c>
      <c r="CE29" s="94">
        <f t="shared" si="128"/>
        <v>4257462.59</v>
      </c>
      <c r="CF29" s="94">
        <f t="shared" si="62"/>
        <v>3701.76</v>
      </c>
      <c r="CG29" s="94">
        <f t="shared" si="129"/>
        <v>255275.85</v>
      </c>
      <c r="CH29" s="94">
        <f t="shared" si="130"/>
        <v>4257096.13</v>
      </c>
      <c r="CI29" s="94">
        <f t="shared" si="63"/>
        <v>1456.04</v>
      </c>
      <c r="CJ29" s="94">
        <f t="shared" si="131"/>
        <v>255700.77</v>
      </c>
      <c r="CK29" s="94">
        <f t="shared" si="132"/>
        <v>4257096.22</v>
      </c>
      <c r="CL29" s="94">
        <f t="shared" si="64"/>
        <v>1864.16</v>
      </c>
      <c r="CM29" s="94">
        <f t="shared" si="133"/>
        <v>256203.13</v>
      </c>
      <c r="CN29" s="94">
        <f t="shared" si="134"/>
        <v>4257096.38</v>
      </c>
      <c r="CO29" s="94">
        <f t="shared" si="65"/>
        <v>2354.33</v>
      </c>
      <c r="CP29" s="94">
        <f t="shared" si="135"/>
        <v>257175.15</v>
      </c>
      <c r="CQ29" s="94">
        <f t="shared" si="136"/>
        <v>4257096.53</v>
      </c>
      <c r="CR29" s="94">
        <f t="shared" si="66"/>
        <v>3313.18</v>
      </c>
      <c r="CS29" s="94">
        <f t="shared" si="137"/>
        <v>257433.06</v>
      </c>
      <c r="CT29" s="94">
        <f t="shared" si="138"/>
        <v>4257096.66</v>
      </c>
      <c r="CU29" s="94">
        <f t="shared" si="67"/>
        <v>3568.77</v>
      </c>
      <c r="CV29" s="94">
        <f t="shared" si="139"/>
        <v>258530</v>
      </c>
      <c r="CW29" s="94">
        <f t="shared" si="140"/>
        <v>4257037</v>
      </c>
      <c r="CX29" s="94">
        <f t="shared" si="68"/>
        <v>4665.0200000000004</v>
      </c>
      <c r="CY29" s="94">
        <f t="shared" si="141"/>
        <v>256051.61</v>
      </c>
      <c r="CZ29" s="94">
        <f t="shared" si="142"/>
        <v>4256729.74</v>
      </c>
      <c r="DA29" s="94">
        <f t="shared" si="69"/>
        <v>2310</v>
      </c>
      <c r="DB29" s="94">
        <f t="shared" si="143"/>
        <v>257407.81</v>
      </c>
      <c r="DC29" s="94">
        <f t="shared" si="144"/>
        <v>4256729.9400000004</v>
      </c>
      <c r="DD29" s="94">
        <f t="shared" si="70"/>
        <v>3609.44</v>
      </c>
      <c r="DE29" s="94">
        <f t="shared" si="81"/>
        <v>257768.43</v>
      </c>
      <c r="DF29" s="94">
        <f t="shared" si="145"/>
        <v>4257096.5599999996</v>
      </c>
      <c r="DG29" s="94">
        <f t="shared" si="72"/>
        <v>3901.63</v>
      </c>
      <c r="DH29" s="94">
        <f t="shared" si="146"/>
        <v>252816.43</v>
      </c>
      <c r="DI29" s="94">
        <f t="shared" si="147"/>
        <v>4259063</v>
      </c>
      <c r="DJ29" s="94">
        <f t="shared" si="73"/>
        <v>1853.97</v>
      </c>
      <c r="DK29" s="94">
        <f t="shared" si="148"/>
        <v>254406.11</v>
      </c>
      <c r="DL29" s="94">
        <f t="shared" si="149"/>
        <v>4257462.75</v>
      </c>
      <c r="DM29" s="94">
        <f t="shared" si="74"/>
        <v>520.47</v>
      </c>
      <c r="DN29" s="94">
        <f t="shared" si="78"/>
        <v>255183.93</v>
      </c>
      <c r="DO29" s="94">
        <f t="shared" si="79"/>
        <v>4256730.4000000004</v>
      </c>
      <c r="DP29" s="94">
        <f t="shared" si="80"/>
        <v>1530.74</v>
      </c>
      <c r="DQ29" s="94">
        <f t="shared" si="150"/>
        <v>255199.02</v>
      </c>
      <c r="DR29" s="94">
        <f t="shared" si="151"/>
        <v>4257829.17</v>
      </c>
      <c r="DS29" s="94">
        <f t="shared" si="75"/>
        <v>1333.95</v>
      </c>
      <c r="DT29" s="94">
        <f t="shared" si="152"/>
        <v>257923</v>
      </c>
      <c r="DU29" s="94">
        <f t="shared" si="153"/>
        <v>4257154</v>
      </c>
      <c r="DV29" s="94">
        <f t="shared" si="76"/>
        <v>4049.09</v>
      </c>
    </row>
    <row r="30" spans="1:126" x14ac:dyDescent="0.25">
      <c r="A30" s="2" t="s">
        <v>99</v>
      </c>
      <c r="B30" s="1">
        <v>253741.91</v>
      </c>
      <c r="C30" s="1">
        <v>4257347.55</v>
      </c>
      <c r="D30" s="95" t="s">
        <v>109</v>
      </c>
      <c r="E30" s="9" t="str" cm="1">
        <f t="array" ref="E30">INDEX($M$2:$DV$2,0,MATCH(F30,$M30:$DV30,0))</f>
        <v>B2</v>
      </c>
      <c r="F30" s="100">
        <f t="shared" si="36"/>
        <v>674.12</v>
      </c>
      <c r="G30" s="9" t="str" cm="1">
        <f t="array" ref="G30">INDEX($M$2:$DV$2,0,MATCH(H30,$M30:$DV30,0))</f>
        <v>A16</v>
      </c>
      <c r="H30" s="100">
        <f t="shared" si="37"/>
        <v>933.72</v>
      </c>
      <c r="M30" s="94">
        <f t="shared" si="77"/>
        <v>252528.6</v>
      </c>
      <c r="N30" s="94">
        <f t="shared" si="82"/>
        <v>4259051.5199999996</v>
      </c>
      <c r="O30" s="94">
        <f t="shared" si="39"/>
        <v>2091.8000000000002</v>
      </c>
      <c r="P30" s="94">
        <f t="shared" si="83"/>
        <v>253217.96</v>
      </c>
      <c r="Q30" s="94">
        <f t="shared" si="84"/>
        <v>4258934.25</v>
      </c>
      <c r="R30" s="94">
        <f t="shared" si="40"/>
        <v>1670.97</v>
      </c>
      <c r="S30" s="94">
        <f t="shared" si="85"/>
        <v>254597.27</v>
      </c>
      <c r="T30" s="94">
        <f t="shared" si="86"/>
        <v>4258312.75</v>
      </c>
      <c r="U30" s="94">
        <f t="shared" si="41"/>
        <v>1289.67</v>
      </c>
      <c r="V30" s="94">
        <f t="shared" si="87"/>
        <v>255507.64</v>
      </c>
      <c r="W30" s="94">
        <f t="shared" si="88"/>
        <v>4258136.95</v>
      </c>
      <c r="X30" s="94">
        <f t="shared" si="42"/>
        <v>1934.15</v>
      </c>
      <c r="Y30" s="94">
        <f t="shared" si="89"/>
        <v>255885.43</v>
      </c>
      <c r="Z30" s="94">
        <f t="shared" si="90"/>
        <v>4258136.88</v>
      </c>
      <c r="AA30" s="94">
        <f t="shared" si="43"/>
        <v>2284.23</v>
      </c>
      <c r="AB30" s="94">
        <f t="shared" si="91"/>
        <v>256323</v>
      </c>
      <c r="AC30" s="94">
        <f t="shared" si="92"/>
        <v>4258195</v>
      </c>
      <c r="AD30" s="94">
        <f t="shared" si="44"/>
        <v>2716.65</v>
      </c>
      <c r="AE30" s="94">
        <f t="shared" si="93"/>
        <v>254548.51</v>
      </c>
      <c r="AF30" s="94">
        <f t="shared" si="94"/>
        <v>4257829.0999999996</v>
      </c>
      <c r="AG30" s="94">
        <f t="shared" si="45"/>
        <v>939.41</v>
      </c>
      <c r="AH30" s="94">
        <f t="shared" si="95"/>
        <v>254850.77</v>
      </c>
      <c r="AI30" s="94">
        <f t="shared" si="96"/>
        <v>4257828.84</v>
      </c>
      <c r="AJ30" s="94">
        <f t="shared" si="46"/>
        <v>1208.81</v>
      </c>
      <c r="AK30" s="94">
        <f t="shared" si="97"/>
        <v>255533.88</v>
      </c>
      <c r="AL30" s="94">
        <f t="shared" si="98"/>
        <v>4257829.1500000004</v>
      </c>
      <c r="AM30" s="94">
        <f t="shared" si="47"/>
        <v>1855.56</v>
      </c>
      <c r="AN30" s="94">
        <f t="shared" si="99"/>
        <v>255894.42</v>
      </c>
      <c r="AO30" s="94">
        <f t="shared" si="100"/>
        <v>4257829.12</v>
      </c>
      <c r="AP30" s="94">
        <f t="shared" si="48"/>
        <v>2205.7199999999998</v>
      </c>
      <c r="AQ30" s="94">
        <f t="shared" si="101"/>
        <v>256274.81</v>
      </c>
      <c r="AR30" s="94">
        <f t="shared" si="102"/>
        <v>4257829.08</v>
      </c>
      <c r="AS30" s="94">
        <f t="shared" si="49"/>
        <v>2578.27</v>
      </c>
      <c r="AT30" s="94">
        <f t="shared" si="103"/>
        <v>256570.18</v>
      </c>
      <c r="AU30" s="94">
        <f t="shared" si="104"/>
        <v>4257828.93</v>
      </c>
      <c r="AV30" s="94">
        <f t="shared" si="50"/>
        <v>2868.94</v>
      </c>
      <c r="AW30" s="94">
        <f t="shared" si="105"/>
        <v>256956.19</v>
      </c>
      <c r="AX30" s="94">
        <f t="shared" si="106"/>
        <v>4257829.25</v>
      </c>
      <c r="AY30" s="94">
        <f t="shared" si="51"/>
        <v>3250.17</v>
      </c>
      <c r="AZ30" s="94">
        <f t="shared" si="107"/>
        <v>257253.23</v>
      </c>
      <c r="BA30" s="94">
        <f t="shared" si="108"/>
        <v>4257829.12</v>
      </c>
      <c r="BB30" s="94">
        <f t="shared" si="52"/>
        <v>3544.19</v>
      </c>
      <c r="BC30" s="94">
        <f t="shared" si="109"/>
        <v>257592.17</v>
      </c>
      <c r="BD30" s="94">
        <f t="shared" si="110"/>
        <v>4257829.28</v>
      </c>
      <c r="BE30" s="94">
        <f t="shared" si="53"/>
        <v>3880.28</v>
      </c>
      <c r="BF30" s="94">
        <f t="shared" si="111"/>
        <v>254668.53</v>
      </c>
      <c r="BG30" s="94">
        <f t="shared" si="112"/>
        <v>4257462.46</v>
      </c>
      <c r="BH30" s="94">
        <f t="shared" si="54"/>
        <v>933.72</v>
      </c>
      <c r="BI30" s="94">
        <f t="shared" si="113"/>
        <v>255127.7</v>
      </c>
      <c r="BJ30" s="94">
        <f t="shared" si="114"/>
        <v>4257462.49</v>
      </c>
      <c r="BK30" s="94">
        <f t="shared" si="55"/>
        <v>1390.55</v>
      </c>
      <c r="BL30" s="94">
        <f t="shared" si="115"/>
        <v>255488.14</v>
      </c>
      <c r="BM30" s="94">
        <f t="shared" si="116"/>
        <v>4257462.93</v>
      </c>
      <c r="BN30" s="94">
        <f t="shared" si="56"/>
        <v>1750.04</v>
      </c>
      <c r="BO30" s="94">
        <f t="shared" si="117"/>
        <v>255900.5</v>
      </c>
      <c r="BP30" s="94">
        <f t="shared" si="118"/>
        <v>4257462.8099999996</v>
      </c>
      <c r="BQ30" s="94">
        <f t="shared" si="57"/>
        <v>2161.67</v>
      </c>
      <c r="BR30" s="94">
        <f t="shared" si="119"/>
        <v>256235.57</v>
      </c>
      <c r="BS30" s="94">
        <f t="shared" si="120"/>
        <v>4257462.63</v>
      </c>
      <c r="BT30" s="94">
        <f t="shared" si="58"/>
        <v>2496.31</v>
      </c>
      <c r="BU30" s="94">
        <f t="shared" si="121"/>
        <v>256570.7</v>
      </c>
      <c r="BV30" s="94">
        <f t="shared" si="122"/>
        <v>4257462.51</v>
      </c>
      <c r="BW30" s="94">
        <f t="shared" si="59"/>
        <v>2831.12</v>
      </c>
      <c r="BX30" s="94">
        <f t="shared" si="123"/>
        <v>256896.41</v>
      </c>
      <c r="BY30" s="94">
        <f t="shared" si="124"/>
        <v>4257462.62</v>
      </c>
      <c r="BZ30" s="94">
        <f t="shared" si="60"/>
        <v>3156.6</v>
      </c>
      <c r="CA30" s="94">
        <f t="shared" si="125"/>
        <v>257225.35</v>
      </c>
      <c r="CB30" s="94">
        <f t="shared" si="126"/>
        <v>4257462.6500000004</v>
      </c>
      <c r="CC30" s="94">
        <f t="shared" si="61"/>
        <v>3485.34</v>
      </c>
      <c r="CD30" s="94">
        <f t="shared" si="127"/>
        <v>257594.36</v>
      </c>
      <c r="CE30" s="94">
        <f t="shared" si="128"/>
        <v>4257462.59</v>
      </c>
      <c r="CF30" s="94">
        <f t="shared" si="62"/>
        <v>3854.17</v>
      </c>
      <c r="CG30" s="94">
        <f t="shared" si="129"/>
        <v>255275.85</v>
      </c>
      <c r="CH30" s="94">
        <f t="shared" si="130"/>
        <v>4257096.13</v>
      </c>
      <c r="CI30" s="94">
        <f t="shared" si="63"/>
        <v>1554.41</v>
      </c>
      <c r="CJ30" s="94">
        <f t="shared" si="131"/>
        <v>255700.77</v>
      </c>
      <c r="CK30" s="94">
        <f t="shared" si="132"/>
        <v>4257096.22</v>
      </c>
      <c r="CL30" s="94">
        <f t="shared" si="64"/>
        <v>1974.92</v>
      </c>
      <c r="CM30" s="94">
        <f t="shared" si="133"/>
        <v>256203.13</v>
      </c>
      <c r="CN30" s="94">
        <f t="shared" si="134"/>
        <v>4257096.38</v>
      </c>
      <c r="CO30" s="94">
        <f t="shared" si="65"/>
        <v>2474</v>
      </c>
      <c r="CP30" s="94">
        <f t="shared" si="135"/>
        <v>257175.15</v>
      </c>
      <c r="CQ30" s="94">
        <f t="shared" si="136"/>
        <v>4257096.53</v>
      </c>
      <c r="CR30" s="94">
        <f t="shared" si="66"/>
        <v>3442.4</v>
      </c>
      <c r="CS30" s="94">
        <f t="shared" si="137"/>
        <v>257433.06</v>
      </c>
      <c r="CT30" s="94">
        <f t="shared" si="138"/>
        <v>4257096.66</v>
      </c>
      <c r="CU30" s="94">
        <f t="shared" si="67"/>
        <v>3699.67</v>
      </c>
      <c r="CV30" s="94">
        <f t="shared" si="139"/>
        <v>258530</v>
      </c>
      <c r="CW30" s="94">
        <f t="shared" si="140"/>
        <v>4257037</v>
      </c>
      <c r="CX30" s="94">
        <f t="shared" si="68"/>
        <v>4798.1499999999996</v>
      </c>
      <c r="CY30" s="94">
        <f t="shared" si="141"/>
        <v>256051.61</v>
      </c>
      <c r="CZ30" s="94">
        <f t="shared" si="142"/>
        <v>4256729.74</v>
      </c>
      <c r="DA30" s="94">
        <f t="shared" si="69"/>
        <v>2390.9</v>
      </c>
      <c r="DB30" s="94">
        <f t="shared" si="143"/>
        <v>257407.81</v>
      </c>
      <c r="DC30" s="94">
        <f t="shared" si="144"/>
        <v>4256729.9400000004</v>
      </c>
      <c r="DD30" s="94">
        <f t="shared" si="70"/>
        <v>3717.56</v>
      </c>
      <c r="DE30" s="94">
        <f t="shared" si="81"/>
        <v>257768.43</v>
      </c>
      <c r="DF30" s="94">
        <f t="shared" si="145"/>
        <v>4257096.5599999996</v>
      </c>
      <c r="DG30" s="94">
        <f t="shared" si="72"/>
        <v>4034.34</v>
      </c>
      <c r="DH30" s="94">
        <f t="shared" si="146"/>
        <v>252816.43</v>
      </c>
      <c r="DI30" s="94">
        <f t="shared" si="147"/>
        <v>4259063</v>
      </c>
      <c r="DJ30" s="94">
        <f t="shared" si="73"/>
        <v>1949.17</v>
      </c>
      <c r="DK30" s="94">
        <f t="shared" si="148"/>
        <v>254406.11</v>
      </c>
      <c r="DL30" s="94">
        <f t="shared" si="149"/>
        <v>4257462.75</v>
      </c>
      <c r="DM30" s="94">
        <f t="shared" si="74"/>
        <v>674.12</v>
      </c>
      <c r="DN30" s="94">
        <f t="shared" si="78"/>
        <v>255183.93</v>
      </c>
      <c r="DO30" s="94">
        <f t="shared" si="79"/>
        <v>4256730.4000000004</v>
      </c>
      <c r="DP30" s="94">
        <f t="shared" si="80"/>
        <v>1568.53</v>
      </c>
      <c r="DQ30" s="94">
        <f t="shared" si="150"/>
        <v>255199.02</v>
      </c>
      <c r="DR30" s="94">
        <f t="shared" si="151"/>
        <v>4257829.17</v>
      </c>
      <c r="DS30" s="94">
        <f t="shared" si="75"/>
        <v>1534.64</v>
      </c>
      <c r="DT30" s="94">
        <f t="shared" si="152"/>
        <v>257923</v>
      </c>
      <c r="DU30" s="94">
        <f t="shared" si="153"/>
        <v>4257154</v>
      </c>
      <c r="DV30" s="94">
        <f t="shared" si="76"/>
        <v>4185.57</v>
      </c>
    </row>
    <row r="31" spans="1:126" x14ac:dyDescent="0.25">
      <c r="A31" s="2" t="s">
        <v>100</v>
      </c>
      <c r="B31" s="1">
        <v>254887.9</v>
      </c>
      <c r="C31" s="1">
        <v>4256678.13</v>
      </c>
      <c r="D31" s="95" t="s">
        <v>109</v>
      </c>
      <c r="E31" s="9" t="str" cm="1">
        <f t="array" ref="E31">INDEX($M$2:$DV$2,0,MATCH(F31,$M31:$DV31,0))</f>
        <v>B3</v>
      </c>
      <c r="F31" s="100">
        <f t="shared" si="36"/>
        <v>300.61</v>
      </c>
      <c r="G31" s="9" t="str" cm="1">
        <f t="array" ref="G31">INDEX($M$2:$DV$2,0,MATCH(H31,$M31:$DV31,0))</f>
        <v>A25</v>
      </c>
      <c r="H31" s="100">
        <f t="shared" si="37"/>
        <v>570.29</v>
      </c>
      <c r="M31" s="94">
        <f t="shared" si="77"/>
        <v>252528.6</v>
      </c>
      <c r="N31" s="94">
        <f t="shared" si="82"/>
        <v>4259051.5199999996</v>
      </c>
      <c r="O31" s="94">
        <f t="shared" si="39"/>
        <v>3346.53</v>
      </c>
      <c r="P31" s="94">
        <f t="shared" si="83"/>
        <v>253217.96</v>
      </c>
      <c r="Q31" s="94">
        <f t="shared" si="84"/>
        <v>4258934.25</v>
      </c>
      <c r="R31" s="94">
        <f t="shared" si="40"/>
        <v>2806.92</v>
      </c>
      <c r="S31" s="94">
        <f t="shared" si="85"/>
        <v>254597.27</v>
      </c>
      <c r="T31" s="94">
        <f t="shared" si="86"/>
        <v>4258312.75</v>
      </c>
      <c r="U31" s="94">
        <f t="shared" si="41"/>
        <v>1660.26</v>
      </c>
      <c r="V31" s="94">
        <f t="shared" si="87"/>
        <v>255507.64</v>
      </c>
      <c r="W31" s="94">
        <f t="shared" si="88"/>
        <v>4258136.95</v>
      </c>
      <c r="X31" s="94">
        <f t="shared" si="42"/>
        <v>1585</v>
      </c>
      <c r="Y31" s="94">
        <f t="shared" si="89"/>
        <v>255885.43</v>
      </c>
      <c r="Z31" s="94">
        <f t="shared" si="90"/>
        <v>4258136.88</v>
      </c>
      <c r="AA31" s="94">
        <f t="shared" si="43"/>
        <v>1767.21</v>
      </c>
      <c r="AB31" s="94">
        <f t="shared" si="91"/>
        <v>256323</v>
      </c>
      <c r="AC31" s="94">
        <f t="shared" si="92"/>
        <v>4258195</v>
      </c>
      <c r="AD31" s="94">
        <f t="shared" si="44"/>
        <v>2088.16</v>
      </c>
      <c r="AE31" s="94">
        <f t="shared" si="93"/>
        <v>254548.51</v>
      </c>
      <c r="AF31" s="94">
        <f t="shared" si="94"/>
        <v>4257829.0999999996</v>
      </c>
      <c r="AG31" s="94">
        <f t="shared" si="45"/>
        <v>1199.97</v>
      </c>
      <c r="AH31" s="94">
        <f t="shared" si="95"/>
        <v>254850.77</v>
      </c>
      <c r="AI31" s="94">
        <f t="shared" si="96"/>
        <v>4257828.84</v>
      </c>
      <c r="AJ31" s="94">
        <f t="shared" si="46"/>
        <v>1151.31</v>
      </c>
      <c r="AK31" s="94">
        <f t="shared" si="97"/>
        <v>255533.88</v>
      </c>
      <c r="AL31" s="94">
        <f t="shared" si="98"/>
        <v>4257829.1500000004</v>
      </c>
      <c r="AM31" s="94">
        <f t="shared" si="47"/>
        <v>1319.9</v>
      </c>
      <c r="AN31" s="94">
        <f t="shared" si="99"/>
        <v>255894.42</v>
      </c>
      <c r="AO31" s="94">
        <f t="shared" si="100"/>
        <v>4257829.12</v>
      </c>
      <c r="AP31" s="94">
        <f t="shared" si="48"/>
        <v>1529.01</v>
      </c>
      <c r="AQ31" s="94">
        <f t="shared" si="101"/>
        <v>256274.81</v>
      </c>
      <c r="AR31" s="94">
        <f t="shared" si="102"/>
        <v>4257829.08</v>
      </c>
      <c r="AS31" s="94">
        <f t="shared" si="49"/>
        <v>1802.28</v>
      </c>
      <c r="AT31" s="94">
        <f t="shared" si="103"/>
        <v>256570.18</v>
      </c>
      <c r="AU31" s="94">
        <f t="shared" si="104"/>
        <v>4257828.93</v>
      </c>
      <c r="AV31" s="94">
        <f t="shared" si="50"/>
        <v>2038.24</v>
      </c>
      <c r="AW31" s="94">
        <f t="shared" si="105"/>
        <v>256956.19</v>
      </c>
      <c r="AX31" s="94">
        <f t="shared" si="106"/>
        <v>4257829.25</v>
      </c>
      <c r="AY31" s="94">
        <f t="shared" si="51"/>
        <v>2367.04</v>
      </c>
      <c r="AZ31" s="94">
        <f t="shared" si="107"/>
        <v>257253.23</v>
      </c>
      <c r="BA31" s="94">
        <f t="shared" si="108"/>
        <v>4257829.12</v>
      </c>
      <c r="BB31" s="94">
        <f t="shared" si="52"/>
        <v>2630.51</v>
      </c>
      <c r="BC31" s="94">
        <f t="shared" si="109"/>
        <v>257592.17</v>
      </c>
      <c r="BD31" s="94">
        <f t="shared" si="110"/>
        <v>4257829.28</v>
      </c>
      <c r="BE31" s="94">
        <f t="shared" si="53"/>
        <v>2939.09</v>
      </c>
      <c r="BF31" s="94">
        <f t="shared" si="111"/>
        <v>254668.53</v>
      </c>
      <c r="BG31" s="94">
        <f t="shared" si="112"/>
        <v>4257462.46</v>
      </c>
      <c r="BH31" s="94">
        <f t="shared" si="54"/>
        <v>814.43</v>
      </c>
      <c r="BI31" s="94">
        <f t="shared" si="113"/>
        <v>255127.7</v>
      </c>
      <c r="BJ31" s="94">
        <f t="shared" si="114"/>
        <v>4257462.49</v>
      </c>
      <c r="BK31" s="94">
        <f t="shared" si="55"/>
        <v>820.2</v>
      </c>
      <c r="BL31" s="94">
        <f t="shared" si="115"/>
        <v>255488.14</v>
      </c>
      <c r="BM31" s="94">
        <f t="shared" si="116"/>
        <v>4257462.93</v>
      </c>
      <c r="BN31" s="94">
        <f t="shared" si="56"/>
        <v>988.03</v>
      </c>
      <c r="BO31" s="94">
        <f t="shared" si="117"/>
        <v>255900.5</v>
      </c>
      <c r="BP31" s="94">
        <f t="shared" si="118"/>
        <v>4257462.8099999996</v>
      </c>
      <c r="BQ31" s="94">
        <f t="shared" si="57"/>
        <v>1281.05</v>
      </c>
      <c r="BR31" s="94">
        <f t="shared" si="119"/>
        <v>256235.57</v>
      </c>
      <c r="BS31" s="94">
        <f t="shared" si="120"/>
        <v>4257462.63</v>
      </c>
      <c r="BT31" s="94">
        <f t="shared" si="58"/>
        <v>1559.38</v>
      </c>
      <c r="BU31" s="94">
        <f t="shared" si="121"/>
        <v>256570.7</v>
      </c>
      <c r="BV31" s="94">
        <f t="shared" si="122"/>
        <v>4257462.51</v>
      </c>
      <c r="BW31" s="94">
        <f t="shared" si="59"/>
        <v>1856.63</v>
      </c>
      <c r="BX31" s="94">
        <f t="shared" si="123"/>
        <v>256896.41</v>
      </c>
      <c r="BY31" s="94">
        <f t="shared" si="124"/>
        <v>4257462.62</v>
      </c>
      <c r="BZ31" s="94">
        <f t="shared" si="60"/>
        <v>2156.2800000000002</v>
      </c>
      <c r="CA31" s="94">
        <f t="shared" si="125"/>
        <v>257225.35</v>
      </c>
      <c r="CB31" s="94">
        <f t="shared" si="126"/>
        <v>4257462.6500000004</v>
      </c>
      <c r="CC31" s="94">
        <f t="shared" si="61"/>
        <v>2465.59</v>
      </c>
      <c r="CD31" s="94">
        <f t="shared" si="127"/>
        <v>257594.36</v>
      </c>
      <c r="CE31" s="94">
        <f t="shared" si="128"/>
        <v>4257462.59</v>
      </c>
      <c r="CF31" s="94">
        <f t="shared" si="62"/>
        <v>2817.85</v>
      </c>
      <c r="CG31" s="94">
        <f t="shared" si="129"/>
        <v>255275.85</v>
      </c>
      <c r="CH31" s="94">
        <f t="shared" si="130"/>
        <v>4257096.13</v>
      </c>
      <c r="CI31" s="94">
        <f t="shared" si="63"/>
        <v>570.29</v>
      </c>
      <c r="CJ31" s="94">
        <f t="shared" si="131"/>
        <v>255700.77</v>
      </c>
      <c r="CK31" s="94">
        <f t="shared" si="132"/>
        <v>4257096.22</v>
      </c>
      <c r="CL31" s="94">
        <f t="shared" si="64"/>
        <v>914.09</v>
      </c>
      <c r="CM31" s="94">
        <f t="shared" si="133"/>
        <v>256203.13</v>
      </c>
      <c r="CN31" s="94">
        <f t="shared" si="134"/>
        <v>4257096.38</v>
      </c>
      <c r="CO31" s="94">
        <f t="shared" si="65"/>
        <v>1380.13</v>
      </c>
      <c r="CP31" s="94">
        <f t="shared" si="135"/>
        <v>257175.15</v>
      </c>
      <c r="CQ31" s="94">
        <f t="shared" si="136"/>
        <v>4257096.53</v>
      </c>
      <c r="CR31" s="94">
        <f t="shared" si="66"/>
        <v>2325.1999999999998</v>
      </c>
      <c r="CS31" s="94">
        <f t="shared" si="137"/>
        <v>257433.06</v>
      </c>
      <c r="CT31" s="94">
        <f t="shared" si="138"/>
        <v>4257096.66</v>
      </c>
      <c r="CU31" s="94">
        <f t="shared" si="67"/>
        <v>2579.34</v>
      </c>
      <c r="CV31" s="94">
        <f t="shared" si="139"/>
        <v>258530</v>
      </c>
      <c r="CW31" s="94">
        <f t="shared" si="140"/>
        <v>4257037</v>
      </c>
      <c r="CX31" s="94">
        <f t="shared" si="68"/>
        <v>3659.74</v>
      </c>
      <c r="CY31" s="94">
        <f t="shared" si="141"/>
        <v>256051.61</v>
      </c>
      <c r="CZ31" s="94">
        <f t="shared" si="142"/>
        <v>4256729.74</v>
      </c>
      <c r="DA31" s="94">
        <f t="shared" si="69"/>
        <v>1164.8499999999999</v>
      </c>
      <c r="DB31" s="94">
        <f t="shared" si="143"/>
        <v>257407.81</v>
      </c>
      <c r="DC31" s="94">
        <f t="shared" si="144"/>
        <v>4256729.9400000004</v>
      </c>
      <c r="DD31" s="94">
        <f t="shared" si="70"/>
        <v>2520.44</v>
      </c>
      <c r="DE31" s="94">
        <f t="shared" si="81"/>
        <v>257768.43</v>
      </c>
      <c r="DF31" s="94">
        <f t="shared" si="145"/>
        <v>4257096.5599999996</v>
      </c>
      <c r="DG31" s="94">
        <f t="shared" si="72"/>
        <v>2910.76</v>
      </c>
      <c r="DH31" s="94">
        <f t="shared" si="146"/>
        <v>252816.43</v>
      </c>
      <c r="DI31" s="94">
        <f t="shared" si="147"/>
        <v>4259063</v>
      </c>
      <c r="DJ31" s="94">
        <f t="shared" si="73"/>
        <v>3158.89</v>
      </c>
      <c r="DK31" s="94">
        <f t="shared" si="148"/>
        <v>254406.11</v>
      </c>
      <c r="DL31" s="94">
        <f t="shared" si="149"/>
        <v>4257462.75</v>
      </c>
      <c r="DM31" s="94">
        <f t="shared" si="74"/>
        <v>920.73</v>
      </c>
      <c r="DN31" s="94">
        <f t="shared" si="78"/>
        <v>255183.93</v>
      </c>
      <c r="DO31" s="94">
        <f t="shared" si="79"/>
        <v>4256730.4000000004</v>
      </c>
      <c r="DP31" s="94">
        <f t="shared" si="80"/>
        <v>300.61</v>
      </c>
      <c r="DQ31" s="94">
        <f t="shared" si="150"/>
        <v>255199.02</v>
      </c>
      <c r="DR31" s="94">
        <f t="shared" si="151"/>
        <v>4257829.17</v>
      </c>
      <c r="DS31" s="94">
        <f t="shared" si="75"/>
        <v>1192.3499999999999</v>
      </c>
      <c r="DT31" s="94">
        <f t="shared" si="152"/>
        <v>257923</v>
      </c>
      <c r="DU31" s="94">
        <f t="shared" si="153"/>
        <v>4257154</v>
      </c>
      <c r="DV31" s="94">
        <f t="shared" si="76"/>
        <v>3072.18</v>
      </c>
    </row>
    <row r="32" spans="1:126" x14ac:dyDescent="0.25">
      <c r="A32" s="2" t="s">
        <v>101</v>
      </c>
      <c r="B32" s="1">
        <v>255455.6</v>
      </c>
      <c r="C32" s="1">
        <v>4256373.47</v>
      </c>
      <c r="D32" s="95" t="s">
        <v>109</v>
      </c>
      <c r="E32" s="9" t="str" cm="1">
        <f t="array" ref="E32">INDEX($M$2:$DV$2,0,MATCH(F32,$M32:$DV32,0))</f>
        <v>B3</v>
      </c>
      <c r="F32" s="100">
        <f t="shared" si="36"/>
        <v>448.56</v>
      </c>
      <c r="G32" s="9" t="str" cm="1">
        <f t="array" ref="G32">INDEX($M$2:$DV$2,0,MATCH(H32,$M32:$DV32,0))</f>
        <v>A31</v>
      </c>
      <c r="H32" s="100">
        <f t="shared" si="37"/>
        <v>694.37</v>
      </c>
      <c r="M32" s="94">
        <f t="shared" si="77"/>
        <v>252528.6</v>
      </c>
      <c r="N32" s="94">
        <f t="shared" si="82"/>
        <v>4259051.5199999996</v>
      </c>
      <c r="O32" s="94">
        <f t="shared" si="39"/>
        <v>3967.28</v>
      </c>
      <c r="P32" s="94">
        <f t="shared" si="83"/>
        <v>253217.96</v>
      </c>
      <c r="Q32" s="94">
        <f t="shared" si="84"/>
        <v>4258934.25</v>
      </c>
      <c r="R32" s="94">
        <f t="shared" si="40"/>
        <v>3400.68</v>
      </c>
      <c r="S32" s="94">
        <f t="shared" si="85"/>
        <v>254597.27</v>
      </c>
      <c r="T32" s="94">
        <f t="shared" si="86"/>
        <v>4258312.75</v>
      </c>
      <c r="U32" s="94">
        <f t="shared" si="41"/>
        <v>2120.7399999999998</v>
      </c>
      <c r="V32" s="94">
        <f t="shared" si="87"/>
        <v>255507.64</v>
      </c>
      <c r="W32" s="94">
        <f t="shared" si="88"/>
        <v>4258136.95</v>
      </c>
      <c r="X32" s="94">
        <f t="shared" si="42"/>
        <v>1764.25</v>
      </c>
      <c r="Y32" s="94">
        <f t="shared" si="89"/>
        <v>255885.43</v>
      </c>
      <c r="Z32" s="94">
        <f t="shared" si="90"/>
        <v>4258136.88</v>
      </c>
      <c r="AA32" s="94">
        <f t="shared" si="43"/>
        <v>1815.04</v>
      </c>
      <c r="AB32" s="94">
        <f t="shared" si="91"/>
        <v>256323</v>
      </c>
      <c r="AC32" s="94">
        <f t="shared" si="92"/>
        <v>4258195</v>
      </c>
      <c r="AD32" s="94">
        <f t="shared" si="44"/>
        <v>2017.51</v>
      </c>
      <c r="AE32" s="94">
        <f t="shared" si="93"/>
        <v>254548.51</v>
      </c>
      <c r="AF32" s="94">
        <f t="shared" si="94"/>
        <v>4257829.0999999996</v>
      </c>
      <c r="AG32" s="94">
        <f t="shared" si="45"/>
        <v>1715.13</v>
      </c>
      <c r="AH32" s="94">
        <f t="shared" si="95"/>
        <v>254850.77</v>
      </c>
      <c r="AI32" s="94">
        <f t="shared" si="96"/>
        <v>4257828.84</v>
      </c>
      <c r="AJ32" s="94">
        <f t="shared" si="46"/>
        <v>1576.05</v>
      </c>
      <c r="AK32" s="94">
        <f t="shared" si="97"/>
        <v>255533.88</v>
      </c>
      <c r="AL32" s="94">
        <f t="shared" si="98"/>
        <v>4257829.1500000004</v>
      </c>
      <c r="AM32" s="94">
        <f t="shared" si="47"/>
        <v>1457.78</v>
      </c>
      <c r="AN32" s="94">
        <f t="shared" si="99"/>
        <v>255894.42</v>
      </c>
      <c r="AO32" s="94">
        <f t="shared" si="100"/>
        <v>4257829.12</v>
      </c>
      <c r="AP32" s="94">
        <f t="shared" si="48"/>
        <v>1520.36</v>
      </c>
      <c r="AQ32" s="94">
        <f t="shared" si="101"/>
        <v>256274.81</v>
      </c>
      <c r="AR32" s="94">
        <f t="shared" si="102"/>
        <v>4257829.08</v>
      </c>
      <c r="AS32" s="94">
        <f t="shared" si="49"/>
        <v>1670.3</v>
      </c>
      <c r="AT32" s="94">
        <f t="shared" si="103"/>
        <v>256570.18</v>
      </c>
      <c r="AU32" s="94">
        <f t="shared" si="104"/>
        <v>4257828.93</v>
      </c>
      <c r="AV32" s="94">
        <f t="shared" si="50"/>
        <v>1833.21</v>
      </c>
      <c r="AW32" s="94">
        <f t="shared" si="105"/>
        <v>256956.19</v>
      </c>
      <c r="AX32" s="94">
        <f t="shared" si="106"/>
        <v>4257829.25</v>
      </c>
      <c r="AY32" s="94">
        <f t="shared" si="51"/>
        <v>2090.71</v>
      </c>
      <c r="AZ32" s="94">
        <f t="shared" si="107"/>
        <v>257253.23</v>
      </c>
      <c r="BA32" s="94">
        <f t="shared" si="108"/>
        <v>4257829.12</v>
      </c>
      <c r="BB32" s="94">
        <f t="shared" si="52"/>
        <v>2313.09</v>
      </c>
      <c r="BC32" s="94">
        <f t="shared" si="109"/>
        <v>257592.17</v>
      </c>
      <c r="BD32" s="94">
        <f t="shared" si="110"/>
        <v>4257829.28</v>
      </c>
      <c r="BE32" s="94">
        <f t="shared" si="53"/>
        <v>2585.4</v>
      </c>
      <c r="BF32" s="94">
        <f t="shared" si="111"/>
        <v>254668.53</v>
      </c>
      <c r="BG32" s="94">
        <f t="shared" si="112"/>
        <v>4257462.46</v>
      </c>
      <c r="BH32" s="94">
        <f t="shared" si="54"/>
        <v>1343.64</v>
      </c>
      <c r="BI32" s="94">
        <f t="shared" si="113"/>
        <v>255127.7</v>
      </c>
      <c r="BJ32" s="94">
        <f t="shared" si="114"/>
        <v>4257462.49</v>
      </c>
      <c r="BK32" s="94">
        <f t="shared" si="55"/>
        <v>1137.31</v>
      </c>
      <c r="BL32" s="94">
        <f t="shared" si="115"/>
        <v>255488.14</v>
      </c>
      <c r="BM32" s="94">
        <f t="shared" si="116"/>
        <v>4257462.93</v>
      </c>
      <c r="BN32" s="94">
        <f t="shared" si="56"/>
        <v>1089.95</v>
      </c>
      <c r="BO32" s="94">
        <f t="shared" si="117"/>
        <v>255900.5</v>
      </c>
      <c r="BP32" s="94">
        <f t="shared" si="118"/>
        <v>4257462.8099999996</v>
      </c>
      <c r="BQ32" s="94">
        <f t="shared" si="57"/>
        <v>1176.69</v>
      </c>
      <c r="BR32" s="94">
        <f t="shared" si="119"/>
        <v>256235.57</v>
      </c>
      <c r="BS32" s="94">
        <f t="shared" si="120"/>
        <v>4257462.63</v>
      </c>
      <c r="BT32" s="94">
        <f t="shared" si="58"/>
        <v>1339.64</v>
      </c>
      <c r="BU32" s="94">
        <f t="shared" si="121"/>
        <v>256570.7</v>
      </c>
      <c r="BV32" s="94">
        <f t="shared" si="122"/>
        <v>4257462.51</v>
      </c>
      <c r="BW32" s="94">
        <f t="shared" si="59"/>
        <v>1558.67</v>
      </c>
      <c r="BX32" s="94">
        <f t="shared" si="123"/>
        <v>256896.41</v>
      </c>
      <c r="BY32" s="94">
        <f t="shared" si="124"/>
        <v>4257462.62</v>
      </c>
      <c r="BZ32" s="94">
        <f t="shared" si="60"/>
        <v>1806.15</v>
      </c>
      <c r="CA32" s="94">
        <f t="shared" si="125"/>
        <v>257225.35</v>
      </c>
      <c r="CB32" s="94">
        <f t="shared" si="126"/>
        <v>4257462.6500000004</v>
      </c>
      <c r="CC32" s="94">
        <f t="shared" si="61"/>
        <v>2078.06</v>
      </c>
      <c r="CD32" s="94">
        <f t="shared" si="127"/>
        <v>257594.36</v>
      </c>
      <c r="CE32" s="94">
        <f t="shared" si="128"/>
        <v>4257462.59</v>
      </c>
      <c r="CF32" s="94">
        <f t="shared" si="62"/>
        <v>2400.1</v>
      </c>
      <c r="CG32" s="94">
        <f t="shared" si="129"/>
        <v>255275.85</v>
      </c>
      <c r="CH32" s="94">
        <f t="shared" si="130"/>
        <v>4257096.13</v>
      </c>
      <c r="CI32" s="94">
        <f t="shared" si="63"/>
        <v>744.68</v>
      </c>
      <c r="CJ32" s="94">
        <f t="shared" si="131"/>
        <v>255700.77</v>
      </c>
      <c r="CK32" s="94">
        <f t="shared" si="132"/>
        <v>4257096.22</v>
      </c>
      <c r="CL32" s="94">
        <f t="shared" si="64"/>
        <v>763.2</v>
      </c>
      <c r="CM32" s="94">
        <f t="shared" si="133"/>
        <v>256203.13</v>
      </c>
      <c r="CN32" s="94">
        <f t="shared" si="134"/>
        <v>4257096.38</v>
      </c>
      <c r="CO32" s="94">
        <f t="shared" si="65"/>
        <v>1039.9000000000001</v>
      </c>
      <c r="CP32" s="94">
        <f t="shared" si="135"/>
        <v>257175.15</v>
      </c>
      <c r="CQ32" s="94">
        <f t="shared" si="136"/>
        <v>4257096.53</v>
      </c>
      <c r="CR32" s="94">
        <f t="shared" si="66"/>
        <v>1865.39</v>
      </c>
      <c r="CS32" s="94">
        <f t="shared" si="137"/>
        <v>257433.06</v>
      </c>
      <c r="CT32" s="94">
        <f t="shared" si="138"/>
        <v>4257096.66</v>
      </c>
      <c r="CU32" s="94">
        <f t="shared" si="67"/>
        <v>2105.5500000000002</v>
      </c>
      <c r="CV32" s="94">
        <f t="shared" si="139"/>
        <v>258530</v>
      </c>
      <c r="CW32" s="94">
        <f t="shared" si="140"/>
        <v>4257037</v>
      </c>
      <c r="CX32" s="94">
        <f t="shared" si="68"/>
        <v>3145.19</v>
      </c>
      <c r="CY32" s="94">
        <f t="shared" si="141"/>
        <v>256051.61</v>
      </c>
      <c r="CZ32" s="94">
        <f t="shared" si="142"/>
        <v>4256729.74</v>
      </c>
      <c r="DA32" s="94">
        <f t="shared" si="69"/>
        <v>694.37</v>
      </c>
      <c r="DB32" s="94">
        <f t="shared" si="143"/>
        <v>257407.81</v>
      </c>
      <c r="DC32" s="94">
        <f t="shared" si="144"/>
        <v>4256729.9400000004</v>
      </c>
      <c r="DD32" s="94">
        <f t="shared" si="70"/>
        <v>1984.49</v>
      </c>
      <c r="DE32" s="94">
        <f t="shared" si="81"/>
        <v>257768.43</v>
      </c>
      <c r="DF32" s="94">
        <f t="shared" si="145"/>
        <v>4257096.5599999996</v>
      </c>
      <c r="DG32" s="94">
        <f t="shared" si="72"/>
        <v>2423.23</v>
      </c>
      <c r="DH32" s="94">
        <f t="shared" si="146"/>
        <v>252816.43</v>
      </c>
      <c r="DI32" s="94">
        <f t="shared" si="147"/>
        <v>4259063</v>
      </c>
      <c r="DJ32" s="94">
        <f t="shared" si="73"/>
        <v>3768.13</v>
      </c>
      <c r="DK32" s="94">
        <f t="shared" si="148"/>
        <v>254406.11</v>
      </c>
      <c r="DL32" s="94">
        <f t="shared" si="149"/>
        <v>4257462.75</v>
      </c>
      <c r="DM32" s="94">
        <f t="shared" si="74"/>
        <v>1512.6</v>
      </c>
      <c r="DN32" s="94">
        <f t="shared" si="78"/>
        <v>255183.93</v>
      </c>
      <c r="DO32" s="94">
        <f t="shared" si="79"/>
        <v>4256730.4000000004</v>
      </c>
      <c r="DP32" s="94">
        <f t="shared" si="80"/>
        <v>448.56</v>
      </c>
      <c r="DQ32" s="94">
        <f t="shared" si="150"/>
        <v>255199.02</v>
      </c>
      <c r="DR32" s="94">
        <f t="shared" si="151"/>
        <v>4257829.17</v>
      </c>
      <c r="DS32" s="94">
        <f t="shared" si="75"/>
        <v>1478.14</v>
      </c>
      <c r="DT32" s="94">
        <f t="shared" si="152"/>
        <v>257923</v>
      </c>
      <c r="DU32" s="94">
        <f t="shared" si="153"/>
        <v>4257154</v>
      </c>
      <c r="DV32" s="94">
        <f t="shared" si="76"/>
        <v>2587.91</v>
      </c>
    </row>
    <row r="33" spans="1:126" x14ac:dyDescent="0.25">
      <c r="A33" s="2" t="s">
        <v>102</v>
      </c>
      <c r="B33" s="1">
        <v>255818</v>
      </c>
      <c r="C33" s="1">
        <v>4256438</v>
      </c>
      <c r="D33" s="95" t="s">
        <v>109</v>
      </c>
      <c r="E33" s="9" t="str" cm="1">
        <f t="array" ref="E33">INDEX($M$2:$DV$2,0,MATCH(F33,$M33:$DV33,0))</f>
        <v>A31</v>
      </c>
      <c r="F33" s="100">
        <f t="shared" si="36"/>
        <v>373.75</v>
      </c>
      <c r="G33" s="9" t="str" cm="1">
        <f t="array" ref="G33">INDEX($M$2:$DV$2,0,MATCH(H33,$M33:$DV33,0))</f>
        <v>A26</v>
      </c>
      <c r="H33" s="100">
        <f t="shared" si="37"/>
        <v>668.58</v>
      </c>
      <c r="M33" s="94">
        <f t="shared" si="77"/>
        <v>252528.6</v>
      </c>
      <c r="N33" s="94">
        <f t="shared" si="82"/>
        <v>4259051.5199999996</v>
      </c>
      <c r="O33" s="94">
        <f t="shared" si="39"/>
        <v>4201.2700000000004</v>
      </c>
      <c r="P33" s="94">
        <f t="shared" si="83"/>
        <v>253217.96</v>
      </c>
      <c r="Q33" s="94">
        <f t="shared" si="84"/>
        <v>4258934.25</v>
      </c>
      <c r="R33" s="94">
        <f t="shared" si="40"/>
        <v>3604.37</v>
      </c>
      <c r="S33" s="94">
        <f t="shared" si="85"/>
        <v>254597.27</v>
      </c>
      <c r="T33" s="94">
        <f t="shared" si="86"/>
        <v>4258312.75</v>
      </c>
      <c r="U33" s="94">
        <f t="shared" si="41"/>
        <v>2237.16</v>
      </c>
      <c r="V33" s="94">
        <f t="shared" si="87"/>
        <v>255507.64</v>
      </c>
      <c r="W33" s="94">
        <f t="shared" si="88"/>
        <v>4258136.95</v>
      </c>
      <c r="X33" s="94">
        <f t="shared" si="42"/>
        <v>1727.07</v>
      </c>
      <c r="Y33" s="94">
        <f t="shared" si="89"/>
        <v>255885.43</v>
      </c>
      <c r="Z33" s="94">
        <f t="shared" si="90"/>
        <v>4258136.88</v>
      </c>
      <c r="AA33" s="94">
        <f t="shared" si="43"/>
        <v>1700.22</v>
      </c>
      <c r="AB33" s="94">
        <f t="shared" si="91"/>
        <v>256323</v>
      </c>
      <c r="AC33" s="94">
        <f t="shared" si="92"/>
        <v>4258195</v>
      </c>
      <c r="AD33" s="94">
        <f t="shared" si="44"/>
        <v>1828.13</v>
      </c>
      <c r="AE33" s="94">
        <f t="shared" si="93"/>
        <v>254548.51</v>
      </c>
      <c r="AF33" s="94">
        <f t="shared" si="94"/>
        <v>4257829.0999999996</v>
      </c>
      <c r="AG33" s="94">
        <f t="shared" si="45"/>
        <v>1883.29</v>
      </c>
      <c r="AH33" s="94">
        <f t="shared" si="95"/>
        <v>254850.77</v>
      </c>
      <c r="AI33" s="94">
        <f t="shared" si="96"/>
        <v>4257828.84</v>
      </c>
      <c r="AJ33" s="94">
        <f t="shared" si="46"/>
        <v>1694.1</v>
      </c>
      <c r="AK33" s="94">
        <f t="shared" si="97"/>
        <v>255533.88</v>
      </c>
      <c r="AL33" s="94">
        <f t="shared" si="98"/>
        <v>4257829.1500000004</v>
      </c>
      <c r="AM33" s="94">
        <f t="shared" si="47"/>
        <v>1419.87</v>
      </c>
      <c r="AN33" s="94">
        <f t="shared" si="99"/>
        <v>255894.42</v>
      </c>
      <c r="AO33" s="94">
        <f t="shared" si="100"/>
        <v>4257829.12</v>
      </c>
      <c r="AP33" s="94">
        <f t="shared" si="48"/>
        <v>1393.22</v>
      </c>
      <c r="AQ33" s="94">
        <f t="shared" si="101"/>
        <v>256274.81</v>
      </c>
      <c r="AR33" s="94">
        <f t="shared" si="102"/>
        <v>4257829.08</v>
      </c>
      <c r="AS33" s="94">
        <f t="shared" si="49"/>
        <v>1464.16</v>
      </c>
      <c r="AT33" s="94">
        <f t="shared" si="103"/>
        <v>256570.18</v>
      </c>
      <c r="AU33" s="94">
        <f t="shared" si="104"/>
        <v>4257828.93</v>
      </c>
      <c r="AV33" s="94">
        <f t="shared" si="50"/>
        <v>1581.28</v>
      </c>
      <c r="AW33" s="94">
        <f t="shared" si="105"/>
        <v>256956.19</v>
      </c>
      <c r="AX33" s="94">
        <f t="shared" si="106"/>
        <v>4257829.25</v>
      </c>
      <c r="AY33" s="94">
        <f t="shared" si="51"/>
        <v>1797.51</v>
      </c>
      <c r="AZ33" s="94">
        <f t="shared" si="107"/>
        <v>257253.23</v>
      </c>
      <c r="BA33" s="94">
        <f t="shared" si="108"/>
        <v>4257829.12</v>
      </c>
      <c r="BB33" s="94">
        <f t="shared" si="52"/>
        <v>1998.77</v>
      </c>
      <c r="BC33" s="94">
        <f t="shared" si="109"/>
        <v>257592.17</v>
      </c>
      <c r="BD33" s="94">
        <f t="shared" si="110"/>
        <v>4257829.28</v>
      </c>
      <c r="BE33" s="94">
        <f t="shared" si="53"/>
        <v>2254.63</v>
      </c>
      <c r="BF33" s="94">
        <f t="shared" si="111"/>
        <v>254668.53</v>
      </c>
      <c r="BG33" s="94">
        <f t="shared" si="112"/>
        <v>4257462.46</v>
      </c>
      <c r="BH33" s="94">
        <f t="shared" si="54"/>
        <v>1539.74</v>
      </c>
      <c r="BI33" s="94">
        <f t="shared" si="113"/>
        <v>255127.7</v>
      </c>
      <c r="BJ33" s="94">
        <f t="shared" si="114"/>
        <v>4257462.49</v>
      </c>
      <c r="BK33" s="94">
        <f t="shared" si="55"/>
        <v>1235.3499999999999</v>
      </c>
      <c r="BL33" s="94">
        <f t="shared" si="115"/>
        <v>255488.14</v>
      </c>
      <c r="BM33" s="94">
        <f t="shared" si="116"/>
        <v>4257462.93</v>
      </c>
      <c r="BN33" s="94">
        <f t="shared" si="56"/>
        <v>1076.7</v>
      </c>
      <c r="BO33" s="94">
        <f t="shared" si="117"/>
        <v>255900.5</v>
      </c>
      <c r="BP33" s="94">
        <f t="shared" si="118"/>
        <v>4257462.8099999996</v>
      </c>
      <c r="BQ33" s="94">
        <f t="shared" si="57"/>
        <v>1028.1300000000001</v>
      </c>
      <c r="BR33" s="94">
        <f t="shared" si="119"/>
        <v>256235.57</v>
      </c>
      <c r="BS33" s="94">
        <f t="shared" si="120"/>
        <v>4257462.63</v>
      </c>
      <c r="BT33" s="94">
        <f t="shared" si="58"/>
        <v>1106.45</v>
      </c>
      <c r="BU33" s="94">
        <f t="shared" si="121"/>
        <v>256570.7</v>
      </c>
      <c r="BV33" s="94">
        <f t="shared" si="122"/>
        <v>4257462.51</v>
      </c>
      <c r="BW33" s="94">
        <f t="shared" si="59"/>
        <v>1271.29</v>
      </c>
      <c r="BX33" s="94">
        <f t="shared" si="123"/>
        <v>256896.41</v>
      </c>
      <c r="BY33" s="94">
        <f t="shared" si="124"/>
        <v>4257462.62</v>
      </c>
      <c r="BZ33" s="94">
        <f t="shared" si="60"/>
        <v>1487.55</v>
      </c>
      <c r="CA33" s="94">
        <f t="shared" si="125"/>
        <v>257225.35</v>
      </c>
      <c r="CB33" s="94">
        <f t="shared" si="126"/>
        <v>4257462.6500000004</v>
      </c>
      <c r="CC33" s="94">
        <f t="shared" si="61"/>
        <v>1740.85</v>
      </c>
      <c r="CD33" s="94">
        <f t="shared" si="127"/>
        <v>257594.36</v>
      </c>
      <c r="CE33" s="94">
        <f t="shared" si="128"/>
        <v>4257462.59</v>
      </c>
      <c r="CF33" s="94">
        <f t="shared" si="62"/>
        <v>2050.67</v>
      </c>
      <c r="CG33" s="94">
        <f t="shared" si="129"/>
        <v>255275.85</v>
      </c>
      <c r="CH33" s="94">
        <f t="shared" si="130"/>
        <v>4257096.13</v>
      </c>
      <c r="CI33" s="94">
        <f t="shared" si="63"/>
        <v>852.68</v>
      </c>
      <c r="CJ33" s="94">
        <f t="shared" si="131"/>
        <v>255700.77</v>
      </c>
      <c r="CK33" s="94">
        <f t="shared" si="132"/>
        <v>4257096.22</v>
      </c>
      <c r="CL33" s="94">
        <f t="shared" si="64"/>
        <v>668.58</v>
      </c>
      <c r="CM33" s="94">
        <f t="shared" si="133"/>
        <v>256203.13</v>
      </c>
      <c r="CN33" s="94">
        <f t="shared" si="134"/>
        <v>4257096.38</v>
      </c>
      <c r="CO33" s="94">
        <f t="shared" si="65"/>
        <v>762.75</v>
      </c>
      <c r="CP33" s="94">
        <f t="shared" si="135"/>
        <v>257175.15</v>
      </c>
      <c r="CQ33" s="94">
        <f t="shared" si="136"/>
        <v>4257096.53</v>
      </c>
      <c r="CR33" s="94">
        <f t="shared" si="66"/>
        <v>1508.48</v>
      </c>
      <c r="CS33" s="94">
        <f t="shared" si="137"/>
        <v>257433.06</v>
      </c>
      <c r="CT33" s="94">
        <f t="shared" si="138"/>
        <v>4257096.66</v>
      </c>
      <c r="CU33" s="94">
        <f t="shared" si="67"/>
        <v>1744.21</v>
      </c>
      <c r="CV33" s="94">
        <f t="shared" si="139"/>
        <v>258530</v>
      </c>
      <c r="CW33" s="94">
        <f t="shared" si="140"/>
        <v>4257037</v>
      </c>
      <c r="CX33" s="94">
        <f t="shared" si="68"/>
        <v>2777.36</v>
      </c>
      <c r="CY33" s="94">
        <f t="shared" si="141"/>
        <v>256051.61</v>
      </c>
      <c r="CZ33" s="94">
        <f t="shared" si="142"/>
        <v>4256729.74</v>
      </c>
      <c r="DA33" s="94">
        <f t="shared" si="69"/>
        <v>373.75</v>
      </c>
      <c r="DB33" s="94">
        <f t="shared" si="143"/>
        <v>257407.81</v>
      </c>
      <c r="DC33" s="94">
        <f t="shared" si="144"/>
        <v>4256729.9400000004</v>
      </c>
      <c r="DD33" s="94">
        <f t="shared" si="70"/>
        <v>1616.39</v>
      </c>
      <c r="DE33" s="94">
        <f t="shared" si="81"/>
        <v>257768.43</v>
      </c>
      <c r="DF33" s="94">
        <f t="shared" si="145"/>
        <v>4257096.5599999996</v>
      </c>
      <c r="DG33" s="94">
        <f t="shared" si="72"/>
        <v>2058.61</v>
      </c>
      <c r="DH33" s="94">
        <f t="shared" si="146"/>
        <v>252816.43</v>
      </c>
      <c r="DI33" s="94">
        <f t="shared" si="147"/>
        <v>4259063</v>
      </c>
      <c r="DJ33" s="94">
        <f t="shared" si="73"/>
        <v>3987.49</v>
      </c>
      <c r="DK33" s="94">
        <f t="shared" si="148"/>
        <v>254406.11</v>
      </c>
      <c r="DL33" s="94">
        <f t="shared" si="149"/>
        <v>4257462.75</v>
      </c>
      <c r="DM33" s="94">
        <f t="shared" si="74"/>
        <v>1744.58</v>
      </c>
      <c r="DN33" s="94">
        <f t="shared" si="78"/>
        <v>255183.93</v>
      </c>
      <c r="DO33" s="94">
        <f t="shared" si="79"/>
        <v>4256730.4000000004</v>
      </c>
      <c r="DP33" s="94">
        <f t="shared" si="80"/>
        <v>698.24</v>
      </c>
      <c r="DQ33" s="94">
        <f t="shared" si="150"/>
        <v>255199.02</v>
      </c>
      <c r="DR33" s="94">
        <f t="shared" si="151"/>
        <v>4257829.17</v>
      </c>
      <c r="DS33" s="94">
        <f t="shared" si="75"/>
        <v>1522.66</v>
      </c>
      <c r="DT33" s="94">
        <f t="shared" si="152"/>
        <v>257923</v>
      </c>
      <c r="DU33" s="94">
        <f t="shared" si="153"/>
        <v>4257154</v>
      </c>
      <c r="DV33" s="94">
        <f t="shared" si="76"/>
        <v>2223.44</v>
      </c>
    </row>
    <row r="34" spans="1:126" x14ac:dyDescent="0.25">
      <c r="A34" s="2" t="s">
        <v>103</v>
      </c>
      <c r="B34" s="1">
        <v>255962.55</v>
      </c>
      <c r="C34" s="1">
        <v>4256460.1500000004</v>
      </c>
      <c r="D34" s="95" t="s">
        <v>109</v>
      </c>
      <c r="E34" s="9" t="str" cm="1">
        <f t="array" ref="E34">INDEX($M$2:$DV$2,0,MATCH(F34,$M34:$DV34,0))</f>
        <v>A31</v>
      </c>
      <c r="F34" s="100">
        <f t="shared" si="36"/>
        <v>283.92</v>
      </c>
      <c r="G34" s="9" t="str" cm="1">
        <f t="array" ref="G34">INDEX($M$2:$DV$2,0,MATCH(H34,$M34:$DV34,0))</f>
        <v>A27</v>
      </c>
      <c r="H34" s="100">
        <f t="shared" si="37"/>
        <v>680.2</v>
      </c>
      <c r="M34" s="94">
        <f t="shared" si="77"/>
        <v>252528.6</v>
      </c>
      <c r="N34" s="94">
        <f t="shared" si="82"/>
        <v>4259051.5199999996</v>
      </c>
      <c r="O34" s="94">
        <f t="shared" si="39"/>
        <v>4302</v>
      </c>
      <c r="P34" s="94">
        <f t="shared" si="83"/>
        <v>253217.96</v>
      </c>
      <c r="Q34" s="94">
        <f t="shared" si="84"/>
        <v>4258934.25</v>
      </c>
      <c r="R34" s="94">
        <f t="shared" si="40"/>
        <v>3695.12</v>
      </c>
      <c r="S34" s="94">
        <f t="shared" si="85"/>
        <v>254597.27</v>
      </c>
      <c r="T34" s="94">
        <f t="shared" si="86"/>
        <v>4258312.75</v>
      </c>
      <c r="U34" s="94">
        <f t="shared" si="41"/>
        <v>2301.33</v>
      </c>
      <c r="V34" s="94">
        <f t="shared" si="87"/>
        <v>255507.64</v>
      </c>
      <c r="W34" s="94">
        <f t="shared" si="88"/>
        <v>4258136.95</v>
      </c>
      <c r="X34" s="94">
        <f t="shared" si="42"/>
        <v>1737.41</v>
      </c>
      <c r="Y34" s="94">
        <f t="shared" si="89"/>
        <v>255885.43</v>
      </c>
      <c r="Z34" s="94">
        <f t="shared" si="90"/>
        <v>4258136.88</v>
      </c>
      <c r="AA34" s="94">
        <f t="shared" si="43"/>
        <v>1678.5</v>
      </c>
      <c r="AB34" s="94">
        <f t="shared" si="91"/>
        <v>256323</v>
      </c>
      <c r="AC34" s="94">
        <f t="shared" si="92"/>
        <v>4258195</v>
      </c>
      <c r="AD34" s="94">
        <f t="shared" si="44"/>
        <v>1771.9</v>
      </c>
      <c r="AE34" s="94">
        <f t="shared" si="93"/>
        <v>254548.51</v>
      </c>
      <c r="AF34" s="94">
        <f t="shared" si="94"/>
        <v>4257829.0999999996</v>
      </c>
      <c r="AG34" s="94">
        <f t="shared" si="45"/>
        <v>1968.13</v>
      </c>
      <c r="AH34" s="94">
        <f t="shared" si="95"/>
        <v>254850.77</v>
      </c>
      <c r="AI34" s="94">
        <f t="shared" si="96"/>
        <v>4257828.84</v>
      </c>
      <c r="AJ34" s="94">
        <f t="shared" si="46"/>
        <v>1763.34</v>
      </c>
      <c r="AK34" s="94">
        <f t="shared" si="97"/>
        <v>255533.88</v>
      </c>
      <c r="AL34" s="94">
        <f t="shared" si="98"/>
        <v>4257829.1500000004</v>
      </c>
      <c r="AM34" s="94">
        <f t="shared" si="47"/>
        <v>1434.54</v>
      </c>
      <c r="AN34" s="94">
        <f t="shared" si="99"/>
        <v>255894.42</v>
      </c>
      <c r="AO34" s="94">
        <f t="shared" si="100"/>
        <v>4257829.12</v>
      </c>
      <c r="AP34" s="94">
        <f t="shared" si="48"/>
        <v>1370.66</v>
      </c>
      <c r="AQ34" s="94">
        <f t="shared" si="101"/>
        <v>256274.81</v>
      </c>
      <c r="AR34" s="94">
        <f t="shared" si="102"/>
        <v>4257829.08</v>
      </c>
      <c r="AS34" s="94">
        <f t="shared" si="49"/>
        <v>1404.09</v>
      </c>
      <c r="AT34" s="94">
        <f t="shared" si="103"/>
        <v>256570.18</v>
      </c>
      <c r="AU34" s="94">
        <f t="shared" si="104"/>
        <v>4257828.93</v>
      </c>
      <c r="AV34" s="94">
        <f t="shared" si="50"/>
        <v>1497.59</v>
      </c>
      <c r="AW34" s="94">
        <f t="shared" si="105"/>
        <v>256956.19</v>
      </c>
      <c r="AX34" s="94">
        <f t="shared" si="106"/>
        <v>4257829.25</v>
      </c>
      <c r="AY34" s="94">
        <f t="shared" si="51"/>
        <v>1691.67</v>
      </c>
      <c r="AZ34" s="94">
        <f t="shared" si="107"/>
        <v>257253.23</v>
      </c>
      <c r="BA34" s="94">
        <f t="shared" si="108"/>
        <v>4257829.12</v>
      </c>
      <c r="BB34" s="94">
        <f t="shared" si="52"/>
        <v>1881.47</v>
      </c>
      <c r="BC34" s="94">
        <f t="shared" si="109"/>
        <v>257592.17</v>
      </c>
      <c r="BD34" s="94">
        <f t="shared" si="110"/>
        <v>4257829.28</v>
      </c>
      <c r="BE34" s="94">
        <f t="shared" si="53"/>
        <v>2128.42</v>
      </c>
      <c r="BF34" s="94">
        <f t="shared" si="111"/>
        <v>254668.53</v>
      </c>
      <c r="BG34" s="94">
        <f t="shared" si="112"/>
        <v>4257462.46</v>
      </c>
      <c r="BH34" s="94">
        <f t="shared" si="54"/>
        <v>1636.8</v>
      </c>
      <c r="BI34" s="94">
        <f t="shared" si="113"/>
        <v>255127.7</v>
      </c>
      <c r="BJ34" s="94">
        <f t="shared" si="114"/>
        <v>4257462.49</v>
      </c>
      <c r="BK34" s="94">
        <f t="shared" si="55"/>
        <v>1304.48</v>
      </c>
      <c r="BL34" s="94">
        <f t="shared" si="115"/>
        <v>255488.14</v>
      </c>
      <c r="BM34" s="94">
        <f t="shared" si="116"/>
        <v>4257462.93</v>
      </c>
      <c r="BN34" s="94">
        <f t="shared" si="56"/>
        <v>1109.3399999999999</v>
      </c>
      <c r="BO34" s="94">
        <f t="shared" si="117"/>
        <v>255900.5</v>
      </c>
      <c r="BP34" s="94">
        <f t="shared" si="118"/>
        <v>4257462.8099999996</v>
      </c>
      <c r="BQ34" s="94">
        <f t="shared" si="57"/>
        <v>1004.58</v>
      </c>
      <c r="BR34" s="94">
        <f t="shared" si="119"/>
        <v>256235.57</v>
      </c>
      <c r="BS34" s="94">
        <f t="shared" si="120"/>
        <v>4257462.63</v>
      </c>
      <c r="BT34" s="94">
        <f t="shared" si="58"/>
        <v>1038.99</v>
      </c>
      <c r="BU34" s="94">
        <f t="shared" si="121"/>
        <v>256570.7</v>
      </c>
      <c r="BV34" s="94">
        <f t="shared" si="122"/>
        <v>4257462.51</v>
      </c>
      <c r="BW34" s="94">
        <f t="shared" si="59"/>
        <v>1172.42</v>
      </c>
      <c r="BX34" s="94">
        <f t="shared" si="123"/>
        <v>256896.41</v>
      </c>
      <c r="BY34" s="94">
        <f t="shared" si="124"/>
        <v>4257462.62</v>
      </c>
      <c r="BZ34" s="94">
        <f t="shared" si="60"/>
        <v>1370.05</v>
      </c>
      <c r="CA34" s="94">
        <f t="shared" si="125"/>
        <v>257225.35</v>
      </c>
      <c r="CB34" s="94">
        <f t="shared" si="126"/>
        <v>4257462.6500000004</v>
      </c>
      <c r="CC34" s="94">
        <f t="shared" si="61"/>
        <v>1612.35</v>
      </c>
      <c r="CD34" s="94">
        <f t="shared" si="127"/>
        <v>257594.36</v>
      </c>
      <c r="CE34" s="94">
        <f t="shared" si="128"/>
        <v>4257462.59</v>
      </c>
      <c r="CF34" s="94">
        <f t="shared" si="62"/>
        <v>1915.12</v>
      </c>
      <c r="CG34" s="94">
        <f t="shared" si="129"/>
        <v>255275.85</v>
      </c>
      <c r="CH34" s="94">
        <f t="shared" si="130"/>
        <v>4257096.13</v>
      </c>
      <c r="CI34" s="94">
        <f t="shared" si="63"/>
        <v>935.96</v>
      </c>
      <c r="CJ34" s="94">
        <f t="shared" si="131"/>
        <v>255700.77</v>
      </c>
      <c r="CK34" s="94">
        <f t="shared" si="132"/>
        <v>4257096.22</v>
      </c>
      <c r="CL34" s="94">
        <f t="shared" si="64"/>
        <v>687.83</v>
      </c>
      <c r="CM34" s="94">
        <f t="shared" si="133"/>
        <v>256203.13</v>
      </c>
      <c r="CN34" s="94">
        <f t="shared" si="134"/>
        <v>4257096.38</v>
      </c>
      <c r="CO34" s="94">
        <f t="shared" si="65"/>
        <v>680.2</v>
      </c>
      <c r="CP34" s="94">
        <f t="shared" si="135"/>
        <v>257175.15</v>
      </c>
      <c r="CQ34" s="94">
        <f t="shared" si="136"/>
        <v>4257096.53</v>
      </c>
      <c r="CR34" s="94">
        <f t="shared" si="66"/>
        <v>1369.44</v>
      </c>
      <c r="CS34" s="94">
        <f t="shared" si="137"/>
        <v>257433.06</v>
      </c>
      <c r="CT34" s="94">
        <f t="shared" si="138"/>
        <v>4257096.66</v>
      </c>
      <c r="CU34" s="94">
        <f t="shared" si="67"/>
        <v>1602.36</v>
      </c>
      <c r="CV34" s="94">
        <f t="shared" si="139"/>
        <v>258530</v>
      </c>
      <c r="CW34" s="94">
        <f t="shared" si="140"/>
        <v>4257037</v>
      </c>
      <c r="CX34" s="94">
        <f t="shared" si="68"/>
        <v>2631.46</v>
      </c>
      <c r="CY34" s="94">
        <f t="shared" si="141"/>
        <v>256051.61</v>
      </c>
      <c r="CZ34" s="94">
        <f t="shared" si="142"/>
        <v>4256729.74</v>
      </c>
      <c r="DA34" s="94">
        <f t="shared" si="69"/>
        <v>283.92</v>
      </c>
      <c r="DB34" s="94">
        <f t="shared" si="143"/>
        <v>257407.81</v>
      </c>
      <c r="DC34" s="94">
        <f t="shared" si="144"/>
        <v>4256729.9400000004</v>
      </c>
      <c r="DD34" s="94">
        <f t="shared" si="70"/>
        <v>1470.23</v>
      </c>
      <c r="DE34" s="94">
        <f t="shared" si="81"/>
        <v>257768.43</v>
      </c>
      <c r="DF34" s="94">
        <f t="shared" si="145"/>
        <v>4257096.5599999996</v>
      </c>
      <c r="DG34" s="94">
        <f t="shared" si="72"/>
        <v>1914.74</v>
      </c>
      <c r="DH34" s="94">
        <f t="shared" si="146"/>
        <v>252816.43</v>
      </c>
      <c r="DI34" s="94">
        <f t="shared" si="147"/>
        <v>4259063</v>
      </c>
      <c r="DJ34" s="94">
        <f t="shared" si="73"/>
        <v>4083.25</v>
      </c>
      <c r="DK34" s="94">
        <f t="shared" si="148"/>
        <v>254406.11</v>
      </c>
      <c r="DL34" s="94">
        <f t="shared" si="149"/>
        <v>4257462.75</v>
      </c>
      <c r="DM34" s="94">
        <f t="shared" si="74"/>
        <v>1851.41</v>
      </c>
      <c r="DN34" s="94">
        <f t="shared" si="78"/>
        <v>255183.93</v>
      </c>
      <c r="DO34" s="94">
        <f t="shared" si="79"/>
        <v>4256730.4000000004</v>
      </c>
      <c r="DP34" s="94">
        <f t="shared" si="80"/>
        <v>824.19</v>
      </c>
      <c r="DQ34" s="94">
        <f t="shared" si="150"/>
        <v>255199.02</v>
      </c>
      <c r="DR34" s="94">
        <f t="shared" si="151"/>
        <v>4257829.17</v>
      </c>
      <c r="DS34" s="94">
        <f t="shared" si="75"/>
        <v>1567.54</v>
      </c>
      <c r="DT34" s="94">
        <f t="shared" si="152"/>
        <v>257923</v>
      </c>
      <c r="DU34" s="94">
        <f t="shared" si="153"/>
        <v>4257154</v>
      </c>
      <c r="DV34" s="94">
        <f t="shared" si="76"/>
        <v>2079.61</v>
      </c>
    </row>
    <row r="35" spans="1:126" x14ac:dyDescent="0.25">
      <c r="A35" s="2" t="s">
        <v>104</v>
      </c>
      <c r="B35" s="1">
        <v>256713.47</v>
      </c>
      <c r="C35" s="1">
        <v>4256688.04</v>
      </c>
      <c r="D35" s="95" t="s">
        <v>109</v>
      </c>
      <c r="E35" s="9" t="str" cm="1">
        <f t="array" ref="E35">INDEX($M$2:$DV$2,0,MATCH(F35,$M35:$DV35,0))</f>
        <v>A28</v>
      </c>
      <c r="F35" s="100">
        <f t="shared" si="36"/>
        <v>616.45000000000005</v>
      </c>
      <c r="G35" s="9" t="str" cm="1">
        <f t="array" ref="G35">INDEX($M$2:$DV$2,0,MATCH(H35,$M35:$DV35,0))</f>
        <v>A27</v>
      </c>
      <c r="H35" s="100">
        <f t="shared" si="37"/>
        <v>653.6</v>
      </c>
      <c r="M35" s="94">
        <f t="shared" si="77"/>
        <v>252528.6</v>
      </c>
      <c r="N35" s="94">
        <f t="shared" si="82"/>
        <v>4259051.5199999996</v>
      </c>
      <c r="O35" s="94">
        <f t="shared" si="39"/>
        <v>4806.16</v>
      </c>
      <c r="P35" s="94">
        <f t="shared" si="83"/>
        <v>253217.96</v>
      </c>
      <c r="Q35" s="94">
        <f t="shared" si="84"/>
        <v>4258934.25</v>
      </c>
      <c r="R35" s="94">
        <f t="shared" si="40"/>
        <v>4155</v>
      </c>
      <c r="S35" s="94">
        <f t="shared" si="85"/>
        <v>254597.27</v>
      </c>
      <c r="T35" s="94">
        <f t="shared" si="86"/>
        <v>4258312.75</v>
      </c>
      <c r="U35" s="94">
        <f t="shared" si="41"/>
        <v>2667.96</v>
      </c>
      <c r="V35" s="94">
        <f t="shared" si="87"/>
        <v>255507.64</v>
      </c>
      <c r="W35" s="94">
        <f t="shared" si="88"/>
        <v>4258136.95</v>
      </c>
      <c r="X35" s="94">
        <f t="shared" si="42"/>
        <v>1885.04</v>
      </c>
      <c r="Y35" s="94">
        <f t="shared" si="89"/>
        <v>255885.43</v>
      </c>
      <c r="Z35" s="94">
        <f t="shared" si="90"/>
        <v>4258136.88</v>
      </c>
      <c r="AA35" s="94">
        <f t="shared" si="43"/>
        <v>1668.77</v>
      </c>
      <c r="AB35" s="94">
        <f t="shared" si="91"/>
        <v>256323</v>
      </c>
      <c r="AC35" s="94">
        <f t="shared" si="92"/>
        <v>4258195</v>
      </c>
      <c r="AD35" s="94">
        <f t="shared" si="44"/>
        <v>1556.73</v>
      </c>
      <c r="AE35" s="94">
        <f t="shared" si="93"/>
        <v>254548.51</v>
      </c>
      <c r="AF35" s="94">
        <f t="shared" si="94"/>
        <v>4257829.0999999996</v>
      </c>
      <c r="AG35" s="94">
        <f t="shared" si="45"/>
        <v>2447.2600000000002</v>
      </c>
      <c r="AH35" s="94">
        <f t="shared" si="95"/>
        <v>254850.77</v>
      </c>
      <c r="AI35" s="94">
        <f t="shared" si="96"/>
        <v>4257828.84</v>
      </c>
      <c r="AJ35" s="94">
        <f t="shared" si="46"/>
        <v>2184.2800000000002</v>
      </c>
      <c r="AK35" s="94">
        <f t="shared" si="97"/>
        <v>255533.88</v>
      </c>
      <c r="AL35" s="94">
        <f t="shared" si="98"/>
        <v>4257829.1500000004</v>
      </c>
      <c r="AM35" s="94">
        <f t="shared" si="47"/>
        <v>1641.21</v>
      </c>
      <c r="AN35" s="94">
        <f t="shared" si="99"/>
        <v>255894.42</v>
      </c>
      <c r="AO35" s="94">
        <f t="shared" si="100"/>
        <v>4257829.12</v>
      </c>
      <c r="AP35" s="94">
        <f t="shared" si="48"/>
        <v>1404.6</v>
      </c>
      <c r="AQ35" s="94">
        <f t="shared" si="101"/>
        <v>256274.81</v>
      </c>
      <c r="AR35" s="94">
        <f t="shared" si="102"/>
        <v>4257829.08</v>
      </c>
      <c r="AS35" s="94">
        <f t="shared" si="49"/>
        <v>1222.45</v>
      </c>
      <c r="AT35" s="94">
        <f t="shared" si="103"/>
        <v>256570.18</v>
      </c>
      <c r="AU35" s="94">
        <f t="shared" si="104"/>
        <v>4257828.93</v>
      </c>
      <c r="AV35" s="94">
        <f t="shared" si="50"/>
        <v>1149.8499999999999</v>
      </c>
      <c r="AW35" s="94">
        <f t="shared" si="105"/>
        <v>256956.19</v>
      </c>
      <c r="AX35" s="94">
        <f t="shared" si="106"/>
        <v>4257829.25</v>
      </c>
      <c r="AY35" s="94">
        <f t="shared" si="51"/>
        <v>1166.74</v>
      </c>
      <c r="AZ35" s="94">
        <f t="shared" si="107"/>
        <v>257253.23</v>
      </c>
      <c r="BA35" s="94">
        <f t="shared" si="108"/>
        <v>4257829.12</v>
      </c>
      <c r="BB35" s="94">
        <f t="shared" si="52"/>
        <v>1262.3</v>
      </c>
      <c r="BC35" s="94">
        <f t="shared" si="109"/>
        <v>257592.17</v>
      </c>
      <c r="BD35" s="94">
        <f t="shared" si="110"/>
        <v>4257829.28</v>
      </c>
      <c r="BE35" s="94">
        <f t="shared" si="53"/>
        <v>1440.33</v>
      </c>
      <c r="BF35" s="94">
        <f t="shared" si="111"/>
        <v>254668.53</v>
      </c>
      <c r="BG35" s="94">
        <f t="shared" si="112"/>
        <v>4257462.46</v>
      </c>
      <c r="BH35" s="94">
        <f t="shared" si="54"/>
        <v>2186.67</v>
      </c>
      <c r="BI35" s="94">
        <f t="shared" si="113"/>
        <v>255127.7</v>
      </c>
      <c r="BJ35" s="94">
        <f t="shared" si="114"/>
        <v>4257462.49</v>
      </c>
      <c r="BK35" s="94">
        <f t="shared" si="55"/>
        <v>1764.78</v>
      </c>
      <c r="BL35" s="94">
        <f t="shared" si="115"/>
        <v>255488.14</v>
      </c>
      <c r="BM35" s="94">
        <f t="shared" si="116"/>
        <v>4257462.93</v>
      </c>
      <c r="BN35" s="94">
        <f t="shared" si="56"/>
        <v>1449.79</v>
      </c>
      <c r="BO35" s="94">
        <f t="shared" si="117"/>
        <v>255900.5</v>
      </c>
      <c r="BP35" s="94">
        <f t="shared" si="118"/>
        <v>4257462.8099999996</v>
      </c>
      <c r="BQ35" s="94">
        <f t="shared" si="57"/>
        <v>1123.03</v>
      </c>
      <c r="BR35" s="94">
        <f t="shared" si="119"/>
        <v>256235.57</v>
      </c>
      <c r="BS35" s="94">
        <f t="shared" si="120"/>
        <v>4257462.63</v>
      </c>
      <c r="BT35" s="94">
        <f t="shared" si="58"/>
        <v>910.15</v>
      </c>
      <c r="BU35" s="94">
        <f t="shared" si="121"/>
        <v>256570.7</v>
      </c>
      <c r="BV35" s="94">
        <f t="shared" si="122"/>
        <v>4257462.51</v>
      </c>
      <c r="BW35" s="94">
        <f t="shared" si="59"/>
        <v>787.52</v>
      </c>
      <c r="BX35" s="94">
        <f t="shared" si="123"/>
        <v>256896.41</v>
      </c>
      <c r="BY35" s="94">
        <f t="shared" si="124"/>
        <v>4257462.62</v>
      </c>
      <c r="BZ35" s="94">
        <f t="shared" si="60"/>
        <v>795.89</v>
      </c>
      <c r="CA35" s="94">
        <f t="shared" si="125"/>
        <v>257225.35</v>
      </c>
      <c r="CB35" s="94">
        <f t="shared" si="126"/>
        <v>4257462.6500000004</v>
      </c>
      <c r="CC35" s="94">
        <f t="shared" si="61"/>
        <v>928.46</v>
      </c>
      <c r="CD35" s="94">
        <f t="shared" si="127"/>
        <v>257594.36</v>
      </c>
      <c r="CE35" s="94">
        <f t="shared" si="128"/>
        <v>4257462.59</v>
      </c>
      <c r="CF35" s="94">
        <f t="shared" si="62"/>
        <v>1172.99</v>
      </c>
      <c r="CG35" s="94">
        <f t="shared" si="129"/>
        <v>255275.85</v>
      </c>
      <c r="CH35" s="94">
        <f t="shared" si="130"/>
        <v>4257096.13</v>
      </c>
      <c r="CI35" s="94">
        <f t="shared" si="63"/>
        <v>1494.42</v>
      </c>
      <c r="CJ35" s="94">
        <f t="shared" si="131"/>
        <v>255700.77</v>
      </c>
      <c r="CK35" s="94">
        <f t="shared" si="132"/>
        <v>4257096.22</v>
      </c>
      <c r="CL35" s="94">
        <f t="shared" si="64"/>
        <v>1091.8699999999999</v>
      </c>
      <c r="CM35" s="94">
        <f t="shared" si="133"/>
        <v>256203.13</v>
      </c>
      <c r="CN35" s="94">
        <f t="shared" si="134"/>
        <v>4257096.38</v>
      </c>
      <c r="CO35" s="94">
        <f t="shared" si="65"/>
        <v>653.6</v>
      </c>
      <c r="CP35" s="94">
        <f t="shared" si="135"/>
        <v>257175.15</v>
      </c>
      <c r="CQ35" s="94">
        <f t="shared" si="136"/>
        <v>4257096.53</v>
      </c>
      <c r="CR35" s="94">
        <f t="shared" si="66"/>
        <v>616.45000000000005</v>
      </c>
      <c r="CS35" s="94">
        <f t="shared" si="137"/>
        <v>257433.06</v>
      </c>
      <c r="CT35" s="94">
        <f t="shared" si="138"/>
        <v>4257096.66</v>
      </c>
      <c r="CU35" s="94">
        <f t="shared" si="67"/>
        <v>827.51</v>
      </c>
      <c r="CV35" s="94">
        <f t="shared" si="139"/>
        <v>258530</v>
      </c>
      <c r="CW35" s="94">
        <f t="shared" si="140"/>
        <v>4257037</v>
      </c>
      <c r="CX35" s="94">
        <f t="shared" si="68"/>
        <v>1849.74</v>
      </c>
      <c r="CY35" s="94">
        <f t="shared" si="141"/>
        <v>256051.61</v>
      </c>
      <c r="CZ35" s="94">
        <f t="shared" si="142"/>
        <v>4256729.74</v>
      </c>
      <c r="DA35" s="94">
        <f t="shared" si="69"/>
        <v>663.17</v>
      </c>
      <c r="DB35" s="94">
        <f t="shared" si="143"/>
        <v>257407.81</v>
      </c>
      <c r="DC35" s="94">
        <f t="shared" si="144"/>
        <v>4256729.9400000004</v>
      </c>
      <c r="DD35" s="94">
        <f t="shared" si="70"/>
        <v>695.6</v>
      </c>
      <c r="DE35" s="94">
        <f t="shared" si="81"/>
        <v>257768.43</v>
      </c>
      <c r="DF35" s="94">
        <f t="shared" si="145"/>
        <v>4257096.5599999996</v>
      </c>
      <c r="DG35" s="94">
        <f t="shared" si="72"/>
        <v>1131.3</v>
      </c>
      <c r="DH35" s="94">
        <f t="shared" si="146"/>
        <v>252816.43</v>
      </c>
      <c r="DI35" s="94">
        <f t="shared" si="147"/>
        <v>4259063</v>
      </c>
      <c r="DJ35" s="94">
        <f t="shared" si="73"/>
        <v>4563.7</v>
      </c>
      <c r="DK35" s="94">
        <f t="shared" si="148"/>
        <v>254406.11</v>
      </c>
      <c r="DL35" s="94">
        <f t="shared" si="149"/>
        <v>4257462.75</v>
      </c>
      <c r="DM35" s="94">
        <f t="shared" si="74"/>
        <v>2433.94</v>
      </c>
      <c r="DN35" s="94">
        <f t="shared" si="78"/>
        <v>255183.93</v>
      </c>
      <c r="DO35" s="94">
        <f t="shared" si="79"/>
        <v>4256730.4000000004</v>
      </c>
      <c r="DP35" s="94">
        <f t="shared" si="80"/>
        <v>1530.13</v>
      </c>
      <c r="DQ35" s="94">
        <f t="shared" si="150"/>
        <v>255199.02</v>
      </c>
      <c r="DR35" s="94">
        <f t="shared" si="151"/>
        <v>4257829.17</v>
      </c>
      <c r="DS35" s="94">
        <f t="shared" si="75"/>
        <v>1896.24</v>
      </c>
      <c r="DT35" s="94">
        <f t="shared" si="152"/>
        <v>257923</v>
      </c>
      <c r="DU35" s="94">
        <f t="shared" si="153"/>
        <v>4257154</v>
      </c>
      <c r="DV35" s="94">
        <f t="shared" si="76"/>
        <v>1296.18</v>
      </c>
    </row>
    <row r="36" spans="1:126" x14ac:dyDescent="0.25">
      <c r="A36" s="2" t="s">
        <v>105</v>
      </c>
      <c r="B36" s="1">
        <v>256976.45</v>
      </c>
      <c r="C36" s="1">
        <v>4256525.24</v>
      </c>
      <c r="D36" s="95" t="s">
        <v>109</v>
      </c>
      <c r="E36" s="9" t="str" cm="1">
        <f t="array" ref="E36">INDEX($M$2:$DV$2,0,MATCH(F36,$M36:$DV36,0))</f>
        <v>A32</v>
      </c>
      <c r="F36" s="100">
        <f t="shared" si="36"/>
        <v>477.47</v>
      </c>
      <c r="G36" s="9" t="str" cm="1">
        <f t="array" ref="G36">INDEX($M$2:$DV$2,0,MATCH(H36,$M36:$DV36,0))</f>
        <v>A28</v>
      </c>
      <c r="H36" s="100">
        <f t="shared" si="37"/>
        <v>604.86</v>
      </c>
      <c r="M36" s="94">
        <f t="shared" si="77"/>
        <v>252528.6</v>
      </c>
      <c r="N36" s="94">
        <f t="shared" si="82"/>
        <v>4259051.5199999996</v>
      </c>
      <c r="O36" s="94">
        <f t="shared" si="39"/>
        <v>5115.22</v>
      </c>
      <c r="P36" s="94">
        <f t="shared" si="83"/>
        <v>253217.96</v>
      </c>
      <c r="Q36" s="94">
        <f t="shared" si="84"/>
        <v>4258934.25</v>
      </c>
      <c r="R36" s="94">
        <f t="shared" si="40"/>
        <v>4464.26</v>
      </c>
      <c r="S36" s="94">
        <f t="shared" si="85"/>
        <v>254597.27</v>
      </c>
      <c r="T36" s="94">
        <f t="shared" si="86"/>
        <v>4258312.75</v>
      </c>
      <c r="U36" s="94">
        <f t="shared" si="41"/>
        <v>2975.85</v>
      </c>
      <c r="V36" s="94">
        <f t="shared" si="87"/>
        <v>255507.64</v>
      </c>
      <c r="W36" s="94">
        <f t="shared" si="88"/>
        <v>4258136.95</v>
      </c>
      <c r="X36" s="94">
        <f t="shared" si="42"/>
        <v>2180.6</v>
      </c>
      <c r="Y36" s="94">
        <f t="shared" si="89"/>
        <v>255885.43</v>
      </c>
      <c r="Z36" s="94">
        <f t="shared" si="90"/>
        <v>4258136.88</v>
      </c>
      <c r="AA36" s="94">
        <f t="shared" si="43"/>
        <v>1946.2</v>
      </c>
      <c r="AB36" s="94">
        <f t="shared" si="91"/>
        <v>256323</v>
      </c>
      <c r="AC36" s="94">
        <f t="shared" si="92"/>
        <v>4258195</v>
      </c>
      <c r="AD36" s="94">
        <f t="shared" si="44"/>
        <v>1793.07</v>
      </c>
      <c r="AE36" s="94">
        <f t="shared" si="93"/>
        <v>254548.51</v>
      </c>
      <c r="AF36" s="94">
        <f t="shared" si="94"/>
        <v>4257829.0999999996</v>
      </c>
      <c r="AG36" s="94">
        <f t="shared" si="45"/>
        <v>2755.89</v>
      </c>
      <c r="AH36" s="94">
        <f t="shared" si="95"/>
        <v>254850.77</v>
      </c>
      <c r="AI36" s="94">
        <f t="shared" si="96"/>
        <v>4257828.84</v>
      </c>
      <c r="AJ36" s="94">
        <f t="shared" si="46"/>
        <v>2493.5700000000002</v>
      </c>
      <c r="AK36" s="94">
        <f t="shared" si="97"/>
        <v>255533.88</v>
      </c>
      <c r="AL36" s="94">
        <f t="shared" si="98"/>
        <v>4257829.1500000004</v>
      </c>
      <c r="AM36" s="94">
        <f t="shared" si="47"/>
        <v>1944.53</v>
      </c>
      <c r="AN36" s="94">
        <f t="shared" si="99"/>
        <v>255894.42</v>
      </c>
      <c r="AO36" s="94">
        <f t="shared" si="100"/>
        <v>4257829.12</v>
      </c>
      <c r="AP36" s="94">
        <f t="shared" si="48"/>
        <v>1694.37</v>
      </c>
      <c r="AQ36" s="94">
        <f t="shared" si="101"/>
        <v>256274.81</v>
      </c>
      <c r="AR36" s="94">
        <f t="shared" si="102"/>
        <v>4257829.08</v>
      </c>
      <c r="AS36" s="94">
        <f t="shared" si="49"/>
        <v>1480.64</v>
      </c>
      <c r="AT36" s="94">
        <f t="shared" si="103"/>
        <v>256570.18</v>
      </c>
      <c r="AU36" s="94">
        <f t="shared" si="104"/>
        <v>4257828.93</v>
      </c>
      <c r="AV36" s="94">
        <f t="shared" si="50"/>
        <v>1365.53</v>
      </c>
      <c r="AW36" s="94">
        <f t="shared" si="105"/>
        <v>256956.19</v>
      </c>
      <c r="AX36" s="94">
        <f t="shared" si="106"/>
        <v>4257829.25</v>
      </c>
      <c r="AY36" s="94">
        <f t="shared" si="51"/>
        <v>1304.17</v>
      </c>
      <c r="AZ36" s="94">
        <f t="shared" si="107"/>
        <v>257253.23</v>
      </c>
      <c r="BA36" s="94">
        <f t="shared" si="108"/>
        <v>4257829.12</v>
      </c>
      <c r="BB36" s="94">
        <f t="shared" si="52"/>
        <v>1332.93</v>
      </c>
      <c r="BC36" s="94">
        <f t="shared" si="109"/>
        <v>257592.17</v>
      </c>
      <c r="BD36" s="94">
        <f t="shared" si="110"/>
        <v>4257829.28</v>
      </c>
      <c r="BE36" s="94">
        <f t="shared" si="53"/>
        <v>1442.09</v>
      </c>
      <c r="BF36" s="94">
        <f t="shared" si="111"/>
        <v>254668.53</v>
      </c>
      <c r="BG36" s="94">
        <f t="shared" si="112"/>
        <v>4257462.46</v>
      </c>
      <c r="BH36" s="94">
        <f t="shared" si="54"/>
        <v>2490.96</v>
      </c>
      <c r="BI36" s="94">
        <f t="shared" si="113"/>
        <v>255127.7</v>
      </c>
      <c r="BJ36" s="94">
        <f t="shared" si="114"/>
        <v>4257462.49</v>
      </c>
      <c r="BK36" s="94">
        <f t="shared" si="55"/>
        <v>2072.7600000000002</v>
      </c>
      <c r="BL36" s="94">
        <f t="shared" si="115"/>
        <v>255488.14</v>
      </c>
      <c r="BM36" s="94">
        <f t="shared" si="116"/>
        <v>4257462.93</v>
      </c>
      <c r="BN36" s="94">
        <f t="shared" si="56"/>
        <v>1759.07</v>
      </c>
      <c r="BO36" s="94">
        <f t="shared" si="117"/>
        <v>255900.5</v>
      </c>
      <c r="BP36" s="94">
        <f t="shared" si="118"/>
        <v>4257462.8099999996</v>
      </c>
      <c r="BQ36" s="94">
        <f t="shared" si="57"/>
        <v>1427.13</v>
      </c>
      <c r="BR36" s="94">
        <f t="shared" si="119"/>
        <v>256235.57</v>
      </c>
      <c r="BS36" s="94">
        <f t="shared" si="120"/>
        <v>4257462.63</v>
      </c>
      <c r="BT36" s="94">
        <f t="shared" si="58"/>
        <v>1194.82</v>
      </c>
      <c r="BU36" s="94">
        <f t="shared" si="121"/>
        <v>256570.7</v>
      </c>
      <c r="BV36" s="94">
        <f t="shared" si="122"/>
        <v>4257462.51</v>
      </c>
      <c r="BW36" s="94">
        <f t="shared" si="59"/>
        <v>1021.33</v>
      </c>
      <c r="BX36" s="94">
        <f t="shared" si="123"/>
        <v>256896.41</v>
      </c>
      <c r="BY36" s="94">
        <f t="shared" si="124"/>
        <v>4257462.62</v>
      </c>
      <c r="BZ36" s="94">
        <f t="shared" si="60"/>
        <v>940.79</v>
      </c>
      <c r="CA36" s="94">
        <f t="shared" si="125"/>
        <v>257225.35</v>
      </c>
      <c r="CB36" s="94">
        <f t="shared" si="126"/>
        <v>4257462.6500000004</v>
      </c>
      <c r="CC36" s="94">
        <f t="shared" si="61"/>
        <v>969.89</v>
      </c>
      <c r="CD36" s="94">
        <f t="shared" si="127"/>
        <v>257594.36</v>
      </c>
      <c r="CE36" s="94">
        <f t="shared" si="128"/>
        <v>4257462.59</v>
      </c>
      <c r="CF36" s="94">
        <f t="shared" si="62"/>
        <v>1122.69</v>
      </c>
      <c r="CG36" s="94">
        <f t="shared" si="129"/>
        <v>255275.85</v>
      </c>
      <c r="CH36" s="94">
        <f t="shared" si="130"/>
        <v>4257096.13</v>
      </c>
      <c r="CI36" s="94">
        <f t="shared" si="63"/>
        <v>1793.87</v>
      </c>
      <c r="CJ36" s="94">
        <f t="shared" si="131"/>
        <v>255700.77</v>
      </c>
      <c r="CK36" s="94">
        <f t="shared" si="132"/>
        <v>4257096.22</v>
      </c>
      <c r="CL36" s="94">
        <f t="shared" si="64"/>
        <v>1397.63</v>
      </c>
      <c r="CM36" s="94">
        <f t="shared" si="133"/>
        <v>256203.13</v>
      </c>
      <c r="CN36" s="94">
        <f t="shared" si="134"/>
        <v>4257096.38</v>
      </c>
      <c r="CO36" s="94">
        <f t="shared" si="65"/>
        <v>961.37</v>
      </c>
      <c r="CP36" s="94">
        <f t="shared" si="135"/>
        <v>257175.15</v>
      </c>
      <c r="CQ36" s="94">
        <f t="shared" si="136"/>
        <v>4257096.53</v>
      </c>
      <c r="CR36" s="94">
        <f t="shared" si="66"/>
        <v>604.86</v>
      </c>
      <c r="CS36" s="94">
        <f t="shared" si="137"/>
        <v>257433.06</v>
      </c>
      <c r="CT36" s="94">
        <f t="shared" si="138"/>
        <v>4257096.66</v>
      </c>
      <c r="CU36" s="94">
        <f t="shared" si="67"/>
        <v>731.45</v>
      </c>
      <c r="CV36" s="94">
        <f t="shared" si="139"/>
        <v>258530</v>
      </c>
      <c r="CW36" s="94">
        <f t="shared" si="140"/>
        <v>4257037</v>
      </c>
      <c r="CX36" s="94">
        <f t="shared" si="68"/>
        <v>1635.67</v>
      </c>
      <c r="CY36" s="94">
        <f t="shared" si="141"/>
        <v>256051.61</v>
      </c>
      <c r="CZ36" s="94">
        <f t="shared" si="142"/>
        <v>4256729.74</v>
      </c>
      <c r="DA36" s="94">
        <f t="shared" si="69"/>
        <v>947.18</v>
      </c>
      <c r="DB36" s="94">
        <f t="shared" si="143"/>
        <v>257407.81</v>
      </c>
      <c r="DC36" s="94">
        <f t="shared" si="144"/>
        <v>4256729.9400000004</v>
      </c>
      <c r="DD36" s="94">
        <f t="shared" si="70"/>
        <v>477.47</v>
      </c>
      <c r="DE36" s="94">
        <f t="shared" si="81"/>
        <v>257768.43</v>
      </c>
      <c r="DF36" s="94">
        <f t="shared" si="145"/>
        <v>4257096.5599999996</v>
      </c>
      <c r="DG36" s="94">
        <f t="shared" si="72"/>
        <v>976.54</v>
      </c>
      <c r="DH36" s="94">
        <f t="shared" si="146"/>
        <v>252816.43</v>
      </c>
      <c r="DI36" s="94">
        <f t="shared" si="147"/>
        <v>4259063</v>
      </c>
      <c r="DJ36" s="94">
        <f t="shared" si="73"/>
        <v>4872.99</v>
      </c>
      <c r="DK36" s="94">
        <f t="shared" si="148"/>
        <v>254406.11</v>
      </c>
      <c r="DL36" s="94">
        <f t="shared" si="149"/>
        <v>4257462.75</v>
      </c>
      <c r="DM36" s="94">
        <f t="shared" si="74"/>
        <v>2735.98</v>
      </c>
      <c r="DN36" s="94">
        <f t="shared" si="78"/>
        <v>255183.93</v>
      </c>
      <c r="DO36" s="94">
        <f t="shared" si="79"/>
        <v>4256730.4000000004</v>
      </c>
      <c r="DP36" s="94">
        <f t="shared" si="80"/>
        <v>1804.22</v>
      </c>
      <c r="DQ36" s="94">
        <f t="shared" si="150"/>
        <v>255199.02</v>
      </c>
      <c r="DR36" s="94">
        <f t="shared" si="151"/>
        <v>4257829.17</v>
      </c>
      <c r="DS36" s="94">
        <f t="shared" si="75"/>
        <v>2204.4299999999998</v>
      </c>
      <c r="DT36" s="94">
        <f t="shared" si="152"/>
        <v>257923</v>
      </c>
      <c r="DU36" s="94">
        <f t="shared" si="153"/>
        <v>4257154</v>
      </c>
      <c r="DV36" s="94">
        <f t="shared" si="76"/>
        <v>1136.3499999999999</v>
      </c>
    </row>
    <row r="37" spans="1:126" x14ac:dyDescent="0.25">
      <c r="A37" s="2" t="s">
        <v>106</v>
      </c>
      <c r="B37" s="16">
        <v>253764.83</v>
      </c>
      <c r="C37" s="16">
        <v>4258874.59</v>
      </c>
      <c r="D37" s="95" t="s">
        <v>109</v>
      </c>
      <c r="E37" s="9" t="str" cm="1">
        <f t="array" ref="E37">INDEX($M$2:$DV$2,0,MATCH(F37,$M37:$DV37,0))</f>
        <v>A2</v>
      </c>
      <c r="F37" s="100">
        <f t="shared" si="36"/>
        <v>550.11</v>
      </c>
      <c r="G37" s="9" t="str" cm="1">
        <f t="array" ref="G37">INDEX($M$2:$DV$2,0,MATCH(H37,$M37:$DV37,0))</f>
        <v>B1</v>
      </c>
      <c r="H37" s="100">
        <f t="shared" si="37"/>
        <v>966.93</v>
      </c>
      <c r="M37" s="94">
        <f t="shared" si="77"/>
        <v>252528.6</v>
      </c>
      <c r="N37" s="94">
        <f t="shared" si="82"/>
        <v>4259051.5199999996</v>
      </c>
      <c r="O37" s="94">
        <f t="shared" si="39"/>
        <v>1248.83</v>
      </c>
      <c r="P37" s="94">
        <f t="shared" si="83"/>
        <v>253217.96</v>
      </c>
      <c r="Q37" s="94">
        <f t="shared" si="84"/>
        <v>4258934.25</v>
      </c>
      <c r="R37" s="94">
        <f t="shared" si="40"/>
        <v>550.11</v>
      </c>
      <c r="S37" s="94">
        <f t="shared" si="85"/>
        <v>254597.27</v>
      </c>
      <c r="T37" s="94">
        <f t="shared" si="86"/>
        <v>4258312.75</v>
      </c>
      <c r="U37" s="94">
        <f t="shared" si="41"/>
        <v>1004.3</v>
      </c>
      <c r="V37" s="94">
        <f t="shared" si="87"/>
        <v>255507.64</v>
      </c>
      <c r="W37" s="94">
        <f t="shared" si="88"/>
        <v>4258136.95</v>
      </c>
      <c r="X37" s="94">
        <f t="shared" si="42"/>
        <v>1892.48</v>
      </c>
      <c r="Y37" s="94">
        <f t="shared" si="89"/>
        <v>255885.43</v>
      </c>
      <c r="Z37" s="94">
        <f t="shared" si="90"/>
        <v>4258136.88</v>
      </c>
      <c r="AA37" s="94">
        <f t="shared" si="43"/>
        <v>2245.25</v>
      </c>
      <c r="AB37" s="94">
        <f t="shared" si="91"/>
        <v>256323</v>
      </c>
      <c r="AC37" s="94">
        <f t="shared" si="92"/>
        <v>4258195</v>
      </c>
      <c r="AD37" s="94">
        <f t="shared" si="44"/>
        <v>2646.9</v>
      </c>
      <c r="AE37" s="94">
        <f t="shared" si="93"/>
        <v>254548.51</v>
      </c>
      <c r="AF37" s="94">
        <f t="shared" si="94"/>
        <v>4257829.0999999996</v>
      </c>
      <c r="AG37" s="94">
        <f t="shared" si="45"/>
        <v>1306.5999999999999</v>
      </c>
      <c r="AH37" s="94">
        <f t="shared" si="95"/>
        <v>254850.77</v>
      </c>
      <c r="AI37" s="94">
        <f t="shared" si="96"/>
        <v>4257828.84</v>
      </c>
      <c r="AJ37" s="94">
        <f t="shared" si="46"/>
        <v>1507.6</v>
      </c>
      <c r="AK37" s="94">
        <f t="shared" si="97"/>
        <v>255533.88</v>
      </c>
      <c r="AL37" s="94">
        <f t="shared" si="98"/>
        <v>4257829.1500000004</v>
      </c>
      <c r="AM37" s="94">
        <f t="shared" si="47"/>
        <v>2054.87</v>
      </c>
      <c r="AN37" s="94">
        <f t="shared" si="99"/>
        <v>255894.42</v>
      </c>
      <c r="AO37" s="94">
        <f t="shared" si="100"/>
        <v>4257829.12</v>
      </c>
      <c r="AP37" s="94">
        <f t="shared" si="48"/>
        <v>2372.37</v>
      </c>
      <c r="AQ37" s="94">
        <f t="shared" si="101"/>
        <v>256274.81</v>
      </c>
      <c r="AR37" s="94">
        <f t="shared" si="102"/>
        <v>4257829.08</v>
      </c>
      <c r="AS37" s="94">
        <f t="shared" si="49"/>
        <v>2719.02</v>
      </c>
      <c r="AT37" s="94">
        <f t="shared" si="103"/>
        <v>256570.18</v>
      </c>
      <c r="AU37" s="94">
        <f t="shared" si="104"/>
        <v>4257828.93</v>
      </c>
      <c r="AV37" s="94">
        <f t="shared" si="50"/>
        <v>2993.89</v>
      </c>
      <c r="AW37" s="94">
        <f t="shared" si="105"/>
        <v>256956.19</v>
      </c>
      <c r="AX37" s="94">
        <f t="shared" si="106"/>
        <v>4257829.25</v>
      </c>
      <c r="AY37" s="94">
        <f t="shared" si="51"/>
        <v>3358.2</v>
      </c>
      <c r="AZ37" s="94">
        <f t="shared" si="107"/>
        <v>257253.23</v>
      </c>
      <c r="BA37" s="94">
        <f t="shared" si="108"/>
        <v>4257829.12</v>
      </c>
      <c r="BB37" s="94">
        <f t="shared" si="52"/>
        <v>3641.69</v>
      </c>
      <c r="BC37" s="94">
        <f t="shared" si="109"/>
        <v>257592.17</v>
      </c>
      <c r="BD37" s="94">
        <f t="shared" si="110"/>
        <v>4257829.28</v>
      </c>
      <c r="BE37" s="94">
        <f t="shared" si="53"/>
        <v>3967.52</v>
      </c>
      <c r="BF37" s="94">
        <f t="shared" si="111"/>
        <v>254668.53</v>
      </c>
      <c r="BG37" s="94">
        <f t="shared" si="112"/>
        <v>4257462.46</v>
      </c>
      <c r="BH37" s="94">
        <f t="shared" si="54"/>
        <v>1676.54</v>
      </c>
      <c r="BI37" s="94">
        <f t="shared" si="113"/>
        <v>255127.7</v>
      </c>
      <c r="BJ37" s="94">
        <f t="shared" si="114"/>
        <v>4257462.49</v>
      </c>
      <c r="BK37" s="94">
        <f t="shared" si="55"/>
        <v>1962.51</v>
      </c>
      <c r="BL37" s="94">
        <f t="shared" si="115"/>
        <v>255488.14</v>
      </c>
      <c r="BM37" s="94">
        <f t="shared" si="116"/>
        <v>4257462.93</v>
      </c>
      <c r="BN37" s="94">
        <f t="shared" si="56"/>
        <v>2227.69</v>
      </c>
      <c r="BO37" s="94">
        <f t="shared" si="117"/>
        <v>255900.5</v>
      </c>
      <c r="BP37" s="94">
        <f t="shared" si="118"/>
        <v>4257462.8099999996</v>
      </c>
      <c r="BQ37" s="94">
        <f t="shared" si="57"/>
        <v>2560.12</v>
      </c>
      <c r="BR37" s="94">
        <f t="shared" si="119"/>
        <v>256235.57</v>
      </c>
      <c r="BS37" s="94">
        <f t="shared" si="120"/>
        <v>4257462.63</v>
      </c>
      <c r="BT37" s="94">
        <f t="shared" si="58"/>
        <v>2845.73</v>
      </c>
      <c r="BU37" s="94">
        <f t="shared" si="121"/>
        <v>256570.7</v>
      </c>
      <c r="BV37" s="94">
        <f t="shared" si="122"/>
        <v>4257462.51</v>
      </c>
      <c r="BW37" s="94">
        <f t="shared" si="59"/>
        <v>3141.16</v>
      </c>
      <c r="BX37" s="94">
        <f t="shared" si="123"/>
        <v>256896.41</v>
      </c>
      <c r="BY37" s="94">
        <f t="shared" si="124"/>
        <v>4257462.62</v>
      </c>
      <c r="BZ37" s="94">
        <f t="shared" si="60"/>
        <v>3435.18</v>
      </c>
      <c r="CA37" s="94">
        <f t="shared" si="125"/>
        <v>257225.35</v>
      </c>
      <c r="CB37" s="94">
        <f t="shared" si="126"/>
        <v>4257462.6500000004</v>
      </c>
      <c r="CC37" s="94">
        <f t="shared" si="61"/>
        <v>3737.48</v>
      </c>
      <c r="CD37" s="94">
        <f t="shared" si="127"/>
        <v>257594.36</v>
      </c>
      <c r="CE37" s="94">
        <f t="shared" si="128"/>
        <v>4257462.59</v>
      </c>
      <c r="CF37" s="94">
        <f t="shared" si="62"/>
        <v>4081.55</v>
      </c>
      <c r="CG37" s="94">
        <f t="shared" si="129"/>
        <v>255275.85</v>
      </c>
      <c r="CH37" s="94">
        <f t="shared" si="130"/>
        <v>4257096.13</v>
      </c>
      <c r="CI37" s="94">
        <f t="shared" si="63"/>
        <v>2333.69</v>
      </c>
      <c r="CJ37" s="94">
        <f t="shared" si="131"/>
        <v>255700.77</v>
      </c>
      <c r="CK37" s="94">
        <f t="shared" si="132"/>
        <v>4257096.22</v>
      </c>
      <c r="CL37" s="94">
        <f t="shared" si="64"/>
        <v>2628.78</v>
      </c>
      <c r="CM37" s="94">
        <f t="shared" si="133"/>
        <v>256203.13</v>
      </c>
      <c r="CN37" s="94">
        <f t="shared" si="134"/>
        <v>4257096.38</v>
      </c>
      <c r="CO37" s="94">
        <f t="shared" si="65"/>
        <v>3017.84</v>
      </c>
      <c r="CP37" s="94">
        <f t="shared" si="135"/>
        <v>257175.15</v>
      </c>
      <c r="CQ37" s="94">
        <f t="shared" si="136"/>
        <v>4257096.53</v>
      </c>
      <c r="CR37" s="94">
        <f t="shared" si="66"/>
        <v>3846.01</v>
      </c>
      <c r="CS37" s="94">
        <f t="shared" si="137"/>
        <v>257433.06</v>
      </c>
      <c r="CT37" s="94">
        <f t="shared" si="138"/>
        <v>4257096.66</v>
      </c>
      <c r="CU37" s="94">
        <f t="shared" si="67"/>
        <v>4076.39</v>
      </c>
      <c r="CV37" s="94">
        <f t="shared" si="139"/>
        <v>258530</v>
      </c>
      <c r="CW37" s="94">
        <f t="shared" si="140"/>
        <v>4257037</v>
      </c>
      <c r="CX37" s="94">
        <f t="shared" si="68"/>
        <v>5107.21</v>
      </c>
      <c r="CY37" s="94">
        <f t="shared" si="141"/>
        <v>256051.61</v>
      </c>
      <c r="CZ37" s="94">
        <f t="shared" si="142"/>
        <v>4256729.74</v>
      </c>
      <c r="DA37" s="94">
        <f t="shared" si="69"/>
        <v>3135.24</v>
      </c>
      <c r="DB37" s="94">
        <f t="shared" si="143"/>
        <v>257407.81</v>
      </c>
      <c r="DC37" s="94">
        <f t="shared" si="144"/>
        <v>4256729.9400000004</v>
      </c>
      <c r="DD37" s="94">
        <f t="shared" si="70"/>
        <v>4227.3900000000003</v>
      </c>
      <c r="DE37" s="94">
        <f t="shared" si="81"/>
        <v>257768.43</v>
      </c>
      <c r="DF37" s="94">
        <f t="shared" si="145"/>
        <v>4257096.5599999996</v>
      </c>
      <c r="DG37" s="94">
        <f t="shared" si="72"/>
        <v>4380.66</v>
      </c>
      <c r="DH37" s="94">
        <f t="shared" si="146"/>
        <v>252816.43</v>
      </c>
      <c r="DI37" s="94">
        <f t="shared" si="147"/>
        <v>4259063</v>
      </c>
      <c r="DJ37" s="94">
        <f t="shared" si="73"/>
        <v>966.93</v>
      </c>
      <c r="DK37" s="94">
        <f t="shared" si="148"/>
        <v>254406.11</v>
      </c>
      <c r="DL37" s="94">
        <f t="shared" si="149"/>
        <v>4257462.75</v>
      </c>
      <c r="DM37" s="94">
        <f t="shared" si="74"/>
        <v>1550.66</v>
      </c>
      <c r="DN37" s="94">
        <f t="shared" si="78"/>
        <v>255183.93</v>
      </c>
      <c r="DO37" s="94">
        <f t="shared" si="79"/>
        <v>4256730.4000000004</v>
      </c>
      <c r="DP37" s="94">
        <f t="shared" si="80"/>
        <v>2571.2600000000002</v>
      </c>
      <c r="DQ37" s="94">
        <f t="shared" si="150"/>
        <v>255199.02</v>
      </c>
      <c r="DR37" s="94">
        <f t="shared" si="151"/>
        <v>4257829.17</v>
      </c>
      <c r="DS37" s="94">
        <f t="shared" si="75"/>
        <v>1774.77</v>
      </c>
      <c r="DT37" s="94">
        <f t="shared" si="152"/>
        <v>257923</v>
      </c>
      <c r="DU37" s="94">
        <f t="shared" si="153"/>
        <v>4257154</v>
      </c>
      <c r="DV37" s="94">
        <f t="shared" si="76"/>
        <v>4500.09</v>
      </c>
    </row>
    <row r="38" spans="1:126" x14ac:dyDescent="0.25">
      <c r="A38" s="2" t="s">
        <v>107</v>
      </c>
      <c r="B38" s="16">
        <v>252898.83</v>
      </c>
      <c r="C38" s="1">
        <v>4259541.1900000004</v>
      </c>
      <c r="D38" s="95" t="s">
        <v>109</v>
      </c>
      <c r="E38" s="9" t="str" cm="1">
        <f t="array" ref="E38">INDEX($M$2:$DV$2,0,MATCH(F38,$M38:$DV38,0))</f>
        <v>B1</v>
      </c>
      <c r="F38" s="100">
        <f t="shared" si="36"/>
        <v>485.24</v>
      </c>
      <c r="G38" s="9" t="str" cm="1">
        <f t="array" ref="G38">INDEX($M$2:$DV$2,0,MATCH(H38,$M38:$DV38,0))</f>
        <v>A1</v>
      </c>
      <c r="H38" s="100">
        <f t="shared" si="37"/>
        <v>613.88</v>
      </c>
      <c r="M38" s="94">
        <f t="shared" si="77"/>
        <v>252528.6</v>
      </c>
      <c r="N38" s="94">
        <f t="shared" si="82"/>
        <v>4259051.5199999996</v>
      </c>
      <c r="O38" s="94">
        <f t="shared" si="39"/>
        <v>613.88</v>
      </c>
      <c r="P38" s="94">
        <f t="shared" si="83"/>
        <v>253217.96</v>
      </c>
      <c r="Q38" s="94">
        <f t="shared" si="84"/>
        <v>4258934.25</v>
      </c>
      <c r="R38" s="94">
        <f t="shared" si="40"/>
        <v>685.73</v>
      </c>
      <c r="S38" s="94">
        <f t="shared" si="85"/>
        <v>254597.27</v>
      </c>
      <c r="T38" s="94">
        <f t="shared" si="86"/>
        <v>4258312.75</v>
      </c>
      <c r="U38" s="94">
        <f t="shared" si="41"/>
        <v>2096.13</v>
      </c>
      <c r="V38" s="94">
        <f t="shared" si="87"/>
        <v>255507.64</v>
      </c>
      <c r="W38" s="94">
        <f t="shared" si="88"/>
        <v>4258136.95</v>
      </c>
      <c r="X38" s="94">
        <f t="shared" si="42"/>
        <v>2962.73</v>
      </c>
      <c r="Y38" s="94">
        <f t="shared" si="89"/>
        <v>255885.43</v>
      </c>
      <c r="Z38" s="94">
        <f t="shared" si="90"/>
        <v>4258136.88</v>
      </c>
      <c r="AA38" s="94">
        <f t="shared" si="43"/>
        <v>3300.28</v>
      </c>
      <c r="AB38" s="94">
        <f t="shared" si="91"/>
        <v>256323</v>
      </c>
      <c r="AC38" s="94">
        <f t="shared" si="92"/>
        <v>4258195</v>
      </c>
      <c r="AD38" s="94">
        <f t="shared" si="44"/>
        <v>3679.29</v>
      </c>
      <c r="AE38" s="94">
        <f t="shared" si="93"/>
        <v>254548.51</v>
      </c>
      <c r="AF38" s="94">
        <f t="shared" si="94"/>
        <v>4257829.0999999996</v>
      </c>
      <c r="AG38" s="94">
        <f t="shared" si="45"/>
        <v>2377.54</v>
      </c>
      <c r="AH38" s="94">
        <f t="shared" si="95"/>
        <v>254850.77</v>
      </c>
      <c r="AI38" s="94">
        <f t="shared" si="96"/>
        <v>4257828.84</v>
      </c>
      <c r="AJ38" s="94">
        <f t="shared" si="46"/>
        <v>2596.58</v>
      </c>
      <c r="AK38" s="94">
        <f t="shared" si="97"/>
        <v>255533.88</v>
      </c>
      <c r="AL38" s="94">
        <f t="shared" si="98"/>
        <v>4257829.1500000004</v>
      </c>
      <c r="AM38" s="94">
        <f t="shared" si="47"/>
        <v>3142.38</v>
      </c>
      <c r="AN38" s="94">
        <f t="shared" si="99"/>
        <v>255894.42</v>
      </c>
      <c r="AO38" s="94">
        <f t="shared" si="100"/>
        <v>4257829.12</v>
      </c>
      <c r="AP38" s="94">
        <f t="shared" si="48"/>
        <v>3450.33</v>
      </c>
      <c r="AQ38" s="94">
        <f t="shared" si="101"/>
        <v>256274.81</v>
      </c>
      <c r="AR38" s="94">
        <f t="shared" si="102"/>
        <v>4257829.08</v>
      </c>
      <c r="AS38" s="94">
        <f t="shared" si="49"/>
        <v>3785.31</v>
      </c>
      <c r="AT38" s="94">
        <f t="shared" si="103"/>
        <v>256570.18</v>
      </c>
      <c r="AU38" s="94">
        <f t="shared" si="104"/>
        <v>4257828.93</v>
      </c>
      <c r="AV38" s="94">
        <f t="shared" si="50"/>
        <v>4051.01</v>
      </c>
      <c r="AW38" s="94">
        <f t="shared" si="105"/>
        <v>256956.19</v>
      </c>
      <c r="AX38" s="94">
        <f t="shared" si="106"/>
        <v>4257829.25</v>
      </c>
      <c r="AY38" s="94">
        <f t="shared" si="51"/>
        <v>4403.74</v>
      </c>
      <c r="AZ38" s="94">
        <f t="shared" si="107"/>
        <v>257253.23</v>
      </c>
      <c r="BA38" s="94">
        <f t="shared" si="108"/>
        <v>4257829.12</v>
      </c>
      <c r="BB38" s="94">
        <f t="shared" si="52"/>
        <v>4678.8900000000003</v>
      </c>
      <c r="BC38" s="94">
        <f t="shared" si="109"/>
        <v>257592.17</v>
      </c>
      <c r="BD38" s="94">
        <f t="shared" si="110"/>
        <v>4257829.28</v>
      </c>
      <c r="BE38" s="94">
        <f t="shared" si="53"/>
        <v>4995.8100000000004</v>
      </c>
      <c r="BF38" s="94">
        <f t="shared" si="111"/>
        <v>254668.53</v>
      </c>
      <c r="BG38" s="94">
        <f t="shared" si="112"/>
        <v>4257462.46</v>
      </c>
      <c r="BH38" s="94">
        <f t="shared" si="54"/>
        <v>2730.01</v>
      </c>
      <c r="BI38" s="94">
        <f t="shared" si="113"/>
        <v>255127.7</v>
      </c>
      <c r="BJ38" s="94">
        <f t="shared" si="114"/>
        <v>4257462.49</v>
      </c>
      <c r="BK38" s="94">
        <f t="shared" si="55"/>
        <v>3047.76</v>
      </c>
      <c r="BL38" s="94">
        <f t="shared" si="115"/>
        <v>255488.14</v>
      </c>
      <c r="BM38" s="94">
        <f t="shared" si="116"/>
        <v>4257462.93</v>
      </c>
      <c r="BN38" s="94">
        <f t="shared" si="56"/>
        <v>3320.19</v>
      </c>
      <c r="BO38" s="94">
        <f t="shared" si="117"/>
        <v>255900.5</v>
      </c>
      <c r="BP38" s="94">
        <f t="shared" si="118"/>
        <v>4257462.8099999996</v>
      </c>
      <c r="BQ38" s="94">
        <f t="shared" si="57"/>
        <v>3650.98</v>
      </c>
      <c r="BR38" s="94">
        <f t="shared" si="119"/>
        <v>256235.57</v>
      </c>
      <c r="BS38" s="94">
        <f t="shared" si="120"/>
        <v>4257462.63</v>
      </c>
      <c r="BT38" s="94">
        <f t="shared" si="58"/>
        <v>3931.19</v>
      </c>
      <c r="BU38" s="94">
        <f t="shared" si="121"/>
        <v>256570.7</v>
      </c>
      <c r="BV38" s="94">
        <f t="shared" si="122"/>
        <v>4257462.51</v>
      </c>
      <c r="BW38" s="94">
        <f t="shared" si="59"/>
        <v>4219.42</v>
      </c>
      <c r="BX38" s="94">
        <f t="shared" si="123"/>
        <v>256896.41</v>
      </c>
      <c r="BY38" s="94">
        <f t="shared" si="124"/>
        <v>4257462.62</v>
      </c>
      <c r="BZ38" s="94">
        <f t="shared" si="60"/>
        <v>4505.67</v>
      </c>
      <c r="CA38" s="94">
        <f t="shared" si="125"/>
        <v>257225.35</v>
      </c>
      <c r="CB38" s="94">
        <f t="shared" si="126"/>
        <v>4257462.6500000004</v>
      </c>
      <c r="CC38" s="94">
        <f t="shared" si="61"/>
        <v>4799.91</v>
      </c>
      <c r="CD38" s="94">
        <f t="shared" si="127"/>
        <v>257594.36</v>
      </c>
      <c r="CE38" s="94">
        <f t="shared" si="128"/>
        <v>4257462.59</v>
      </c>
      <c r="CF38" s="94">
        <f t="shared" si="62"/>
        <v>5135.03</v>
      </c>
      <c r="CG38" s="94">
        <f t="shared" si="129"/>
        <v>255275.85</v>
      </c>
      <c r="CH38" s="94">
        <f t="shared" si="130"/>
        <v>4257096.13</v>
      </c>
      <c r="CI38" s="94">
        <f t="shared" si="63"/>
        <v>3410.06</v>
      </c>
      <c r="CJ38" s="94">
        <f t="shared" si="131"/>
        <v>255700.77</v>
      </c>
      <c r="CK38" s="94">
        <f t="shared" si="132"/>
        <v>4257096.22</v>
      </c>
      <c r="CL38" s="94">
        <f t="shared" si="64"/>
        <v>3718.7</v>
      </c>
      <c r="CM38" s="94">
        <f t="shared" si="133"/>
        <v>256203.13</v>
      </c>
      <c r="CN38" s="94">
        <f t="shared" si="134"/>
        <v>4257096.38</v>
      </c>
      <c r="CO38" s="94">
        <f t="shared" si="65"/>
        <v>4110.41</v>
      </c>
      <c r="CP38" s="94">
        <f t="shared" si="135"/>
        <v>257175.15</v>
      </c>
      <c r="CQ38" s="94">
        <f t="shared" si="136"/>
        <v>4257096.53</v>
      </c>
      <c r="CR38" s="94">
        <f t="shared" si="66"/>
        <v>4925.78</v>
      </c>
      <c r="CS38" s="94">
        <f t="shared" si="137"/>
        <v>257433.06</v>
      </c>
      <c r="CT38" s="94">
        <f t="shared" si="138"/>
        <v>4257096.66</v>
      </c>
      <c r="CU38" s="94">
        <f t="shared" si="67"/>
        <v>5151.21</v>
      </c>
      <c r="CV38" s="94">
        <f t="shared" si="139"/>
        <v>258530</v>
      </c>
      <c r="CW38" s="94">
        <f t="shared" si="140"/>
        <v>4257037</v>
      </c>
      <c r="CX38" s="94">
        <f t="shared" si="68"/>
        <v>6162.88</v>
      </c>
      <c r="CY38" s="94">
        <f t="shared" si="141"/>
        <v>256051.61</v>
      </c>
      <c r="CZ38" s="94">
        <f t="shared" si="142"/>
        <v>4256729.74</v>
      </c>
      <c r="DA38" s="94">
        <f t="shared" si="69"/>
        <v>4224.25</v>
      </c>
      <c r="DB38" s="94">
        <f t="shared" si="143"/>
        <v>257407.81</v>
      </c>
      <c r="DC38" s="94">
        <f t="shared" si="144"/>
        <v>4256729.9400000004</v>
      </c>
      <c r="DD38" s="94">
        <f t="shared" si="70"/>
        <v>5313.57</v>
      </c>
      <c r="DE38" s="94">
        <f t="shared" si="81"/>
        <v>257768.43</v>
      </c>
      <c r="DF38" s="94">
        <f t="shared" si="145"/>
        <v>4257096.5599999996</v>
      </c>
      <c r="DG38" s="94">
        <f t="shared" si="72"/>
        <v>5448.78</v>
      </c>
      <c r="DH38" s="94">
        <f t="shared" si="146"/>
        <v>252816.43</v>
      </c>
      <c r="DI38" s="94">
        <f t="shared" si="147"/>
        <v>4259063</v>
      </c>
      <c r="DJ38" s="94">
        <f t="shared" si="73"/>
        <v>485.24</v>
      </c>
      <c r="DK38" s="94">
        <f t="shared" si="148"/>
        <v>254406.11</v>
      </c>
      <c r="DL38" s="94">
        <f t="shared" si="149"/>
        <v>4257462.75</v>
      </c>
      <c r="DM38" s="94">
        <f t="shared" si="74"/>
        <v>2567.4499999999998</v>
      </c>
      <c r="DN38" s="94">
        <f t="shared" si="78"/>
        <v>255183.93</v>
      </c>
      <c r="DO38" s="94">
        <f t="shared" si="79"/>
        <v>4256730.4000000004</v>
      </c>
      <c r="DP38" s="94">
        <f t="shared" si="80"/>
        <v>3622.46</v>
      </c>
      <c r="DQ38" s="94">
        <f t="shared" si="150"/>
        <v>255199.02</v>
      </c>
      <c r="DR38" s="94">
        <f t="shared" si="151"/>
        <v>4257829.17</v>
      </c>
      <c r="DS38" s="94">
        <f t="shared" si="75"/>
        <v>2867.38</v>
      </c>
      <c r="DT38" s="94">
        <f t="shared" si="152"/>
        <v>257923</v>
      </c>
      <c r="DU38" s="94">
        <f t="shared" si="153"/>
        <v>4257154</v>
      </c>
      <c r="DV38" s="94">
        <f t="shared" si="76"/>
        <v>5562.46</v>
      </c>
    </row>
    <row r="39" spans="1:126" x14ac:dyDescent="0.25">
      <c r="A39" s="2" t="s">
        <v>112</v>
      </c>
      <c r="B39" s="16">
        <v>252168.07</v>
      </c>
      <c r="C39" s="1">
        <v>4258767.46</v>
      </c>
      <c r="D39" s="95" t="s">
        <v>109</v>
      </c>
      <c r="E39" s="9" t="str" cm="1">
        <f t="array" ref="E39">INDEX($M$2:$DV$2,0,MATCH(F39,$M39:$DV39,0))</f>
        <v>A1</v>
      </c>
      <c r="F39" s="100">
        <f t="shared" si="36"/>
        <v>458.99</v>
      </c>
      <c r="G39" s="9" t="str" cm="1">
        <f t="array" ref="G39">INDEX($M$2:$DV$2,0,MATCH(H39,$M39:$DV39,0))</f>
        <v>B1</v>
      </c>
      <c r="H39" s="100">
        <f t="shared" si="37"/>
        <v>712.54</v>
      </c>
      <c r="M39" s="94">
        <f t="shared" si="77"/>
        <v>252528.6</v>
      </c>
      <c r="N39" s="94">
        <f t="shared" si="82"/>
        <v>4259051.5199999996</v>
      </c>
      <c r="O39" s="94">
        <f t="shared" si="39"/>
        <v>458.99</v>
      </c>
      <c r="P39" s="94">
        <f t="shared" si="83"/>
        <v>253217.96</v>
      </c>
      <c r="Q39" s="94">
        <f t="shared" si="84"/>
        <v>4258934.25</v>
      </c>
      <c r="R39" s="94">
        <f t="shared" si="40"/>
        <v>1063.06</v>
      </c>
      <c r="S39" s="94">
        <f t="shared" si="85"/>
        <v>254597.27</v>
      </c>
      <c r="T39" s="94">
        <f t="shared" si="86"/>
        <v>4258312.75</v>
      </c>
      <c r="U39" s="94">
        <f t="shared" si="41"/>
        <v>2471.39</v>
      </c>
      <c r="V39" s="94">
        <f t="shared" si="87"/>
        <v>255507.64</v>
      </c>
      <c r="W39" s="94">
        <f t="shared" si="88"/>
        <v>4258136.95</v>
      </c>
      <c r="X39" s="94">
        <f t="shared" si="42"/>
        <v>3398.57</v>
      </c>
      <c r="Y39" s="94">
        <f t="shared" si="89"/>
        <v>255885.43</v>
      </c>
      <c r="Z39" s="94">
        <f t="shared" si="90"/>
        <v>4258136.88</v>
      </c>
      <c r="AA39" s="94">
        <f t="shared" si="43"/>
        <v>3770.46</v>
      </c>
      <c r="AB39" s="94">
        <f t="shared" si="91"/>
        <v>256323</v>
      </c>
      <c r="AC39" s="94">
        <f t="shared" si="92"/>
        <v>4258195</v>
      </c>
      <c r="AD39" s="94">
        <f t="shared" si="44"/>
        <v>4194.18</v>
      </c>
      <c r="AE39" s="94">
        <f t="shared" si="93"/>
        <v>254548.51</v>
      </c>
      <c r="AF39" s="94">
        <f t="shared" si="94"/>
        <v>4257829.0999999996</v>
      </c>
      <c r="AG39" s="94">
        <f t="shared" si="45"/>
        <v>2558.71</v>
      </c>
      <c r="AH39" s="94">
        <f t="shared" si="95"/>
        <v>254850.77</v>
      </c>
      <c r="AI39" s="94">
        <f t="shared" si="96"/>
        <v>4257828.84</v>
      </c>
      <c r="AJ39" s="94">
        <f t="shared" si="46"/>
        <v>2842.16</v>
      </c>
      <c r="AK39" s="94">
        <f t="shared" si="97"/>
        <v>255533.88</v>
      </c>
      <c r="AL39" s="94">
        <f t="shared" si="98"/>
        <v>4257829.1500000004</v>
      </c>
      <c r="AM39" s="94">
        <f t="shared" si="47"/>
        <v>3494.15</v>
      </c>
      <c r="AN39" s="94">
        <f t="shared" si="99"/>
        <v>255894.42</v>
      </c>
      <c r="AO39" s="94">
        <f t="shared" si="100"/>
        <v>4257829.12</v>
      </c>
      <c r="AP39" s="94">
        <f t="shared" si="48"/>
        <v>3842.68</v>
      </c>
      <c r="AQ39" s="94">
        <f t="shared" si="101"/>
        <v>256274.81</v>
      </c>
      <c r="AR39" s="94">
        <f t="shared" si="102"/>
        <v>4257829.08</v>
      </c>
      <c r="AS39" s="94">
        <f t="shared" si="49"/>
        <v>4212.58</v>
      </c>
      <c r="AT39" s="94">
        <f t="shared" si="103"/>
        <v>256570.18</v>
      </c>
      <c r="AU39" s="94">
        <f t="shared" si="104"/>
        <v>4257828.93</v>
      </c>
      <c r="AV39" s="94">
        <f t="shared" si="50"/>
        <v>4501.05</v>
      </c>
      <c r="AW39" s="94">
        <f t="shared" si="105"/>
        <v>256956.19</v>
      </c>
      <c r="AX39" s="94">
        <f t="shared" si="106"/>
        <v>4257829.25</v>
      </c>
      <c r="AY39" s="94">
        <f t="shared" si="51"/>
        <v>4879.17</v>
      </c>
      <c r="AZ39" s="94">
        <f t="shared" si="107"/>
        <v>257253.23</v>
      </c>
      <c r="BA39" s="94">
        <f t="shared" si="108"/>
        <v>4257829.12</v>
      </c>
      <c r="BB39" s="94">
        <f t="shared" si="52"/>
        <v>5171.01</v>
      </c>
      <c r="BC39" s="94">
        <f t="shared" si="109"/>
        <v>257592.17</v>
      </c>
      <c r="BD39" s="94">
        <f t="shared" si="110"/>
        <v>4257829.28</v>
      </c>
      <c r="BE39" s="94">
        <f t="shared" si="53"/>
        <v>5504.64</v>
      </c>
      <c r="BF39" s="94">
        <f t="shared" si="111"/>
        <v>254668.53</v>
      </c>
      <c r="BG39" s="94">
        <f t="shared" si="112"/>
        <v>4257462.46</v>
      </c>
      <c r="BH39" s="94">
        <f t="shared" si="54"/>
        <v>2820.52</v>
      </c>
      <c r="BI39" s="94">
        <f t="shared" si="113"/>
        <v>255127.7</v>
      </c>
      <c r="BJ39" s="94">
        <f t="shared" si="114"/>
        <v>4257462.49</v>
      </c>
      <c r="BK39" s="94">
        <f t="shared" si="55"/>
        <v>3234.56</v>
      </c>
      <c r="BL39" s="94">
        <f t="shared" si="115"/>
        <v>255488.14</v>
      </c>
      <c r="BM39" s="94">
        <f t="shared" si="116"/>
        <v>4257462.93</v>
      </c>
      <c r="BN39" s="94">
        <f t="shared" si="56"/>
        <v>3567.16</v>
      </c>
      <c r="BO39" s="94">
        <f t="shared" si="117"/>
        <v>255900.5</v>
      </c>
      <c r="BP39" s="94">
        <f t="shared" si="118"/>
        <v>4257462.8099999996</v>
      </c>
      <c r="BQ39" s="94">
        <f t="shared" si="57"/>
        <v>3953.88</v>
      </c>
      <c r="BR39" s="94">
        <f t="shared" si="119"/>
        <v>256235.57</v>
      </c>
      <c r="BS39" s="94">
        <f t="shared" si="120"/>
        <v>4257462.63</v>
      </c>
      <c r="BT39" s="94">
        <f t="shared" si="58"/>
        <v>4271.67</v>
      </c>
      <c r="BU39" s="94">
        <f t="shared" si="121"/>
        <v>256570.7</v>
      </c>
      <c r="BV39" s="94">
        <f t="shared" si="122"/>
        <v>4257462.51</v>
      </c>
      <c r="BW39" s="94">
        <f t="shared" si="59"/>
        <v>4591.95</v>
      </c>
      <c r="BX39" s="94">
        <f t="shared" si="123"/>
        <v>256896.41</v>
      </c>
      <c r="BY39" s="94">
        <f t="shared" si="124"/>
        <v>4257462.62</v>
      </c>
      <c r="BZ39" s="94">
        <f t="shared" si="60"/>
        <v>4905.08</v>
      </c>
      <c r="CA39" s="94">
        <f t="shared" si="125"/>
        <v>257225.35</v>
      </c>
      <c r="CB39" s="94">
        <f t="shared" si="126"/>
        <v>4257462.6500000004</v>
      </c>
      <c r="CC39" s="94">
        <f t="shared" si="61"/>
        <v>5222.8900000000003</v>
      </c>
      <c r="CD39" s="94">
        <f t="shared" si="127"/>
        <v>257594.36</v>
      </c>
      <c r="CE39" s="94">
        <f t="shared" si="128"/>
        <v>4257462.59</v>
      </c>
      <c r="CF39" s="94">
        <f t="shared" si="62"/>
        <v>5580.98</v>
      </c>
      <c r="CG39" s="94">
        <f t="shared" si="129"/>
        <v>255275.85</v>
      </c>
      <c r="CH39" s="94">
        <f t="shared" si="130"/>
        <v>4257096.13</v>
      </c>
      <c r="CI39" s="94">
        <f t="shared" si="63"/>
        <v>3528.69</v>
      </c>
      <c r="CJ39" s="94">
        <f t="shared" si="131"/>
        <v>255700.77</v>
      </c>
      <c r="CK39" s="94">
        <f t="shared" si="132"/>
        <v>4257096.22</v>
      </c>
      <c r="CL39" s="94">
        <f t="shared" si="64"/>
        <v>3908.07</v>
      </c>
      <c r="CM39" s="94">
        <f t="shared" si="133"/>
        <v>256203.13</v>
      </c>
      <c r="CN39" s="94">
        <f t="shared" si="134"/>
        <v>4257096.38</v>
      </c>
      <c r="CO39" s="94">
        <f t="shared" si="65"/>
        <v>4367.3999999999996</v>
      </c>
      <c r="CP39" s="94">
        <f t="shared" si="135"/>
        <v>257175.15</v>
      </c>
      <c r="CQ39" s="94">
        <f t="shared" si="136"/>
        <v>4257096.53</v>
      </c>
      <c r="CR39" s="94">
        <f t="shared" si="66"/>
        <v>5278.53</v>
      </c>
      <c r="CS39" s="94">
        <f t="shared" si="137"/>
        <v>257433.06</v>
      </c>
      <c r="CT39" s="94">
        <f t="shared" si="138"/>
        <v>4257096.66</v>
      </c>
      <c r="CU39" s="94">
        <f t="shared" si="67"/>
        <v>5523.74</v>
      </c>
      <c r="CV39" s="94">
        <f t="shared" si="139"/>
        <v>258530</v>
      </c>
      <c r="CW39" s="94">
        <f t="shared" si="140"/>
        <v>4257037</v>
      </c>
      <c r="CX39" s="94">
        <f t="shared" si="68"/>
        <v>6593.08</v>
      </c>
      <c r="CY39" s="94">
        <f t="shared" si="141"/>
        <v>256051.61</v>
      </c>
      <c r="CZ39" s="94">
        <f t="shared" si="142"/>
        <v>4256729.74</v>
      </c>
      <c r="DA39" s="94">
        <f t="shared" si="69"/>
        <v>4385.68</v>
      </c>
      <c r="DB39" s="94">
        <f t="shared" si="143"/>
        <v>257407.81</v>
      </c>
      <c r="DC39" s="94">
        <f t="shared" si="144"/>
        <v>4256729.9400000004</v>
      </c>
      <c r="DD39" s="94">
        <f t="shared" si="70"/>
        <v>5621.95</v>
      </c>
      <c r="DE39" s="94">
        <f t="shared" si="81"/>
        <v>257768.43</v>
      </c>
      <c r="DF39" s="94">
        <f t="shared" si="145"/>
        <v>4257096.5599999996</v>
      </c>
      <c r="DG39" s="94">
        <f t="shared" si="72"/>
        <v>5844.31</v>
      </c>
      <c r="DH39" s="94">
        <f t="shared" si="146"/>
        <v>252816.43</v>
      </c>
      <c r="DI39" s="94">
        <f t="shared" si="147"/>
        <v>4259063</v>
      </c>
      <c r="DJ39" s="94">
        <f t="shared" si="73"/>
        <v>712.54</v>
      </c>
      <c r="DK39" s="94">
        <f t="shared" si="148"/>
        <v>254406.11</v>
      </c>
      <c r="DL39" s="94">
        <f t="shared" si="149"/>
        <v>4257462.75</v>
      </c>
      <c r="DM39" s="94">
        <f t="shared" si="74"/>
        <v>2590.58</v>
      </c>
      <c r="DN39" s="94">
        <f t="shared" si="78"/>
        <v>255183.93</v>
      </c>
      <c r="DO39" s="94">
        <f t="shared" si="79"/>
        <v>4256730.4000000004</v>
      </c>
      <c r="DP39" s="94">
        <f t="shared" si="80"/>
        <v>3639.37</v>
      </c>
      <c r="DQ39" s="94">
        <f t="shared" si="150"/>
        <v>255199.02</v>
      </c>
      <c r="DR39" s="94">
        <f t="shared" si="151"/>
        <v>4257829.17</v>
      </c>
      <c r="DS39" s="94">
        <f t="shared" si="75"/>
        <v>3172.86</v>
      </c>
      <c r="DT39" s="94">
        <f t="shared" si="152"/>
        <v>257923</v>
      </c>
      <c r="DU39" s="94">
        <f t="shared" si="153"/>
        <v>4257154</v>
      </c>
      <c r="DV39" s="94">
        <f t="shared" si="76"/>
        <v>5976.83</v>
      </c>
    </row>
    <row r="40" spans="1:126" ht="15.75" thickBot="1" x14ac:dyDescent="0.3">
      <c r="A40" s="3" t="s">
        <v>113</v>
      </c>
      <c r="B40" s="17">
        <v>252427.79</v>
      </c>
      <c r="C40" s="4">
        <v>4258477.8099999996</v>
      </c>
      <c r="D40" s="96" t="s">
        <v>109</v>
      </c>
      <c r="E40" s="11" t="str" cm="1">
        <f t="array" ref="E40">INDEX($M$2:$DV$2,0,MATCH(F40,$M40:$DV40,0))</f>
        <v>A1</v>
      </c>
      <c r="F40" s="101">
        <f>ROUND(MIN(O40,R40,U40,X40,AA40,AD40,AG40,AJ40,AM40,AP40,AS40,AV40,AY40,BB40,BE40,BH40,BK40,BQ40,BT40,BW40,BZ40,CC40,CF40,CI40,CL40,CO40,CR40,CU40,CX40,DA40,DD40,DG40,DJ40,DM40,DS40,DV40,BN40,DP40),2)</f>
        <v>582.5</v>
      </c>
      <c r="G40" s="11" t="str" cm="1">
        <f t="array" ref="G40">INDEX($M$2:$DV$2,0,MATCH(H40,$M40:$DV40,0))</f>
        <v>B1</v>
      </c>
      <c r="H40" s="101">
        <f>ROUND(SMALL(M40:DV40,2),2)</f>
        <v>702.49</v>
      </c>
      <c r="M40" s="94">
        <f t="shared" si="77"/>
        <v>252528.6</v>
      </c>
      <c r="N40" s="94">
        <f t="shared" si="82"/>
        <v>4259051.5199999996</v>
      </c>
      <c r="O40" s="94">
        <f t="shared" si="39"/>
        <v>582.5</v>
      </c>
      <c r="P40" s="94">
        <f t="shared" si="83"/>
        <v>253217.96</v>
      </c>
      <c r="Q40" s="94">
        <f t="shared" si="84"/>
        <v>4258934.25</v>
      </c>
      <c r="R40" s="94">
        <f t="shared" si="40"/>
        <v>912.53</v>
      </c>
      <c r="S40" s="94">
        <f t="shared" si="85"/>
        <v>254597.27</v>
      </c>
      <c r="T40" s="94">
        <f t="shared" si="86"/>
        <v>4258312.75</v>
      </c>
      <c r="U40" s="94">
        <f t="shared" si="41"/>
        <v>2175.75</v>
      </c>
      <c r="V40" s="94">
        <f t="shared" si="87"/>
        <v>255507.64</v>
      </c>
      <c r="W40" s="94">
        <f t="shared" si="88"/>
        <v>4258136.95</v>
      </c>
      <c r="X40" s="94">
        <f t="shared" si="42"/>
        <v>3098.65</v>
      </c>
      <c r="Y40" s="94">
        <f t="shared" si="89"/>
        <v>255885.43</v>
      </c>
      <c r="Z40" s="94">
        <f t="shared" si="90"/>
        <v>4258136.88</v>
      </c>
      <c r="AA40" s="94">
        <f t="shared" si="43"/>
        <v>3474.41</v>
      </c>
      <c r="AB40" s="94">
        <f t="shared" si="91"/>
        <v>256323</v>
      </c>
      <c r="AC40" s="94">
        <f t="shared" si="92"/>
        <v>4258195</v>
      </c>
      <c r="AD40" s="94">
        <f t="shared" si="44"/>
        <v>3905.46</v>
      </c>
      <c r="AE40" s="94">
        <f t="shared" si="93"/>
        <v>254548.51</v>
      </c>
      <c r="AF40" s="94">
        <f t="shared" si="94"/>
        <v>4257829.0999999996</v>
      </c>
      <c r="AG40" s="94">
        <f t="shared" si="45"/>
        <v>2217.7199999999998</v>
      </c>
      <c r="AH40" s="94">
        <f t="shared" si="95"/>
        <v>254850.77</v>
      </c>
      <c r="AI40" s="94">
        <f t="shared" si="96"/>
        <v>4257828.84</v>
      </c>
      <c r="AJ40" s="94">
        <f t="shared" si="46"/>
        <v>2508.38</v>
      </c>
      <c r="AK40" s="94">
        <f t="shared" si="97"/>
        <v>255533.88</v>
      </c>
      <c r="AL40" s="94">
        <f t="shared" si="98"/>
        <v>4257829.1500000004</v>
      </c>
      <c r="AM40" s="94">
        <f t="shared" si="47"/>
        <v>3173.1</v>
      </c>
      <c r="AN40" s="94">
        <f t="shared" si="99"/>
        <v>255894.42</v>
      </c>
      <c r="AO40" s="94">
        <f t="shared" si="100"/>
        <v>4257829.12</v>
      </c>
      <c r="AP40" s="94">
        <f t="shared" si="48"/>
        <v>3526.8</v>
      </c>
      <c r="AQ40" s="94">
        <f t="shared" si="101"/>
        <v>256274.81</v>
      </c>
      <c r="AR40" s="94">
        <f t="shared" si="102"/>
        <v>4257829.08</v>
      </c>
      <c r="AS40" s="94">
        <f t="shared" si="49"/>
        <v>3901.33</v>
      </c>
      <c r="AT40" s="94">
        <f t="shared" si="103"/>
        <v>256570.18</v>
      </c>
      <c r="AU40" s="94">
        <f t="shared" si="104"/>
        <v>4257828.93</v>
      </c>
      <c r="AV40" s="94">
        <f t="shared" si="50"/>
        <v>4192.8999999999996</v>
      </c>
      <c r="AW40" s="94">
        <f t="shared" si="105"/>
        <v>256956.19</v>
      </c>
      <c r="AX40" s="94">
        <f t="shared" si="106"/>
        <v>4257829.25</v>
      </c>
      <c r="AY40" s="94">
        <f t="shared" si="51"/>
        <v>4574.6099999999997</v>
      </c>
      <c r="AZ40" s="94">
        <f t="shared" si="107"/>
        <v>257253.23</v>
      </c>
      <c r="BA40" s="94">
        <f t="shared" si="108"/>
        <v>4257829.12</v>
      </c>
      <c r="BB40" s="94">
        <f t="shared" si="52"/>
        <v>4868.8500000000004</v>
      </c>
      <c r="BC40" s="94">
        <f t="shared" si="109"/>
        <v>257592.17</v>
      </c>
      <c r="BD40" s="94">
        <f t="shared" si="110"/>
        <v>4257829.28</v>
      </c>
      <c r="BE40" s="94">
        <f t="shared" si="53"/>
        <v>5204.9399999999996</v>
      </c>
      <c r="BF40" s="94">
        <f t="shared" si="111"/>
        <v>254668.53</v>
      </c>
      <c r="BG40" s="94">
        <f t="shared" si="112"/>
        <v>4257462.46</v>
      </c>
      <c r="BH40" s="94">
        <f t="shared" si="54"/>
        <v>2460.0500000000002</v>
      </c>
      <c r="BI40" s="94">
        <f t="shared" si="113"/>
        <v>255127.7</v>
      </c>
      <c r="BJ40" s="94">
        <f t="shared" si="114"/>
        <v>4257462.49</v>
      </c>
      <c r="BK40" s="94">
        <f t="shared" si="55"/>
        <v>2884.51</v>
      </c>
      <c r="BL40" s="94">
        <f t="shared" si="115"/>
        <v>255488.14</v>
      </c>
      <c r="BM40" s="94">
        <f t="shared" si="116"/>
        <v>4257462.93</v>
      </c>
      <c r="BN40" s="94">
        <f t="shared" si="56"/>
        <v>3224.24</v>
      </c>
      <c r="BO40" s="94">
        <f t="shared" si="117"/>
        <v>255900.5</v>
      </c>
      <c r="BP40" s="94">
        <f t="shared" si="118"/>
        <v>4257462.8099999996</v>
      </c>
      <c r="BQ40" s="94">
        <f t="shared" si="57"/>
        <v>3618</v>
      </c>
      <c r="BR40" s="94">
        <f t="shared" si="119"/>
        <v>256235.57</v>
      </c>
      <c r="BS40" s="94">
        <f t="shared" si="120"/>
        <v>4257462.63</v>
      </c>
      <c r="BT40" s="94">
        <f t="shared" si="58"/>
        <v>3940.78</v>
      </c>
      <c r="BU40" s="94">
        <f t="shared" si="121"/>
        <v>256570.7</v>
      </c>
      <c r="BV40" s="94">
        <f t="shared" si="122"/>
        <v>4257462.51</v>
      </c>
      <c r="BW40" s="94">
        <f t="shared" si="59"/>
        <v>4265.51</v>
      </c>
      <c r="BX40" s="94">
        <f t="shared" si="123"/>
        <v>256896.41</v>
      </c>
      <c r="BY40" s="94">
        <f t="shared" si="124"/>
        <v>4257462.62</v>
      </c>
      <c r="BZ40" s="94">
        <f t="shared" si="60"/>
        <v>4582.49</v>
      </c>
      <c r="CA40" s="94">
        <f t="shared" si="125"/>
        <v>257225.35</v>
      </c>
      <c r="CB40" s="94">
        <f t="shared" si="126"/>
        <v>4257462.6500000004</v>
      </c>
      <c r="CC40" s="94">
        <f t="shared" si="61"/>
        <v>4903.79</v>
      </c>
      <c r="CD40" s="94">
        <f t="shared" si="127"/>
        <v>257594.36</v>
      </c>
      <c r="CE40" s="94">
        <f t="shared" si="128"/>
        <v>4257462.59</v>
      </c>
      <c r="CF40" s="94">
        <f t="shared" si="62"/>
        <v>5265.37</v>
      </c>
      <c r="CG40" s="94">
        <f t="shared" si="129"/>
        <v>255275.85</v>
      </c>
      <c r="CH40" s="94">
        <f t="shared" si="130"/>
        <v>4257096.13</v>
      </c>
      <c r="CI40" s="94">
        <f t="shared" si="63"/>
        <v>3165.52</v>
      </c>
      <c r="CJ40" s="94">
        <f t="shared" si="131"/>
        <v>255700.77</v>
      </c>
      <c r="CK40" s="94">
        <f t="shared" si="132"/>
        <v>4257096.22</v>
      </c>
      <c r="CL40" s="94">
        <f t="shared" si="64"/>
        <v>3552.63</v>
      </c>
      <c r="CM40" s="94">
        <f t="shared" si="133"/>
        <v>256203.13</v>
      </c>
      <c r="CN40" s="94">
        <f t="shared" si="134"/>
        <v>4257096.38</v>
      </c>
      <c r="CO40" s="94">
        <f t="shared" si="65"/>
        <v>4020.14</v>
      </c>
      <c r="CP40" s="94">
        <f t="shared" si="135"/>
        <v>257175.15</v>
      </c>
      <c r="CQ40" s="94">
        <f t="shared" si="136"/>
        <v>4257096.53</v>
      </c>
      <c r="CR40" s="94">
        <f t="shared" si="66"/>
        <v>4944.2299999999996</v>
      </c>
      <c r="CS40" s="94">
        <f t="shared" si="137"/>
        <v>257433.06</v>
      </c>
      <c r="CT40" s="94">
        <f t="shared" si="138"/>
        <v>4257096.66</v>
      </c>
      <c r="CU40" s="94">
        <f t="shared" si="67"/>
        <v>5192.33</v>
      </c>
      <c r="CV40" s="94">
        <f t="shared" si="139"/>
        <v>258530</v>
      </c>
      <c r="CW40" s="94">
        <f t="shared" si="140"/>
        <v>4257037</v>
      </c>
      <c r="CX40" s="94">
        <f t="shared" si="68"/>
        <v>6270</v>
      </c>
      <c r="CY40" s="94">
        <f t="shared" si="141"/>
        <v>256051.61</v>
      </c>
      <c r="CZ40" s="94">
        <f t="shared" si="142"/>
        <v>4256729.74</v>
      </c>
      <c r="DA40" s="94">
        <f t="shared" si="69"/>
        <v>4023.41</v>
      </c>
      <c r="DB40" s="94">
        <f t="shared" si="143"/>
        <v>257407.81</v>
      </c>
      <c r="DC40" s="94">
        <f t="shared" si="144"/>
        <v>4256729.9400000004</v>
      </c>
      <c r="DD40" s="94">
        <f t="shared" si="70"/>
        <v>5277.85</v>
      </c>
      <c r="DE40" s="94">
        <f t="shared" si="81"/>
        <v>257768.43</v>
      </c>
      <c r="DF40" s="94">
        <f t="shared" si="145"/>
        <v>4257096.5599999996</v>
      </c>
      <c r="DG40" s="94">
        <f t="shared" si="72"/>
        <v>5516.37</v>
      </c>
      <c r="DH40" s="94">
        <f t="shared" si="146"/>
        <v>252816.43</v>
      </c>
      <c r="DI40" s="94">
        <f t="shared" si="147"/>
        <v>4259063</v>
      </c>
      <c r="DJ40" s="94">
        <f t="shared" si="73"/>
        <v>702.49</v>
      </c>
      <c r="DK40" s="94">
        <f t="shared" si="148"/>
        <v>254406.11</v>
      </c>
      <c r="DL40" s="94">
        <f t="shared" si="149"/>
        <v>4257462.75</v>
      </c>
      <c r="DM40" s="94">
        <f t="shared" si="74"/>
        <v>2223.5300000000002</v>
      </c>
      <c r="DN40" s="94">
        <f t="shared" si="78"/>
        <v>255183.93</v>
      </c>
      <c r="DO40" s="94">
        <f t="shared" si="79"/>
        <v>4256730.4000000004</v>
      </c>
      <c r="DP40" s="94">
        <f t="shared" si="80"/>
        <v>3263.4</v>
      </c>
      <c r="DQ40" s="94">
        <f t="shared" si="150"/>
        <v>255199.02</v>
      </c>
      <c r="DR40" s="94">
        <f t="shared" si="151"/>
        <v>4257829.17</v>
      </c>
      <c r="DS40" s="94">
        <f t="shared" si="75"/>
        <v>2846.13</v>
      </c>
      <c r="DT40" s="94">
        <f t="shared" si="152"/>
        <v>257923</v>
      </c>
      <c r="DU40" s="94">
        <f t="shared" si="153"/>
        <v>4257154</v>
      </c>
      <c r="DV40" s="94">
        <f t="shared" si="76"/>
        <v>5652.42</v>
      </c>
    </row>
    <row r="41" spans="1:126" x14ac:dyDescent="0.25">
      <c r="M41" s="94"/>
    </row>
    <row r="42" spans="1:126" x14ac:dyDescent="0.25">
      <c r="M42" s="94"/>
    </row>
    <row r="43" spans="1:126" x14ac:dyDescent="0.25">
      <c r="M43" s="94"/>
    </row>
  </sheetData>
  <mergeCells count="42">
    <mergeCell ref="DQ1:DS1"/>
    <mergeCell ref="DT1:DV1"/>
    <mergeCell ref="E1:H1"/>
    <mergeCell ref="CJ1:CL1"/>
    <mergeCell ref="CM1:CO1"/>
    <mergeCell ref="CP1:CR1"/>
    <mergeCell ref="CS1:CU1"/>
    <mergeCell ref="CV1:CX1"/>
    <mergeCell ref="CY1:DA1"/>
    <mergeCell ref="AZ1:BB1"/>
    <mergeCell ref="BC1:BE1"/>
    <mergeCell ref="BF1:BH1"/>
    <mergeCell ref="BI1:BK1"/>
    <mergeCell ref="BL1:BN1"/>
    <mergeCell ref="AE1:AG1"/>
    <mergeCell ref="AH1:AJ1"/>
    <mergeCell ref="AB1:AD1"/>
    <mergeCell ref="AK1:AM1"/>
    <mergeCell ref="DH1:DJ1"/>
    <mergeCell ref="DK1:DM1"/>
    <mergeCell ref="DB1:DD1"/>
    <mergeCell ref="DE1:DG1"/>
    <mergeCell ref="BX1:BZ1"/>
    <mergeCell ref="CA1:CC1"/>
    <mergeCell ref="CD1:CF1"/>
    <mergeCell ref="CG1:CI1"/>
    <mergeCell ref="DN1:DO1"/>
    <mergeCell ref="B1:C1"/>
    <mergeCell ref="A1:A2"/>
    <mergeCell ref="D1:D2"/>
    <mergeCell ref="BR1:BT1"/>
    <mergeCell ref="BU1:BW1"/>
    <mergeCell ref="AN1:AP1"/>
    <mergeCell ref="AQ1:AS1"/>
    <mergeCell ref="AT1:AV1"/>
    <mergeCell ref="AW1:AY1"/>
    <mergeCell ref="BO1:BQ1"/>
    <mergeCell ref="M1:O1"/>
    <mergeCell ref="P1:R1"/>
    <mergeCell ref="S1:U1"/>
    <mergeCell ref="V1:X1"/>
    <mergeCell ref="Y1:AA1"/>
  </mergeCells>
  <phoneticPr fontId="4" type="noConversion"/>
  <pageMargins left="0.7" right="0.7" top="0.75" bottom="0.75" header="0.3" footer="0.3"/>
  <pageSetup scale="7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A75C9-D8BC-4618-B93D-61038A1A5B79}">
  <sheetPr codeName="Sheet17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159</v>
      </c>
      <c r="B2" s="29" t="s">
        <v>119</v>
      </c>
      <c r="C2" s="29">
        <f>NSAs!B17</f>
        <v>257540.92</v>
      </c>
      <c r="D2" s="30">
        <f>NSAs!C17</f>
        <v>4258326.82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15 (dBA)</v>
      </c>
      <c r="V5" s="145" t="str">
        <f>INDEX(A7:A45,MATCH(W5,H7:H45,0))</f>
        <v>A-15</v>
      </c>
      <c r="W5" s="146">
        <f>MAX(H7:H45)</f>
        <v>37.327902290603518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A-14</v>
      </c>
      <c r="W6" s="148">
        <f>LARGE(H7:H45,2)</f>
        <v>36.11896869581939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5064.4389494196685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51.790626803729381</v>
      </c>
      <c r="H7" s="36">
        <f>C7-G7</f>
        <v>17.219673152910431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52.719018395313221</v>
      </c>
    </row>
    <row r="8" spans="1:23" x14ac:dyDescent="0.25">
      <c r="A8" s="9" t="str">
        <f>Inverters!B4</f>
        <v>A-2</v>
      </c>
      <c r="B8" s="24">
        <f t="shared" si="0"/>
        <v>4365.4271688461167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50.500534940193695</v>
      </c>
      <c r="H8" s="37">
        <f t="shared" ref="H8:H44" si="3">C8-G8</f>
        <v>18.509765016446117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70.953937590412323</v>
      </c>
    </row>
    <row r="9" spans="1:23" x14ac:dyDescent="0.25">
      <c r="A9" s="9" t="str">
        <f>Inverters!B5</f>
        <v>A-3</v>
      </c>
      <c r="B9" s="24">
        <f t="shared" si="0"/>
        <v>2943.6836255617118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47.077822641460983</v>
      </c>
      <c r="H9" s="37">
        <f t="shared" si="3"/>
        <v>21.932477315178829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156.04423610621703</v>
      </c>
    </row>
    <row r="10" spans="1:23" x14ac:dyDescent="0.25">
      <c r="A10" s="9" t="str">
        <f>Inverters!B6</f>
        <v>A-4</v>
      </c>
      <c r="B10" s="24">
        <f t="shared" si="0"/>
        <v>2042.1258960455984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43.901650252299802</v>
      </c>
      <c r="H10" s="37">
        <f t="shared" si="3"/>
        <v>25.10864970434001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324.23879030244302</v>
      </c>
    </row>
    <row r="11" spans="1:23" x14ac:dyDescent="0.25">
      <c r="A11" s="9" t="str">
        <f>Inverters!B7</f>
        <v>A-5</v>
      </c>
      <c r="B11" s="24">
        <f t="shared" si="0"/>
        <v>1666.3506064751864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42.135327677761708</v>
      </c>
      <c r="H11" s="37">
        <f t="shared" si="3"/>
        <v>26.874972278878104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486.96441685028401</v>
      </c>
    </row>
    <row r="12" spans="1:23" x14ac:dyDescent="0.25">
      <c r="A12" s="9" t="str">
        <f>Inverters!B8</f>
        <v>A-6</v>
      </c>
      <c r="B12" s="24">
        <f t="shared" si="0"/>
        <v>1225.0329133538044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39.462955143740245</v>
      </c>
      <c r="H12" s="37">
        <f t="shared" si="3"/>
        <v>29.547344812899567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901.02010402592191</v>
      </c>
    </row>
    <row r="13" spans="1:23" x14ac:dyDescent="0.25">
      <c r="A13" s="9" t="str">
        <f>Inverters!B9</f>
        <v>A-7</v>
      </c>
      <c r="B13" s="24">
        <f t="shared" si="0"/>
        <v>3033.5198707937761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47.33893688191138</v>
      </c>
      <c r="H13" s="37">
        <f t="shared" si="3"/>
        <v>21.671363074728433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146.93873865496772</v>
      </c>
    </row>
    <row r="14" spans="1:23" x14ac:dyDescent="0.25">
      <c r="A14" s="9" t="str">
        <f>Inverters!B10</f>
        <v>A-8</v>
      </c>
      <c r="B14" s="24">
        <f t="shared" si="0"/>
        <v>2735.8529022775642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46.441854862083417</v>
      </c>
      <c r="H14" s="37">
        <f t="shared" si="3"/>
        <v>22.568445094556395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180.65272188929629</v>
      </c>
    </row>
    <row r="15" spans="1:23" x14ac:dyDescent="0.25">
      <c r="A15" s="9" t="str">
        <f>Inverters!B11</f>
        <v>A-9</v>
      </c>
      <c r="B15" s="24">
        <f t="shared" si="0"/>
        <v>2067.8213149351077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44.010260153714086</v>
      </c>
      <c r="H15" s="37">
        <f t="shared" si="3"/>
        <v>25.000039802925727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316.23066424568691</v>
      </c>
    </row>
    <row r="16" spans="1:23" x14ac:dyDescent="0.25">
      <c r="A16" s="9" t="str">
        <f>Inverters!B12</f>
        <v>A-10</v>
      </c>
      <c r="B16" s="24">
        <f t="shared" si="0"/>
        <v>1720.0777714976102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42.410961670344967</v>
      </c>
      <c r="H16" s="37">
        <f t="shared" si="3"/>
        <v>26.599338286294845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457.01855058168519</v>
      </c>
    </row>
    <row r="17" spans="1:21" x14ac:dyDescent="0.25">
      <c r="A17" s="9" t="str">
        <f>Inverters!B13</f>
        <v>A-11</v>
      </c>
      <c r="B17" s="24">
        <f t="shared" si="0"/>
        <v>1360.4336219383365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40.373547132103624</v>
      </c>
      <c r="H17" s="37">
        <f t="shared" si="3"/>
        <v>28.636752824536188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730.59262257874877</v>
      </c>
    </row>
    <row r="18" spans="1:21" x14ac:dyDescent="0.25">
      <c r="A18" s="9" t="str">
        <f>Inverters!B14</f>
        <v>A-12</v>
      </c>
      <c r="B18" s="24">
        <f t="shared" si="0"/>
        <v>1090.9769015431225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38.456311113718137</v>
      </c>
      <c r="H18" s="37">
        <f t="shared" si="3"/>
        <v>30.553988842921676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1136.0537622911579</v>
      </c>
    </row>
    <row r="19" spans="1:21" x14ac:dyDescent="0.25">
      <c r="A19" s="9" t="str">
        <f>Inverters!B15</f>
        <v>A-13</v>
      </c>
      <c r="B19" s="24">
        <f t="shared" si="0"/>
        <v>767.77931581953214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35.404728158585748</v>
      </c>
      <c r="H19" s="37">
        <f t="shared" si="3"/>
        <v>33.605571798054065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2293.8086165465556</v>
      </c>
    </row>
    <row r="20" spans="1:21" x14ac:dyDescent="0.25">
      <c r="A20" s="9" t="str">
        <f>Inverters!B16</f>
        <v>A-14</v>
      </c>
      <c r="B20" s="24">
        <f t="shared" si="0"/>
        <v>574.86592010675565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32.891331260820422</v>
      </c>
      <c r="H20" s="37">
        <f t="shared" si="3"/>
        <v>36.11896869581939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4091.6348554593346</v>
      </c>
    </row>
    <row r="21" spans="1:21" x14ac:dyDescent="0.25">
      <c r="A21" s="9" t="str">
        <f>Inverters!B17</f>
        <v>A-15</v>
      </c>
      <c r="B21" s="24">
        <f t="shared" si="0"/>
        <v>500.17258431469139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31.682397666036298</v>
      </c>
      <c r="H21" s="37">
        <f t="shared" si="3"/>
        <v>37.327902290603518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5404.9319332901568</v>
      </c>
    </row>
    <row r="22" spans="1:21" x14ac:dyDescent="0.25">
      <c r="A22" s="9" t="str">
        <f>Inverters!B18</f>
        <v>A-16</v>
      </c>
      <c r="B22" s="24">
        <f t="shared" si="0"/>
        <v>2999.6237300202602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47.241335612895917</v>
      </c>
      <c r="H22" s="37">
        <f t="shared" si="3"/>
        <v>21.768964343743896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150.27835565674641</v>
      </c>
    </row>
    <row r="23" spans="1:21" x14ac:dyDescent="0.25">
      <c r="A23" s="9" t="str">
        <f>Inverters!B19</f>
        <v>A-17</v>
      </c>
      <c r="B23" s="24">
        <f t="shared" si="0"/>
        <v>2563.337105669119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45.876114484236759</v>
      </c>
      <c r="H23" s="37">
        <f t="shared" si="3"/>
        <v>23.134185472403054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205.78728963534383</v>
      </c>
    </row>
    <row r="24" spans="1:21" x14ac:dyDescent="0.25">
      <c r="A24" s="9" t="str">
        <f>Inverters!B20</f>
        <v>A-18</v>
      </c>
      <c r="B24" s="24">
        <f t="shared" si="0"/>
        <v>2227.1532638103345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44.655002089551878</v>
      </c>
      <c r="H24" s="37">
        <f t="shared" si="3"/>
        <v>24.355297867087934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272.60247008237195</v>
      </c>
    </row>
    <row r="25" spans="1:21" x14ac:dyDescent="0.25">
      <c r="A25" s="9" t="str">
        <f>Inverters!B21</f>
        <v>A-19</v>
      </c>
      <c r="B25" s="24">
        <f t="shared" si="0"/>
        <v>1854.0472098901002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43.062415769133153</v>
      </c>
      <c r="H25" s="37">
        <f t="shared" si="3"/>
        <v>25.947884187506659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393.35839091905007</v>
      </c>
    </row>
    <row r="26" spans="1:21" x14ac:dyDescent="0.25">
      <c r="A26" s="9" t="str">
        <f>Inverters!B22</f>
        <v>A-20</v>
      </c>
      <c r="B26" s="24">
        <f t="shared" si="0"/>
        <v>1565.4912898514394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41.593013112262398</v>
      </c>
      <c r="H26" s="37">
        <f t="shared" si="3"/>
        <v>27.417286844377415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551.73264921603641</v>
      </c>
    </row>
    <row r="27" spans="1:21" x14ac:dyDescent="0.25">
      <c r="A27" s="9" t="str">
        <f>Inverters!B23</f>
        <v>A-21</v>
      </c>
      <c r="B27" s="24">
        <f t="shared" si="0"/>
        <v>1299.3685483729794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39.974647006423325</v>
      </c>
      <c r="H27" s="37">
        <f t="shared" si="3"/>
        <v>29.035652950216488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800.87602903895993</v>
      </c>
    </row>
    <row r="28" spans="1:21" x14ac:dyDescent="0.25">
      <c r="A28" s="9" t="str">
        <f>Inverters!B24</f>
        <v>A-22</v>
      </c>
      <c r="B28" s="24">
        <f t="shared" si="0"/>
        <v>1078.0699328431037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38.352938676434931</v>
      </c>
      <c r="H28" s="37">
        <f t="shared" si="3"/>
        <v>30.657361280204881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1163.4189356020063</v>
      </c>
    </row>
    <row r="29" spans="1:21" x14ac:dyDescent="0.25">
      <c r="A29" s="9" t="str">
        <f>Inverters!B25</f>
        <v>A-23</v>
      </c>
      <c r="B29" s="24">
        <f t="shared" si="0"/>
        <v>919.98598565406178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36.975624233879252</v>
      </c>
      <c r="H29" s="37">
        <f t="shared" si="3"/>
        <v>32.034675722760561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1597.5982357889759</v>
      </c>
    </row>
    <row r="30" spans="1:21" x14ac:dyDescent="0.25">
      <c r="A30" s="9" t="str">
        <f>Inverters!B26</f>
        <v>A-24</v>
      </c>
      <c r="B30" s="24">
        <f t="shared" si="0"/>
        <v>865.88066527713261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36.449160843053491</v>
      </c>
      <c r="H30" s="37">
        <f t="shared" si="3"/>
        <v>32.561139113586322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1803.4907174839248</v>
      </c>
    </row>
    <row r="31" spans="1:21" x14ac:dyDescent="0.25">
      <c r="A31" s="9" t="str">
        <f>Inverters!B27</f>
        <v>A-25</v>
      </c>
      <c r="B31" s="24">
        <f t="shared" si="0"/>
        <v>2577.816902148219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45.925041338620481</v>
      </c>
      <c r="H31" s="37">
        <f t="shared" si="3"/>
        <v>23.085258618019331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203.48193637002544</v>
      </c>
    </row>
    <row r="32" spans="1:21" x14ac:dyDescent="0.25">
      <c r="A32" s="9" t="str">
        <f>Inverters!B28</f>
        <v>A-26</v>
      </c>
      <c r="B32" s="24">
        <f t="shared" si="0"/>
        <v>2213.7137083420384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44.602429088516104</v>
      </c>
      <c r="H32" s="37">
        <f t="shared" si="3"/>
        <v>24.407870868123709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275.92248125981797</v>
      </c>
    </row>
    <row r="33" spans="1:21" x14ac:dyDescent="0.25">
      <c r="A33" s="9" t="str">
        <f>Inverters!B29</f>
        <v>A-27</v>
      </c>
      <c r="B33" s="24">
        <f t="shared" si="0"/>
        <v>1817.5986019198601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42.889959599514583</v>
      </c>
      <c r="H33" s="37">
        <f t="shared" si="3"/>
        <v>26.12034035712523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409.29273479562619</v>
      </c>
    </row>
    <row r="34" spans="1:21" x14ac:dyDescent="0.25">
      <c r="A34" s="9" t="str">
        <f>Inverters!B30</f>
        <v>A-28</v>
      </c>
      <c r="B34" s="24">
        <f t="shared" si="0"/>
        <v>1283.5112687468331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39.867993719332482</v>
      </c>
      <c r="H34" s="37">
        <f t="shared" si="3"/>
        <v>29.142306237307331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820.7872919249935</v>
      </c>
    </row>
    <row r="35" spans="1:21" x14ac:dyDescent="0.25">
      <c r="A35" s="9" t="str">
        <f>Inverters!B31</f>
        <v>A-29</v>
      </c>
      <c r="B35" s="24">
        <f t="shared" si="0"/>
        <v>1234.8795103978241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39.532491694065286</v>
      </c>
      <c r="H35" s="37">
        <f t="shared" si="3"/>
        <v>29.477808262574527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886.70840734630974</v>
      </c>
    </row>
    <row r="36" spans="1:21" x14ac:dyDescent="0.25">
      <c r="A36" s="9" t="str">
        <f>Inverters!B32</f>
        <v>A-30</v>
      </c>
      <c r="B36" s="24">
        <f t="shared" si="0"/>
        <v>1625.3968373295006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41.919188207491132</v>
      </c>
      <c r="H36" s="37">
        <f t="shared" si="3"/>
        <v>27.091111749148681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511.81283758762032</v>
      </c>
    </row>
    <row r="37" spans="1:21" x14ac:dyDescent="0.25">
      <c r="A37" s="9" t="str">
        <f>Inverters!B33</f>
        <v>A-31</v>
      </c>
      <c r="B37" s="24">
        <f t="shared" si="0"/>
        <v>2183.7373474161946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44.484008033882745</v>
      </c>
      <c r="H37" s="37">
        <f t="shared" si="3"/>
        <v>24.526291922757068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283.54970009386972</v>
      </c>
    </row>
    <row r="38" spans="1:21" x14ac:dyDescent="0.25">
      <c r="A38" s="9" t="str">
        <f>Inverters!B34</f>
        <v>A-32</v>
      </c>
      <c r="B38" s="24">
        <f t="shared" si="0"/>
        <v>1602.4181746659162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41.795517241840642</v>
      </c>
      <c r="H38" s="37">
        <f t="shared" si="3"/>
        <v>27.214782714799171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526.59686766331504</v>
      </c>
    </row>
    <row r="39" spans="1:21" x14ac:dyDescent="0.25">
      <c r="A39" s="9" t="str">
        <f>Inverters!B35</f>
        <v>A-33</v>
      </c>
      <c r="B39" s="24">
        <f t="shared" si="0"/>
        <v>1251.1196856023539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39.645977150069328</v>
      </c>
      <c r="H39" s="37">
        <f t="shared" si="3"/>
        <v>29.364322806570485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863.83795231933618</v>
      </c>
    </row>
    <row r="40" spans="1:21" x14ac:dyDescent="0.25">
      <c r="A40" s="9" t="str">
        <f>Inverters!B36</f>
        <v>B-1</v>
      </c>
      <c r="B40" s="24">
        <f t="shared" si="0"/>
        <v>4781.5025622182557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51.291287856671019</v>
      </c>
      <c r="H40" s="37">
        <f t="shared" si="3"/>
        <v>14.708712143328981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29.571354277060983</v>
      </c>
    </row>
    <row r="41" spans="1:21" x14ac:dyDescent="0.25">
      <c r="A41" s="9" t="str">
        <f>Inverters!B37</f>
        <v>B-2</v>
      </c>
      <c r="B41" s="24">
        <f t="shared" si="0"/>
        <v>3251.7150399444113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47.9422495945158</v>
      </c>
      <c r="H41" s="37">
        <f t="shared" si="3"/>
        <v>18.0577504054842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63.940354614513353</v>
      </c>
    </row>
    <row r="42" spans="1:21" x14ac:dyDescent="0.25">
      <c r="A42" s="9" t="str">
        <f>Inverters!B38</f>
        <v>B-3</v>
      </c>
      <c r="B42" s="24">
        <f t="shared" si="0"/>
        <v>2846.7452777689568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46.78697217814485</v>
      </c>
      <c r="H42" s="37">
        <f t="shared" si="3"/>
        <v>19.21302782185515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83.42626145818214</v>
      </c>
    </row>
    <row r="43" spans="1:21" x14ac:dyDescent="0.25">
      <c r="A43" s="9" t="str">
        <f>Inverters!B39</f>
        <v>C-1</v>
      </c>
      <c r="B43" s="24">
        <f t="shared" si="0"/>
        <v>2394.1911228012855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45.283176323787814</v>
      </c>
      <c r="H43" s="37">
        <f t="shared" si="3"/>
        <v>20.716823676212186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117.94576935675828</v>
      </c>
    </row>
    <row r="44" spans="1:21" ht="15.75" thickBot="1" x14ac:dyDescent="0.3">
      <c r="A44" s="9" t="str">
        <f>Inverters!B40</f>
        <v>Trans</v>
      </c>
      <c r="B44" s="24">
        <f>SQRT(($C$2-Q44)^2+($D$2-R44)^2)</f>
        <v>1233.4876889538416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39.522696385860954</v>
      </c>
      <c r="H44" s="37">
        <f t="shared" si="3"/>
        <v>14.477303614139046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28.036923807824881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23.189415544729094</v>
      </c>
      <c r="O45" s="108"/>
      <c r="P45" s="108"/>
      <c r="Q45" s="109"/>
      <c r="R45" s="109"/>
      <c r="U45">
        <f t="shared" ref="U45" si="5">10^(H45/10)</f>
        <v>208.42103799451823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44.624321104372001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44.624321104372001</v>
      </c>
      <c r="D51" s="77">
        <f>10*LOG10(SUM(U7:U44))</f>
        <v>44.592998421881937</v>
      </c>
      <c r="E51" s="77">
        <f>P85</f>
        <v>44.612601556194392</v>
      </c>
      <c r="F51" s="78">
        <f>S85</f>
        <v>51.00726751932433</v>
      </c>
    </row>
    <row r="52" spans="1:19" ht="14.45" customHeight="1" thickBot="1" x14ac:dyDescent="0.3">
      <c r="B52" s="72" t="s">
        <v>141</v>
      </c>
      <c r="C52" s="79">
        <f>10*LOG10(10^(C50/10)+10^(C51/10))</f>
        <v>45.910899730154988</v>
      </c>
      <c r="D52" s="79">
        <f>10*LOG10(10^(D50/10)+10^(D51/10))</f>
        <v>44.956240204514621</v>
      </c>
      <c r="E52" s="79">
        <f>J85</f>
        <v>45.577005759942452</v>
      </c>
      <c r="F52" s="80">
        <f>M85</f>
        <v>51.515934107431676</v>
      </c>
    </row>
    <row r="53" spans="1:19" ht="16.149999999999999" customHeight="1" thickBot="1" x14ac:dyDescent="0.3">
      <c r="B53" s="74" t="s">
        <v>145</v>
      </c>
      <c r="C53" s="81">
        <f>C52-C50</f>
        <v>5.9108997301549877</v>
      </c>
      <c r="D53" s="81">
        <f>D52-D50</f>
        <v>10.956240204514621</v>
      </c>
      <c r="E53" s="81">
        <f>E52-E50</f>
        <v>7.0085346899710785</v>
      </c>
      <c r="F53" s="82">
        <f>F52-F50</f>
        <v>9.5653621776188515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15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44.956240204514621</v>
      </c>
      <c r="J61" s="62">
        <f>10^(I61/10)</f>
        <v>31305.743346616546</v>
      </c>
      <c r="K61" s="63"/>
      <c r="L61" s="153">
        <f>I61+10</f>
        <v>54.956240204514621</v>
      </c>
      <c r="M61" s="62">
        <f>10^(L61/10)</f>
        <v>313057.43346616527</v>
      </c>
      <c r="N61" s="62"/>
      <c r="O61" s="62">
        <f>D51</f>
        <v>44.592998421881937</v>
      </c>
      <c r="P61" s="62">
        <f>10^(O61/10)</f>
        <v>28793.856915106899</v>
      </c>
      <c r="Q61" s="62"/>
      <c r="R61" s="62">
        <f>O61+10</f>
        <v>54.592998421881937</v>
      </c>
      <c r="S61" s="63">
        <f>10^(R61/10)</f>
        <v>287938.5691510688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44.956240204514621</v>
      </c>
      <c r="J62" s="26">
        <f t="shared" ref="J62:J84" si="10">10^(I62/10)</f>
        <v>31305.743346616546</v>
      </c>
      <c r="K62" s="64"/>
      <c r="L62" s="154">
        <f t="shared" ref="L62:L67" si="11">I62+10</f>
        <v>54.956240204514621</v>
      </c>
      <c r="M62" s="26">
        <f t="shared" ref="M62:M84" si="12">10^(L62/10)</f>
        <v>313057.43346616527</v>
      </c>
      <c r="N62" s="26"/>
      <c r="O62" s="26">
        <f>O61</f>
        <v>44.592998421881937</v>
      </c>
      <c r="P62" s="26">
        <f t="shared" ref="P62:P84" si="13">10^(O62/10)</f>
        <v>28793.856915106899</v>
      </c>
      <c r="Q62" s="26"/>
      <c r="R62" s="26">
        <f t="shared" ref="R62:R67" si="14">O62+10</f>
        <v>54.592998421881937</v>
      </c>
      <c r="S62" s="64">
        <f t="shared" ref="S62:S84" si="15">10^(R62/10)</f>
        <v>287938.5691510688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44.956240204514621</v>
      </c>
      <c r="J63" s="26">
        <f t="shared" si="10"/>
        <v>31305.743346616546</v>
      </c>
      <c r="K63" s="64"/>
      <c r="L63" s="154">
        <f t="shared" si="11"/>
        <v>54.956240204514621</v>
      </c>
      <c r="M63" s="26">
        <f t="shared" si="12"/>
        <v>313057.43346616527</v>
      </c>
      <c r="N63" s="26"/>
      <c r="O63" s="26">
        <f t="shared" ref="O63:O84" si="17">O62</f>
        <v>44.592998421881937</v>
      </c>
      <c r="P63" s="26">
        <f t="shared" si="13"/>
        <v>28793.856915106899</v>
      </c>
      <c r="Q63" s="26"/>
      <c r="R63" s="26">
        <f t="shared" si="14"/>
        <v>54.592998421881937</v>
      </c>
      <c r="S63" s="64">
        <f t="shared" si="15"/>
        <v>287938.5691510688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44.956240204514621</v>
      </c>
      <c r="J64" s="26">
        <f t="shared" si="10"/>
        <v>31305.743346616546</v>
      </c>
      <c r="K64" s="64"/>
      <c r="L64" s="154">
        <f t="shared" si="11"/>
        <v>54.956240204514621</v>
      </c>
      <c r="M64" s="26">
        <f t="shared" si="12"/>
        <v>313057.43346616527</v>
      </c>
      <c r="N64" s="26"/>
      <c r="O64" s="26">
        <f t="shared" si="17"/>
        <v>44.592998421881937</v>
      </c>
      <c r="P64" s="26">
        <f t="shared" si="13"/>
        <v>28793.856915106899</v>
      </c>
      <c r="Q64" s="26"/>
      <c r="R64" s="26">
        <f t="shared" si="14"/>
        <v>54.592998421881937</v>
      </c>
      <c r="S64" s="64">
        <f t="shared" si="15"/>
        <v>287938.5691510688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44.956240204514621</v>
      </c>
      <c r="J65" s="26">
        <f t="shared" si="10"/>
        <v>31305.743346616546</v>
      </c>
      <c r="K65" s="64"/>
      <c r="L65" s="154">
        <f t="shared" si="11"/>
        <v>54.956240204514621</v>
      </c>
      <c r="M65" s="26">
        <f t="shared" si="12"/>
        <v>313057.43346616527</v>
      </c>
      <c r="N65" s="26"/>
      <c r="O65" s="26">
        <f t="shared" si="17"/>
        <v>44.592998421881937</v>
      </c>
      <c r="P65" s="26">
        <f t="shared" si="13"/>
        <v>28793.856915106899</v>
      </c>
      <c r="Q65" s="26"/>
      <c r="R65" s="26">
        <f t="shared" si="14"/>
        <v>54.592998421881937</v>
      </c>
      <c r="S65" s="64">
        <f t="shared" si="15"/>
        <v>287938.5691510688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44.956240204514621</v>
      </c>
      <c r="J66" s="26">
        <f t="shared" si="10"/>
        <v>31305.743346616546</v>
      </c>
      <c r="K66" s="64"/>
      <c r="L66" s="154">
        <f t="shared" si="11"/>
        <v>54.956240204514621</v>
      </c>
      <c r="M66" s="26">
        <f t="shared" si="12"/>
        <v>313057.43346616527</v>
      </c>
      <c r="N66" s="26"/>
      <c r="O66" s="26">
        <f t="shared" si="17"/>
        <v>44.592998421881937</v>
      </c>
      <c r="P66" s="26">
        <f t="shared" si="13"/>
        <v>28793.856915106899</v>
      </c>
      <c r="Q66" s="26"/>
      <c r="R66" s="26">
        <f t="shared" si="14"/>
        <v>54.592998421881937</v>
      </c>
      <c r="S66" s="64">
        <f t="shared" si="15"/>
        <v>287938.5691510688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44.956240204514621</v>
      </c>
      <c r="J67" s="26">
        <f t="shared" si="10"/>
        <v>31305.743346616546</v>
      </c>
      <c r="K67" s="64"/>
      <c r="L67" s="154">
        <f t="shared" si="11"/>
        <v>54.956240204514621</v>
      </c>
      <c r="M67" s="26">
        <f t="shared" si="12"/>
        <v>313057.43346616527</v>
      </c>
      <c r="N67" s="26"/>
      <c r="O67" s="26">
        <f t="shared" si="17"/>
        <v>44.592998421881937</v>
      </c>
      <c r="P67" s="26">
        <f t="shared" si="13"/>
        <v>28793.856915106899</v>
      </c>
      <c r="Q67" s="26"/>
      <c r="R67" s="26">
        <f t="shared" si="14"/>
        <v>54.592998421881937</v>
      </c>
      <c r="S67" s="64">
        <f t="shared" si="15"/>
        <v>287938.5691510688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45.910899730154988</v>
      </c>
      <c r="J68" s="26">
        <f t="shared" si="10"/>
        <v>39002.277953101438</v>
      </c>
      <c r="K68" s="64"/>
      <c r="L68" s="154">
        <f>I68</f>
        <v>45.910899730154988</v>
      </c>
      <c r="M68" s="26">
        <f t="shared" si="12"/>
        <v>39002.277953101438</v>
      </c>
      <c r="N68" s="26"/>
      <c r="O68" s="26">
        <f>H46</f>
        <v>44.624321104372001</v>
      </c>
      <c r="P68" s="26">
        <f t="shared" si="13"/>
        <v>29002.27795310138</v>
      </c>
      <c r="Q68" s="26"/>
      <c r="R68" s="26">
        <f>O68</f>
        <v>44.624321104372001</v>
      </c>
      <c r="S68" s="64">
        <f t="shared" si="15"/>
        <v>29002.27795310138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45.910899730154988</v>
      </c>
      <c r="J69" s="26">
        <f t="shared" si="10"/>
        <v>39002.277953101438</v>
      </c>
      <c r="K69" s="64"/>
      <c r="L69" s="154">
        <f t="shared" ref="L69:L82" si="20">I69</f>
        <v>45.910899730154988</v>
      </c>
      <c r="M69" s="26">
        <f t="shared" si="12"/>
        <v>39002.277953101438</v>
      </c>
      <c r="N69" s="26"/>
      <c r="O69" s="26">
        <f t="shared" si="17"/>
        <v>44.624321104372001</v>
      </c>
      <c r="P69" s="26">
        <f t="shared" si="13"/>
        <v>29002.27795310138</v>
      </c>
      <c r="Q69" s="26"/>
      <c r="R69" s="26">
        <f t="shared" ref="R69:R82" si="21">O69</f>
        <v>44.624321104372001</v>
      </c>
      <c r="S69" s="64">
        <f t="shared" si="15"/>
        <v>29002.27795310138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45.910899730154988</v>
      </c>
      <c r="J70" s="26">
        <f t="shared" si="10"/>
        <v>39002.277953101438</v>
      </c>
      <c r="K70" s="64"/>
      <c r="L70" s="154">
        <f t="shared" si="20"/>
        <v>45.910899730154988</v>
      </c>
      <c r="M70" s="26">
        <f t="shared" si="12"/>
        <v>39002.277953101438</v>
      </c>
      <c r="N70" s="26"/>
      <c r="O70" s="26">
        <f t="shared" si="17"/>
        <v>44.624321104372001</v>
      </c>
      <c r="P70" s="26">
        <f t="shared" si="13"/>
        <v>29002.27795310138</v>
      </c>
      <c r="Q70" s="26"/>
      <c r="R70" s="26">
        <f t="shared" si="21"/>
        <v>44.624321104372001</v>
      </c>
      <c r="S70" s="64">
        <f t="shared" si="15"/>
        <v>29002.27795310138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45.910899730154988</v>
      </c>
      <c r="J71" s="26">
        <f t="shared" si="10"/>
        <v>39002.277953101438</v>
      </c>
      <c r="K71" s="64"/>
      <c r="L71" s="154">
        <f t="shared" si="20"/>
        <v>45.910899730154988</v>
      </c>
      <c r="M71" s="26">
        <f t="shared" si="12"/>
        <v>39002.277953101438</v>
      </c>
      <c r="N71" s="26"/>
      <c r="O71" s="26">
        <f t="shared" si="17"/>
        <v>44.624321104372001</v>
      </c>
      <c r="P71" s="26">
        <f t="shared" si="13"/>
        <v>29002.27795310138</v>
      </c>
      <c r="Q71" s="26"/>
      <c r="R71" s="26">
        <f t="shared" si="21"/>
        <v>44.624321104372001</v>
      </c>
      <c r="S71" s="64">
        <f t="shared" si="15"/>
        <v>29002.27795310138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45.910899730154988</v>
      </c>
      <c r="J72" s="26">
        <f t="shared" si="10"/>
        <v>39002.277953101438</v>
      </c>
      <c r="K72" s="64"/>
      <c r="L72" s="154">
        <f t="shared" si="20"/>
        <v>45.910899730154988</v>
      </c>
      <c r="M72" s="26">
        <f t="shared" si="12"/>
        <v>39002.277953101438</v>
      </c>
      <c r="N72" s="26"/>
      <c r="O72" s="26">
        <f t="shared" si="17"/>
        <v>44.624321104372001</v>
      </c>
      <c r="P72" s="26">
        <f t="shared" si="13"/>
        <v>29002.27795310138</v>
      </c>
      <c r="Q72" s="26"/>
      <c r="R72" s="26">
        <f t="shared" si="21"/>
        <v>44.624321104372001</v>
      </c>
      <c r="S72" s="64">
        <f t="shared" si="15"/>
        <v>29002.27795310138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45.910899730154988</v>
      </c>
      <c r="J73" s="26">
        <f t="shared" si="10"/>
        <v>39002.277953101438</v>
      </c>
      <c r="K73" s="64"/>
      <c r="L73" s="154">
        <f t="shared" si="20"/>
        <v>45.910899730154988</v>
      </c>
      <c r="M73" s="26">
        <f t="shared" si="12"/>
        <v>39002.277953101438</v>
      </c>
      <c r="N73" s="26"/>
      <c r="O73" s="26">
        <f t="shared" si="17"/>
        <v>44.624321104372001</v>
      </c>
      <c r="P73" s="26">
        <f t="shared" si="13"/>
        <v>29002.27795310138</v>
      </c>
      <c r="Q73" s="26"/>
      <c r="R73" s="26">
        <f t="shared" si="21"/>
        <v>44.624321104372001</v>
      </c>
      <c r="S73" s="64">
        <f t="shared" si="15"/>
        <v>29002.27795310138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45.910899730154988</v>
      </c>
      <c r="J74" s="26">
        <f t="shared" si="10"/>
        <v>39002.277953101438</v>
      </c>
      <c r="K74" s="64"/>
      <c r="L74" s="154">
        <f t="shared" si="20"/>
        <v>45.910899730154988</v>
      </c>
      <c r="M74" s="26">
        <f t="shared" si="12"/>
        <v>39002.277953101438</v>
      </c>
      <c r="N74" s="26"/>
      <c r="O74" s="26">
        <f t="shared" si="17"/>
        <v>44.624321104372001</v>
      </c>
      <c r="P74" s="26">
        <f t="shared" si="13"/>
        <v>29002.27795310138</v>
      </c>
      <c r="Q74" s="26"/>
      <c r="R74" s="26">
        <f t="shared" si="21"/>
        <v>44.624321104372001</v>
      </c>
      <c r="S74" s="64">
        <f t="shared" si="15"/>
        <v>29002.27795310138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45.910899730154988</v>
      </c>
      <c r="J75" s="26">
        <f t="shared" si="10"/>
        <v>39002.277953101438</v>
      </c>
      <c r="K75" s="64"/>
      <c r="L75" s="154">
        <f t="shared" si="20"/>
        <v>45.910899730154988</v>
      </c>
      <c r="M75" s="26">
        <f t="shared" si="12"/>
        <v>39002.277953101438</v>
      </c>
      <c r="N75" s="26"/>
      <c r="O75" s="26">
        <f t="shared" si="17"/>
        <v>44.624321104372001</v>
      </c>
      <c r="P75" s="26">
        <f t="shared" si="13"/>
        <v>29002.27795310138</v>
      </c>
      <c r="Q75" s="26"/>
      <c r="R75" s="26">
        <f t="shared" si="21"/>
        <v>44.624321104372001</v>
      </c>
      <c r="S75" s="64">
        <f t="shared" si="15"/>
        <v>29002.27795310138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45.910899730154988</v>
      </c>
      <c r="J76" s="26">
        <f t="shared" si="10"/>
        <v>39002.277953101438</v>
      </c>
      <c r="K76" s="64"/>
      <c r="L76" s="154">
        <f t="shared" si="20"/>
        <v>45.910899730154988</v>
      </c>
      <c r="M76" s="26">
        <f t="shared" si="12"/>
        <v>39002.277953101438</v>
      </c>
      <c r="N76" s="26"/>
      <c r="O76" s="26">
        <f t="shared" si="17"/>
        <v>44.624321104372001</v>
      </c>
      <c r="P76" s="26">
        <f t="shared" si="13"/>
        <v>29002.27795310138</v>
      </c>
      <c r="Q76" s="26"/>
      <c r="R76" s="26">
        <f t="shared" si="21"/>
        <v>44.624321104372001</v>
      </c>
      <c r="S76" s="64">
        <f t="shared" si="15"/>
        <v>29002.27795310138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45.910899730154988</v>
      </c>
      <c r="J77" s="26">
        <f t="shared" si="10"/>
        <v>39002.277953101438</v>
      </c>
      <c r="K77" s="64"/>
      <c r="L77" s="154">
        <f t="shared" si="20"/>
        <v>45.910899730154988</v>
      </c>
      <c r="M77" s="26">
        <f t="shared" si="12"/>
        <v>39002.277953101438</v>
      </c>
      <c r="N77" s="26"/>
      <c r="O77" s="26">
        <f t="shared" si="17"/>
        <v>44.624321104372001</v>
      </c>
      <c r="P77" s="26">
        <f t="shared" si="13"/>
        <v>29002.27795310138</v>
      </c>
      <c r="Q77" s="26"/>
      <c r="R77" s="26">
        <f t="shared" si="21"/>
        <v>44.624321104372001</v>
      </c>
      <c r="S77" s="64">
        <f t="shared" si="15"/>
        <v>29002.27795310138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45.910899730154988</v>
      </c>
      <c r="J78" s="26">
        <f t="shared" si="10"/>
        <v>39002.277953101438</v>
      </c>
      <c r="K78" s="64"/>
      <c r="L78" s="154">
        <f t="shared" si="20"/>
        <v>45.910899730154988</v>
      </c>
      <c r="M78" s="26">
        <f t="shared" si="12"/>
        <v>39002.277953101438</v>
      </c>
      <c r="N78" s="26"/>
      <c r="O78" s="26">
        <f t="shared" si="17"/>
        <v>44.624321104372001</v>
      </c>
      <c r="P78" s="26">
        <f t="shared" si="13"/>
        <v>29002.27795310138</v>
      </c>
      <c r="Q78" s="26"/>
      <c r="R78" s="26">
        <f t="shared" si="21"/>
        <v>44.624321104372001</v>
      </c>
      <c r="S78" s="64">
        <f t="shared" si="15"/>
        <v>29002.27795310138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45.910899730154988</v>
      </c>
      <c r="J79" s="26">
        <f t="shared" si="10"/>
        <v>39002.277953101438</v>
      </c>
      <c r="K79" s="64"/>
      <c r="L79" s="154">
        <f t="shared" si="20"/>
        <v>45.910899730154988</v>
      </c>
      <c r="M79" s="26">
        <f t="shared" si="12"/>
        <v>39002.277953101438</v>
      </c>
      <c r="N79" s="26"/>
      <c r="O79" s="26">
        <f t="shared" si="17"/>
        <v>44.624321104372001</v>
      </c>
      <c r="P79" s="26">
        <f t="shared" si="13"/>
        <v>29002.27795310138</v>
      </c>
      <c r="Q79" s="26"/>
      <c r="R79" s="26">
        <f t="shared" si="21"/>
        <v>44.624321104372001</v>
      </c>
      <c r="S79" s="64">
        <f t="shared" si="15"/>
        <v>29002.27795310138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45.910899730154988</v>
      </c>
      <c r="J80" s="26">
        <f t="shared" si="10"/>
        <v>39002.277953101438</v>
      </c>
      <c r="K80" s="64"/>
      <c r="L80" s="154">
        <f t="shared" si="20"/>
        <v>45.910899730154988</v>
      </c>
      <c r="M80" s="26">
        <f t="shared" si="12"/>
        <v>39002.277953101438</v>
      </c>
      <c r="N80" s="26"/>
      <c r="O80" s="26">
        <f t="shared" si="17"/>
        <v>44.624321104372001</v>
      </c>
      <c r="P80" s="26">
        <f t="shared" si="13"/>
        <v>29002.27795310138</v>
      </c>
      <c r="Q80" s="26"/>
      <c r="R80" s="26">
        <f t="shared" si="21"/>
        <v>44.624321104372001</v>
      </c>
      <c r="S80" s="64">
        <f t="shared" si="15"/>
        <v>29002.27795310138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45.910899730154988</v>
      </c>
      <c r="J81" s="26">
        <f t="shared" si="10"/>
        <v>39002.277953101438</v>
      </c>
      <c r="K81" s="64"/>
      <c r="L81" s="154">
        <f t="shared" si="20"/>
        <v>45.910899730154988</v>
      </c>
      <c r="M81" s="26">
        <f t="shared" si="12"/>
        <v>39002.277953101438</v>
      </c>
      <c r="N81" s="26"/>
      <c r="O81" s="26">
        <f t="shared" si="17"/>
        <v>44.624321104372001</v>
      </c>
      <c r="P81" s="26">
        <f t="shared" si="13"/>
        <v>29002.27795310138</v>
      </c>
      <c r="Q81" s="26"/>
      <c r="R81" s="26">
        <f t="shared" si="21"/>
        <v>44.624321104372001</v>
      </c>
      <c r="S81" s="64">
        <f t="shared" si="15"/>
        <v>29002.27795310138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45.910899730154988</v>
      </c>
      <c r="J82" s="26">
        <f t="shared" si="10"/>
        <v>39002.277953101438</v>
      </c>
      <c r="K82" s="64"/>
      <c r="L82" s="154">
        <f t="shared" si="20"/>
        <v>45.910899730154988</v>
      </c>
      <c r="M82" s="26">
        <f t="shared" si="12"/>
        <v>39002.277953101438</v>
      </c>
      <c r="N82" s="26"/>
      <c r="O82" s="26">
        <f t="shared" si="17"/>
        <v>44.624321104372001</v>
      </c>
      <c r="P82" s="26">
        <f t="shared" si="13"/>
        <v>29002.27795310138</v>
      </c>
      <c r="Q82" s="26"/>
      <c r="R82" s="26">
        <f t="shared" si="21"/>
        <v>44.624321104372001</v>
      </c>
      <c r="S82" s="64">
        <f t="shared" si="15"/>
        <v>29002.27795310138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44.956240204514621</v>
      </c>
      <c r="J83" s="26">
        <f t="shared" si="10"/>
        <v>31305.743346616546</v>
      </c>
      <c r="K83" s="64"/>
      <c r="L83" s="154">
        <f>I83+10</f>
        <v>54.956240204514621</v>
      </c>
      <c r="M83" s="26">
        <f t="shared" si="12"/>
        <v>313057.43346616527</v>
      </c>
      <c r="N83" s="26"/>
      <c r="O83" s="26">
        <f>D51</f>
        <v>44.592998421881937</v>
      </c>
      <c r="P83" s="26">
        <f t="shared" si="13"/>
        <v>28793.856915106899</v>
      </c>
      <c r="Q83" s="26"/>
      <c r="R83" s="26">
        <f>O83+10</f>
        <v>54.592998421881937</v>
      </c>
      <c r="S83" s="64">
        <f t="shared" si="15"/>
        <v>287938.5691510688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44.956240204514621</v>
      </c>
      <c r="J84" s="65">
        <f t="shared" si="10"/>
        <v>31305.743346616546</v>
      </c>
      <c r="K84" s="66"/>
      <c r="L84" s="155">
        <f>I84+10</f>
        <v>54.956240204514621</v>
      </c>
      <c r="M84" s="65">
        <f t="shared" si="12"/>
        <v>313057.43346616527</v>
      </c>
      <c r="N84" s="65"/>
      <c r="O84" s="65">
        <f t="shared" si="17"/>
        <v>44.592998421881937</v>
      </c>
      <c r="P84" s="65">
        <f t="shared" si="13"/>
        <v>28793.856915106899</v>
      </c>
      <c r="Q84" s="65"/>
      <c r="R84" s="65">
        <f>O84+10</f>
        <v>54.592998421881937</v>
      </c>
      <c r="S84" s="66">
        <f t="shared" si="15"/>
        <v>287938.5691510688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45.577005759942452</v>
      </c>
      <c r="K85" s="67"/>
      <c r="L85" s="67" t="s">
        <v>134</v>
      </c>
      <c r="M85" s="67">
        <f>10*LOG10(SUM(M61:M84)/24)</f>
        <v>51.515934107431676</v>
      </c>
      <c r="N85" s="67"/>
      <c r="O85" s="67" t="s">
        <v>135</v>
      </c>
      <c r="P85" s="67">
        <f>10*LOG10(SUM(P61:P84)/24)</f>
        <v>44.612601556194392</v>
      </c>
      <c r="Q85" s="67"/>
      <c r="R85" s="67" t="s">
        <v>134</v>
      </c>
      <c r="S85" s="68">
        <f>10*LOG10(SUM(S61:S84)/24)</f>
        <v>51.00726751932433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15</v>
      </c>
      <c r="C89" s="22">
        <f>C2</f>
        <v>257540.92</v>
      </c>
      <c r="D89" s="23">
        <f>D2</f>
        <v>4258326.82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44.624321104372001</v>
      </c>
      <c r="J89" s="86">
        <f>D51</f>
        <v>44.592998421881937</v>
      </c>
      <c r="K89" s="86">
        <f>E51</f>
        <v>44.612601556194392</v>
      </c>
      <c r="L89" s="87">
        <f>F51</f>
        <v>51.00726751932433</v>
      </c>
      <c r="M89" s="89">
        <f>C52</f>
        <v>45.910899730154988</v>
      </c>
      <c r="N89" s="86">
        <f>D52</f>
        <v>44.956240204514621</v>
      </c>
      <c r="O89" s="86">
        <f>E52</f>
        <v>45.577005759942452</v>
      </c>
      <c r="P89" s="87">
        <f>F52</f>
        <v>51.515934107431676</v>
      </c>
      <c r="Q89" s="89">
        <f>C53</f>
        <v>5.9108997301549877</v>
      </c>
      <c r="R89" s="86">
        <f>D53</f>
        <v>10.956240204514621</v>
      </c>
      <c r="S89" s="86">
        <f>E53</f>
        <v>7.0085346899710785</v>
      </c>
      <c r="T89" s="87">
        <f>F53</f>
        <v>9.5653621776188515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15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500.17258431469139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28.022698325964665</v>
      </c>
      <c r="K95" s="35">
        <f>4/60*100</f>
        <v>6.666666666666667</v>
      </c>
      <c r="L95" s="36">
        <f t="shared" ref="L95:L126" si="23">F95-J95+M95</f>
        <v>7.2163893006257567</v>
      </c>
      <c r="M95" s="110">
        <f>10*LOG(6.666667/100)</f>
        <v>-11.760912373409578</v>
      </c>
      <c r="N95" s="110">
        <f t="shared" ref="N95:N126" si="24">10^(L95/10)</f>
        <v>5.2679170770921706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506.17258431469139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31.78597237775308</v>
      </c>
      <c r="K96" s="27">
        <f t="shared" ref="K96:K159" si="27">4/60*100</f>
        <v>6.666666666666667</v>
      </c>
      <c r="L96" s="37">
        <f t="shared" si="23"/>
        <v>3.4531152488373422</v>
      </c>
      <c r="M96" s="110">
        <f t="shared" ref="M96:M159" si="28">10*LOG(6.666667/100)</f>
        <v>-11.760912373409578</v>
      </c>
      <c r="N96" s="110">
        <f t="shared" si="24"/>
        <v>2.2146827597187118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512.17258431469145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31.888326554904847</v>
      </c>
      <c r="K97" s="27">
        <f t="shared" si="27"/>
        <v>6.666666666666667</v>
      </c>
      <c r="L97" s="37">
        <f t="shared" si="23"/>
        <v>3.3507610716855751</v>
      </c>
      <c r="M97" s="110">
        <f t="shared" si="28"/>
        <v>-11.760912373409578</v>
      </c>
      <c r="N97" s="110">
        <f t="shared" si="24"/>
        <v>2.16309755872126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518.17258431469145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31.989488628580137</v>
      </c>
      <c r="K98" s="27">
        <f t="shared" si="27"/>
        <v>6.666666666666667</v>
      </c>
      <c r="L98" s="37">
        <f t="shared" si="23"/>
        <v>3.2495989980102848</v>
      </c>
      <c r="M98" s="110">
        <f t="shared" si="28"/>
        <v>-11.760912373409578</v>
      </c>
      <c r="N98" s="110">
        <f t="shared" si="24"/>
        <v>2.113293901694318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524.17258431469145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32.089486047884563</v>
      </c>
      <c r="K99" s="27">
        <f t="shared" si="27"/>
        <v>6.666666666666667</v>
      </c>
      <c r="L99" s="37">
        <f t="shared" si="23"/>
        <v>3.1496015787058589</v>
      </c>
      <c r="M99" s="110">
        <f t="shared" si="28"/>
        <v>-11.760912373409578</v>
      </c>
      <c r="N99" s="110">
        <f t="shared" si="24"/>
        <v>2.0651906867465586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530.17258431469145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32.188345324648807</v>
      </c>
      <c r="K100" s="27">
        <f t="shared" si="27"/>
        <v>6.666666666666667</v>
      </c>
      <c r="L100" s="37">
        <f t="shared" si="23"/>
        <v>3.0507423019416144</v>
      </c>
      <c r="M100" s="110">
        <f t="shared" si="28"/>
        <v>-11.760912373409578</v>
      </c>
      <c r="N100" s="110">
        <f t="shared" si="24"/>
        <v>2.0187113750461401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536.17258431469145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32.286092075621134</v>
      </c>
      <c r="K101" s="27">
        <f t="shared" si="27"/>
        <v>6.666666666666667</v>
      </c>
      <c r="L101" s="37">
        <f t="shared" si="23"/>
        <v>2.9529955509692876</v>
      </c>
      <c r="M101" s="110">
        <f t="shared" si="28"/>
        <v>-11.760912373409578</v>
      </c>
      <c r="N101" s="110">
        <f t="shared" si="24"/>
        <v>1.9737836861726146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542.17258431469145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32.382751062311854</v>
      </c>
      <c r="K102" s="27">
        <f t="shared" si="27"/>
        <v>6.666666666666667</v>
      </c>
      <c r="L102" s="37">
        <f t="shared" si="23"/>
        <v>2.8563365642785676</v>
      </c>
      <c r="M102" s="110">
        <f t="shared" si="28"/>
        <v>-11.760912373409578</v>
      </c>
      <c r="N102" s="110">
        <f t="shared" si="24"/>
        <v>1.9303393169370269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548.17258431469145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32.478346228645265</v>
      </c>
      <c r="K103" s="27">
        <f t="shared" si="27"/>
        <v>6.666666666666667</v>
      </c>
      <c r="L103" s="37">
        <f t="shared" si="23"/>
        <v>2.7607413979451572</v>
      </c>
      <c r="M103" s="110">
        <f t="shared" si="28"/>
        <v>-11.760912373409578</v>
      </c>
      <c r="N103" s="110">
        <f t="shared" si="24"/>
        <v>1.8883136816264003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554.17258431469145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32.572900736562033</v>
      </c>
      <c r="K104" s="27">
        <f t="shared" si="27"/>
        <v>6.666666666666667</v>
      </c>
      <c r="L104" s="37">
        <f t="shared" si="23"/>
        <v>2.6661868900283885</v>
      </c>
      <c r="M104" s="110">
        <f t="shared" si="28"/>
        <v>-11.760912373409578</v>
      </c>
      <c r="N104" s="110">
        <f t="shared" si="24"/>
        <v>1.847645671827207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560.17258431469145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32.66643699970448</v>
      </c>
      <c r="K105" s="27">
        <f t="shared" si="27"/>
        <v>6.666666666666667</v>
      </c>
      <c r="L105" s="37">
        <f t="shared" si="23"/>
        <v>2.5726506268859417</v>
      </c>
      <c r="M105" s="110">
        <f t="shared" si="28"/>
        <v>-11.760912373409578</v>
      </c>
      <c r="N105" s="110">
        <f t="shared" si="24"/>
        <v>1.8082774341592058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566.17258431469145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32.758976715307391</v>
      </c>
      <c r="K106" s="27">
        <f t="shared" si="27"/>
        <v>6.666666666666667</v>
      </c>
      <c r="L106" s="37">
        <f t="shared" si="23"/>
        <v>2.4801109112830311</v>
      </c>
      <c r="M106" s="110">
        <f t="shared" si="28"/>
        <v>-11.760912373409578</v>
      </c>
      <c r="N106" s="110">
        <f t="shared" si="24"/>
        <v>1.7701541644093184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572.17258431469145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32.850540894407864</v>
      </c>
      <c r="K107" s="27">
        <f t="shared" si="27"/>
        <v>6.666666666666667</v>
      </c>
      <c r="L107" s="37">
        <f t="shared" si="23"/>
        <v>2.388546732182558</v>
      </c>
      <c r="M107" s="110">
        <f t="shared" si="28"/>
        <v>-11.760912373409578</v>
      </c>
      <c r="N107" s="110">
        <f t="shared" si="24"/>
        <v>1.7332239166970234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578.17258431469145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32.941149890479281</v>
      </c>
      <c r="K108" s="27">
        <f t="shared" si="27"/>
        <v>6.666666666666667</v>
      </c>
      <c r="L108" s="37">
        <f t="shared" si="23"/>
        <v>2.297937736111141</v>
      </c>
      <c r="M108" s="110">
        <f t="shared" si="28"/>
        <v>-11.760912373409578</v>
      </c>
      <c r="N108" s="110">
        <f t="shared" si="24"/>
        <v>1.697437426429951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584.17258431469145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33.030823426587219</v>
      </c>
      <c r="K109" s="27">
        <f t="shared" si="27"/>
        <v>6.666666666666667</v>
      </c>
      <c r="L109" s="37">
        <f t="shared" si="23"/>
        <v>2.2082642000032031</v>
      </c>
      <c r="M109" s="110">
        <f t="shared" si="28"/>
        <v>-11.760912373409578</v>
      </c>
      <c r="N109" s="110">
        <f t="shared" si="24"/>
        <v>1.6627479459223684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590.17258431469145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33.119580621157745</v>
      </c>
      <c r="K110" s="27">
        <f t="shared" si="27"/>
        <v>6.666666666666667</v>
      </c>
      <c r="L110" s="37">
        <f t="shared" si="23"/>
        <v>2.119507005432677</v>
      </c>
      <c r="M110" s="110">
        <f t="shared" si="28"/>
        <v>-11.760912373409578</v>
      </c>
      <c r="N110" s="110">
        <f t="shared" si="24"/>
        <v>1.6291110916520271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596.17258431469145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33.20744001244249</v>
      </c>
      <c r="K111" s="27">
        <f t="shared" si="27"/>
        <v>6.666666666666667</v>
      </c>
      <c r="L111" s="37">
        <f t="shared" si="23"/>
        <v>2.031647614147932</v>
      </c>
      <c r="M111" s="110">
        <f t="shared" si="28"/>
        <v>-11.760912373409578</v>
      </c>
      <c r="N111" s="110">
        <f t="shared" si="24"/>
        <v>1.5964847022230153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602.17258431469145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33.294419581758596</v>
      </c>
      <c r="K112" s="27">
        <f t="shared" si="27"/>
        <v>6.666666666666667</v>
      </c>
      <c r="L112" s="37">
        <f t="shared" si="23"/>
        <v>1.9446680448318254</v>
      </c>
      <c r="M112" s="110">
        <f t="shared" si="28"/>
        <v>-11.760912373409578</v>
      </c>
      <c r="N112" s="110">
        <f t="shared" si="24"/>
        <v>1.564828706185607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608.17258431469145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33.380536775576672</v>
      </c>
      <c r="K113" s="27">
        <f t="shared" si="27"/>
        <v>6.666666666666667</v>
      </c>
      <c r="L113" s="37">
        <f t="shared" si="23"/>
        <v>1.8585508510137494</v>
      </c>
      <c r="M113" s="110">
        <f t="shared" si="28"/>
        <v>-11.760912373409578</v>
      </c>
      <c r="N113" s="110">
        <f t="shared" si="24"/>
        <v>1.5341049989389226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614.17258431469145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33.465808526524384</v>
      </c>
      <c r="K114" s="27">
        <f t="shared" si="27"/>
        <v>6.666666666666667</v>
      </c>
      <c r="L114" s="37">
        <f t="shared" si="23"/>
        <v>1.7732791000660377</v>
      </c>
      <c r="M114" s="110">
        <f t="shared" si="28"/>
        <v>-11.760912373409578</v>
      </c>
      <c r="N114" s="110">
        <f t="shared" si="24"/>
        <v>1.5042773280101382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620.17258431469145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33.550251273369099</v>
      </c>
      <c r="K115" s="27">
        <f t="shared" si="27"/>
        <v>6.666666666666667</v>
      </c>
      <c r="L115" s="37">
        <f t="shared" si="23"/>
        <v>1.6888363532213226</v>
      </c>
      <c r="M115" s="110">
        <f t="shared" si="28"/>
        <v>-11.760912373409578</v>
      </c>
      <c r="N115" s="110">
        <f t="shared" si="24"/>
        <v>1.4753111860650185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626.17258431469145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33.633880980038441</v>
      </c>
      <c r="K116" s="27">
        <f t="shared" si="27"/>
        <v>6.666666666666667</v>
      </c>
      <c r="L116" s="37">
        <f t="shared" si="23"/>
        <v>1.6052066465519808</v>
      </c>
      <c r="M116" s="110">
        <f t="shared" si="28"/>
        <v>-11.760912373409578</v>
      </c>
      <c r="N116" s="110">
        <f t="shared" si="24"/>
        <v>1.4471737110600373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632.17258431469145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33.716713153733991</v>
      </c>
      <c r="K117" s="27">
        <f t="shared" si="27"/>
        <v>6.666666666666667</v>
      </c>
      <c r="L117" s="37">
        <f t="shared" si="23"/>
        <v>1.5223744728564306</v>
      </c>
      <c r="M117" s="110">
        <f t="shared" si="28"/>
        <v>-11.760912373409578</v>
      </c>
      <c r="N117" s="110">
        <f t="shared" si="24"/>
        <v>1.4198335929963677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638.17258431469145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33.798762862189236</v>
      </c>
      <c r="K118" s="27">
        <f t="shared" si="27"/>
        <v>6.666666666666667</v>
      </c>
      <c r="L118" s="37">
        <f t="shared" si="23"/>
        <v>1.4403247644011863</v>
      </c>
      <c r="M118" s="110">
        <f t="shared" si="28"/>
        <v>-11.760912373409578</v>
      </c>
      <c r="N118" s="110">
        <f t="shared" si="24"/>
        <v>1.3932609867816426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644.17258431469145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33.880044750120192</v>
      </c>
      <c r="K119" s="27">
        <f t="shared" si="27"/>
        <v>6.666666666666667</v>
      </c>
      <c r="L119" s="37">
        <f t="shared" si="23"/>
        <v>1.3590428764702303</v>
      </c>
      <c r="M119" s="110">
        <f t="shared" si="28"/>
        <v>-11.760912373409578</v>
      </c>
      <c r="N119" s="110">
        <f t="shared" si="24"/>
        <v>1.3674274307463827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650.17258431469145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33.960573054913247</v>
      </c>
      <c r="K120" s="27">
        <f t="shared" si="27"/>
        <v>6.666666666666667</v>
      </c>
      <c r="L120" s="37">
        <f t="shared" si="23"/>
        <v>1.2785145716771744</v>
      </c>
      <c r="M120" s="110">
        <f t="shared" si="28"/>
        <v>-11.760912373409578</v>
      </c>
      <c r="N120" s="110">
        <f t="shared" si="24"/>
        <v>1.3423057703996977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656.17258431469145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34.04036162159256</v>
      </c>
      <c r="K121" s="27">
        <f t="shared" si="27"/>
        <v>6.666666666666667</v>
      </c>
      <c r="L121" s="37">
        <f t="shared" si="23"/>
        <v>1.1987260049978623</v>
      </c>
      <c r="M121" s="110">
        <f t="shared" si="28"/>
        <v>-11.760912373409578</v>
      </c>
      <c r="N121" s="110">
        <f t="shared" si="24"/>
        <v>1.3178700870426678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662.17258431469145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34.119423917106154</v>
      </c>
      <c r="K122" s="27">
        <f t="shared" si="27"/>
        <v>6.666666666666667</v>
      </c>
      <c r="L122" s="37">
        <f t="shared" si="23"/>
        <v>1.1196637094842679</v>
      </c>
      <c r="M122" s="110">
        <f t="shared" si="28"/>
        <v>-11.760912373409578</v>
      </c>
      <c r="N122" s="110">
        <f t="shared" si="24"/>
        <v>1.2940956308889575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668.17258431469145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34.197773043967715</v>
      </c>
      <c r="K123" s="27">
        <f t="shared" si="27"/>
        <v>6.666666666666667</v>
      </c>
      <c r="L123" s="37">
        <f t="shared" si="23"/>
        <v>1.0413145826227073</v>
      </c>
      <c r="M123" s="110">
        <f t="shared" si="28"/>
        <v>-11.760912373409578</v>
      </c>
      <c r="N123" s="110">
        <f t="shared" si="24"/>
        <v>1.2709587583703028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674.17258431469145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34.275421753288612</v>
      </c>
      <c r="K124" s="27">
        <f t="shared" si="27"/>
        <v>6.666666666666667</v>
      </c>
      <c r="L124" s="37">
        <f t="shared" si="23"/>
        <v>0.96366587330181019</v>
      </c>
      <c r="M124" s="110">
        <f t="shared" si="28"/>
        <v>-11.760912373409578</v>
      </c>
      <c r="N124" s="110">
        <f t="shared" si="24"/>
        <v>1.2484368733302582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680.17258431469145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34.352382457232487</v>
      </c>
      <c r="K125" s="27">
        <f t="shared" si="27"/>
        <v>6.666666666666667</v>
      </c>
      <c r="L125" s="37">
        <f t="shared" si="23"/>
        <v>0.88670516935793486</v>
      </c>
      <c r="M125" s="110">
        <f t="shared" si="28"/>
        <v>-11.760912373409578</v>
      </c>
      <c r="N125" s="110">
        <f t="shared" si="24"/>
        <v>1.2265083718330574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686.17258431469145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34.428667240922977</v>
      </c>
      <c r="K126" s="27">
        <f t="shared" si="27"/>
        <v>6.666666666666667</v>
      </c>
      <c r="L126" s="37">
        <f t="shared" si="23"/>
        <v>0.81042038566744523</v>
      </c>
      <c r="M126" s="110">
        <f t="shared" si="28"/>
        <v>-11.760912373409578</v>
      </c>
      <c r="N126" s="110">
        <f t="shared" si="24"/>
        <v>1.2051525903357712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692.17258431469145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34.504287873833057</v>
      </c>
      <c r="K127" s="27">
        <f t="shared" si="27"/>
        <v>6.666666666666667</v>
      </c>
      <c r="L127" s="37">
        <f t="shared" ref="L127:L158" si="29">F127-J127+M127</f>
        <v>0.73479975275736464</v>
      </c>
      <c r="M127" s="110">
        <f t="shared" si="28"/>
        <v>-11.760912373409578</v>
      </c>
      <c r="N127" s="110">
        <f t="shared" ref="N127:N158" si="30">10^(L127/10)</f>
        <v>1.184349756991572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698.17258431469145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34.57925582068281</v>
      </c>
      <c r="K128" s="27">
        <f t="shared" si="27"/>
        <v>6.666666666666667</v>
      </c>
      <c r="L128" s="37">
        <f t="shared" si="29"/>
        <v>0.65983180590761137</v>
      </c>
      <c r="M128" s="110">
        <f t="shared" si="28"/>
        <v>-11.760912373409578</v>
      </c>
      <c r="N128" s="110">
        <f t="shared" si="30"/>
        <v>1.1640809458697869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704.17258431469145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34.653582251870965</v>
      </c>
      <c r="K129" s="27">
        <f t="shared" si="27"/>
        <v>6.666666666666667</v>
      </c>
      <c r="L129" s="37">
        <f t="shared" si="29"/>
        <v>0.58550537471945674</v>
      </c>
      <c r="M129" s="110">
        <f t="shared" si="28"/>
        <v>-11.760912373409578</v>
      </c>
      <c r="N129" s="110">
        <f t="shared" si="30"/>
        <v>1.1443280338947346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710.17258431469145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34.727278053463877</v>
      </c>
      <c r="K130" s="27">
        <f t="shared" si="27"/>
        <v>6.666666666666667</v>
      </c>
      <c r="L130" s="37">
        <f t="shared" si="29"/>
        <v>0.51180957312654485</v>
      </c>
      <c r="M130" s="110">
        <f t="shared" si="28"/>
        <v>-11.760912373409578</v>
      </c>
      <c r="N130" s="110">
        <f t="shared" si="30"/>
        <v>1.1250736603203921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716.17258431469145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34.800353836764288</v>
      </c>
      <c r="K131" s="27">
        <f t="shared" si="27"/>
        <v>6.666666666666667</v>
      </c>
      <c r="L131" s="37">
        <f t="shared" si="29"/>
        <v>0.43873378982613431</v>
      </c>
      <c r="M131" s="110">
        <f t="shared" si="28"/>
        <v>-11.760912373409578</v>
      </c>
      <c r="N131" s="110">
        <f t="shared" si="30"/>
        <v>1.1063011885716512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722.17258431469145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34.872819947480913</v>
      </c>
      <c r="K132" s="27">
        <f t="shared" si="27"/>
        <v>6.666666666666667</v>
      </c>
      <c r="L132" s="37">
        <f t="shared" si="29"/>
        <v>0.36626767910950875</v>
      </c>
      <c r="M132" s="110">
        <f t="shared" si="28"/>
        <v>-11.760912373409578</v>
      </c>
      <c r="N132" s="110">
        <f t="shared" si="30"/>
        <v>1.0879946702955166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728.17258431469145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34.94468647451869</v>
      </c>
      <c r="K133" s="27">
        <f t="shared" si="27"/>
        <v>6.666666666666667</v>
      </c>
      <c r="L133" s="37">
        <f t="shared" si="29"/>
        <v>0.29440115207173179</v>
      </c>
      <c r="M133" s="110">
        <f t="shared" si="28"/>
        <v>-11.760912373409578</v>
      </c>
      <c r="N133" s="110">
        <f t="shared" si="30"/>
        <v>1.0701388114771793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734.17258431469145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35.015963258408341</v>
      </c>
      <c r="K134" s="27">
        <f t="shared" si="27"/>
        <v>6.666666666666667</v>
      </c>
      <c r="L134" s="37">
        <f t="shared" si="29"/>
        <v>0.2231243681820807</v>
      </c>
      <c r="M134" s="110">
        <f t="shared" si="28"/>
        <v>-11.760912373409578</v>
      </c>
      <c r="N134" s="110">
        <f t="shared" si="30"/>
        <v>1.0527189404865196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740.17258431469145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35.086659899392885</v>
      </c>
      <c r="K135" s="27">
        <f t="shared" si="27"/>
        <v>6.666666666666667</v>
      </c>
      <c r="L135" s="37">
        <f t="shared" si="29"/>
        <v>0.15242772719753717</v>
      </c>
      <c r="M135" s="110">
        <f t="shared" si="28"/>
        <v>-11.760912373409578</v>
      </c>
      <c r="N135" s="110">
        <f t="shared" si="30"/>
        <v>1.0357209779303636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746.17258431469145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35.156785765187692</v>
      </c>
      <c r="K136" s="27">
        <f t="shared" si="27"/>
        <v>6.666666666666667</v>
      </c>
      <c r="L136" s="37">
        <f t="shared" si="29"/>
        <v>8.230186140272977E-2</v>
      </c>
      <c r="M136" s="110">
        <f t="shared" si="28"/>
        <v>-11.760912373409578</v>
      </c>
      <c r="N136" s="110">
        <f t="shared" si="30"/>
        <v>1.019131408194804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752.17258431469145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35.226349998429761</v>
      </c>
      <c r="K137" s="27">
        <f t="shared" si="27"/>
        <v>6.666666666666667</v>
      </c>
      <c r="L137" s="37">
        <f t="shared" si="29"/>
        <v>1.2737628160660819E-2</v>
      </c>
      <c r="M137" s="110">
        <f t="shared" si="28"/>
        <v>-11.760912373409578</v>
      </c>
      <c r="N137" s="110">
        <f t="shared" si="30"/>
        <v>1.0029372525701765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758.17258431469145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35.29536152383114</v>
      </c>
      <c r="K138" s="27">
        <f t="shared" si="27"/>
        <v>6.666666666666667</v>
      </c>
      <c r="L138" s="37">
        <f t="shared" si="29"/>
        <v>-5.6273897240718185E-2</v>
      </c>
      <c r="M138" s="110">
        <f t="shared" si="28"/>
        <v>-11.760912373409578</v>
      </c>
      <c r="N138" s="110">
        <f t="shared" si="30"/>
        <v>0.98712604385885994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764.17258431469145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35.363829055050296</v>
      </c>
      <c r="K139" s="27">
        <f t="shared" si="27"/>
        <v>6.666666666666667</v>
      </c>
      <c r="L139" s="37">
        <f t="shared" si="29"/>
        <v>-0.12474142845987402</v>
      </c>
      <c r="M139" s="110">
        <f t="shared" si="28"/>
        <v>-11.760912373409578</v>
      </c>
      <c r="N139" s="110">
        <f t="shared" si="30"/>
        <v>0.97168580237317848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770.17258431469145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35.431761101294853</v>
      </c>
      <c r="K140" s="27">
        <f t="shared" si="27"/>
        <v>6.666666666666667</v>
      </c>
      <c r="L140" s="37">
        <f t="shared" si="29"/>
        <v>-0.19267347470443141</v>
      </c>
      <c r="M140" s="110">
        <f t="shared" si="28"/>
        <v>-11.760912373409578</v>
      </c>
      <c r="N140" s="110">
        <f t="shared" si="30"/>
        <v>0.95660501323706504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776.17258431469145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35.499165973668099</v>
      </c>
      <c r="K141" s="27">
        <f t="shared" si="27"/>
        <v>6.666666666666667</v>
      </c>
      <c r="L141" s="37">
        <f t="shared" si="29"/>
        <v>-0.26007834707767685</v>
      </c>
      <c r="M141" s="110">
        <f t="shared" si="28"/>
        <v>-11.760912373409578</v>
      </c>
      <c r="N141" s="110">
        <f t="shared" si="30"/>
        <v>0.94187260491119684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782.17258431469145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35.566051791271107</v>
      </c>
      <c r="K142" s="27">
        <f t="shared" si="27"/>
        <v>6.666666666666667</v>
      </c>
      <c r="L142" s="37">
        <f t="shared" si="29"/>
        <v>-0.32696416468068534</v>
      </c>
      <c r="M142" s="110">
        <f t="shared" si="28"/>
        <v>-11.760912373409578</v>
      </c>
      <c r="N142" s="110">
        <f t="shared" si="30"/>
        <v>0.92747792886681135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788.17258431469145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35.632426487071733</v>
      </c>
      <c r="K143" s="27">
        <f t="shared" si="27"/>
        <v>6.666666666666667</v>
      </c>
      <c r="L143" s="37">
        <f t="shared" si="29"/>
        <v>-0.39333886048131106</v>
      </c>
      <c r="M143" s="110">
        <f t="shared" si="28"/>
        <v>-11.760912373409578</v>
      </c>
      <c r="N143" s="110">
        <f t="shared" si="30"/>
        <v>0.91341074033850378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794.17258431469145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35.698297813551065</v>
      </c>
      <c r="K144" s="27">
        <f t="shared" si="27"/>
        <v>6.666666666666667</v>
      </c>
      <c r="L144" s="37">
        <f t="shared" si="29"/>
        <v>-0.45921018696064309</v>
      </c>
      <c r="M144" s="110">
        <f t="shared" si="28"/>
        <v>-11.760912373409578</v>
      </c>
      <c r="N144" s="110">
        <f t="shared" si="30"/>
        <v>0.8996611800910459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800.17258431469145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35.763673348137353</v>
      </c>
      <c r="K145" s="27">
        <f t="shared" si="27"/>
        <v>6.666666666666667</v>
      </c>
      <c r="L145" s="37">
        <f t="shared" si="29"/>
        <v>-0.52458572154693073</v>
      </c>
      <c r="M145" s="110">
        <f t="shared" si="28"/>
        <v>-11.760912373409578</v>
      </c>
      <c r="N145" s="110">
        <f t="shared" si="30"/>
        <v>0.8862197571396353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806.17258431469145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35.82856049843695</v>
      </c>
      <c r="K146" s="27">
        <f t="shared" si="27"/>
        <v>6.666666666666667</v>
      </c>
      <c r="L146" s="37">
        <f t="shared" si="29"/>
        <v>-0.58947287184652808</v>
      </c>
      <c r="M146" s="110">
        <f t="shared" si="28"/>
        <v>-11.760912373409578</v>
      </c>
      <c r="N146" s="110">
        <f t="shared" si="30"/>
        <v>0.87307733236701568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812.17258431469145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35.892966507271396</v>
      </c>
      <c r="K147" s="27">
        <f t="shared" si="27"/>
        <v>6.666666666666667</v>
      </c>
      <c r="L147" s="37">
        <f t="shared" si="29"/>
        <v>-0.65387888068097411</v>
      </c>
      <c r="M147" s="110">
        <f t="shared" si="28"/>
        <v>-11.760912373409578</v>
      </c>
      <c r="N147" s="110">
        <f t="shared" si="30"/>
        <v>0.86022510298464228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818.17258431469145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35.956898457528972</v>
      </c>
      <c r="K148" s="27">
        <f t="shared" si="27"/>
        <v>6.666666666666667</v>
      </c>
      <c r="L148" s="37">
        <f t="shared" si="29"/>
        <v>-0.71781083093855003</v>
      </c>
      <c r="M148" s="110">
        <f t="shared" si="28"/>
        <v>-11.760912373409578</v>
      </c>
      <c r="N148" s="110">
        <f t="shared" si="30"/>
        <v>0.84765458778860214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824.17258431469145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36.020363276839177</v>
      </c>
      <c r="K149" s="27">
        <f t="shared" si="27"/>
        <v>6.666666666666667</v>
      </c>
      <c r="L149" s="37">
        <f t="shared" si="29"/>
        <v>-0.78127565024875523</v>
      </c>
      <c r="M149" s="110">
        <f t="shared" si="28"/>
        <v>-11.760912373409578</v>
      </c>
      <c r="N149" s="110">
        <f t="shared" si="30"/>
        <v>0.83535761316411095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830.17258431469145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36.083367742077549</v>
      </c>
      <c r="K150" s="27">
        <f t="shared" si="27"/>
        <v>6.666666666666667</v>
      </c>
      <c r="L150" s="37">
        <f t="shared" si="29"/>
        <v>-0.84428011548712689</v>
      </c>
      <c r="M150" s="110">
        <f t="shared" si="28"/>
        <v>-11.760912373409578</v>
      </c>
      <c r="N150" s="110">
        <f t="shared" si="30"/>
        <v>0.82332629979551697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836.17258431469145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36.145918483708286</v>
      </c>
      <c r="K151" s="27">
        <f t="shared" si="27"/>
        <v>6.666666666666667</v>
      </c>
      <c r="L151" s="37">
        <f t="shared" si="29"/>
        <v>-0.90683085711786404</v>
      </c>
      <c r="M151" s="110">
        <f t="shared" si="28"/>
        <v>-11.760912373409578</v>
      </c>
      <c r="N151" s="110">
        <f t="shared" si="30"/>
        <v>0.81155305004143374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842.17258431469145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36.208021989971705</v>
      </c>
      <c r="K152" s="27">
        <f t="shared" si="27"/>
        <v>6.666666666666667</v>
      </c>
      <c r="L152" s="37">
        <f t="shared" si="29"/>
        <v>-0.96893436338128325</v>
      </c>
      <c r="M152" s="110">
        <f t="shared" si="28"/>
        <v>-11.760912373409578</v>
      </c>
      <c r="N152" s="110">
        <f t="shared" si="30"/>
        <v>0.80003053593721662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592.17258431469145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33.148965941631005</v>
      </c>
      <c r="K153" s="27">
        <f t="shared" si="27"/>
        <v>6.666666666666667</v>
      </c>
      <c r="L153" s="37">
        <f t="shared" si="29"/>
        <v>2.0901216849594171</v>
      </c>
      <c r="M153" s="110">
        <f t="shared" si="28"/>
        <v>-11.760912373409578</v>
      </c>
      <c r="N153" s="110">
        <f t="shared" si="30"/>
        <v>1.6181253752585225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592.36802888762031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33.151832217362376</v>
      </c>
      <c r="K154" s="27">
        <f t="shared" si="27"/>
        <v>6.666666666666667</v>
      </c>
      <c r="L154" s="37">
        <f t="shared" si="29"/>
        <v>2.087255409228046</v>
      </c>
      <c r="M154" s="110">
        <f t="shared" si="28"/>
        <v>-11.760912373409578</v>
      </c>
      <c r="N154" s="110">
        <f t="shared" si="30"/>
        <v>1.6170577901240939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592.95189235263706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33.160389188252886</v>
      </c>
      <c r="K155" s="27">
        <f t="shared" si="27"/>
        <v>6.666666666666667</v>
      </c>
      <c r="L155" s="37">
        <f t="shared" si="29"/>
        <v>2.0786984383375362</v>
      </c>
      <c r="M155" s="110">
        <f t="shared" si="28"/>
        <v>-11.760912373409578</v>
      </c>
      <c r="N155" s="110">
        <f t="shared" si="30"/>
        <v>1.6138748130840033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593.91691747675509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33.174513923023547</v>
      </c>
      <c r="K156" s="27">
        <f t="shared" si="27"/>
        <v>6.666666666666667</v>
      </c>
      <c r="L156" s="37">
        <f t="shared" si="29"/>
        <v>2.0645737035668752</v>
      </c>
      <c r="M156" s="110">
        <f t="shared" si="28"/>
        <v>-11.760912373409578</v>
      </c>
      <c r="N156" s="110">
        <f t="shared" si="30"/>
        <v>1.6086344691834378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595.25149890672913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33.194009953561931</v>
      </c>
      <c r="K157" s="27">
        <f t="shared" si="27"/>
        <v>6.666666666666667</v>
      </c>
      <c r="L157" s="37">
        <f t="shared" si="29"/>
        <v>2.0450776730284908</v>
      </c>
      <c r="M157" s="110">
        <f t="shared" si="28"/>
        <v>-11.760912373409578</v>
      </c>
      <c r="N157" s="110">
        <f t="shared" si="30"/>
        <v>1.6014292894521012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596.94034754191489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33.218618681958581</v>
      </c>
      <c r="K158" s="27">
        <f t="shared" si="27"/>
        <v>6.666666666666667</v>
      </c>
      <c r="L158" s="37">
        <f t="shared" si="29"/>
        <v>2.0204689446318405</v>
      </c>
      <c r="M158" s="110">
        <f t="shared" si="28"/>
        <v>-11.760912373409578</v>
      </c>
      <c r="N158" s="110">
        <f t="shared" si="30"/>
        <v>1.5923806606306592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598.96529659651912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33.248033211284067</v>
      </c>
      <c r="K159" s="27">
        <f t="shared" si="27"/>
        <v>6.666666666666667</v>
      </c>
      <c r="L159" s="37">
        <f t="shared" ref="L159:L190" si="32">F159-J159+M159</f>
        <v>1.9910544153063547</v>
      </c>
      <c r="M159" s="110">
        <f t="shared" si="28"/>
        <v>-11.760912373409578</v>
      </c>
      <c r="N159" s="110">
        <f t="shared" ref="N159:N190" si="33">10^(L159/10)</f>
        <v>1.5816319940800703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601.30615935285562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33.281913049444725</v>
      </c>
      <c r="K160" s="27">
        <f t="shared" ref="K160:K223" si="36">4/60*100</f>
        <v>6.666666666666667</v>
      </c>
      <c r="L160" s="37">
        <f t="shared" si="32"/>
        <v>1.9571745771456968</v>
      </c>
      <c r="M160" s="110">
        <f t="shared" ref="M160:M223" si="37">10*LOG(6.666667/100)</f>
        <v>-11.760912373409578</v>
      </c>
      <c r="N160" s="110">
        <f t="shared" si="33"/>
        <v>1.5693414936404617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603.94155848327421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33.319898306985564</v>
      </c>
      <c r="K161" s="27">
        <f t="shared" si="36"/>
        <v>6.666666666666667</v>
      </c>
      <c r="L161" s="37">
        <f t="shared" si="32"/>
        <v>1.9191893196048575</v>
      </c>
      <c r="M161" s="110">
        <f t="shared" si="37"/>
        <v>-11.760912373409578</v>
      </c>
      <c r="N161" s="110">
        <f t="shared" si="33"/>
        <v>1.5556752127387266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606.84966713944812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33.361622361274527</v>
      </c>
      <c r="K162" s="27">
        <f t="shared" si="36"/>
        <v>6.666666666666667</v>
      </c>
      <c r="L162" s="37">
        <f t="shared" si="32"/>
        <v>1.8774652653158945</v>
      </c>
      <c r="M162" s="110">
        <f t="shared" si="37"/>
        <v>-11.760912373409578</v>
      </c>
      <c r="N162" s="110">
        <f t="shared" si="33"/>
        <v>1.5408009109078629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610.00882605665925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33.406722374968588</v>
      </c>
      <c r="K163" s="27">
        <f t="shared" si="36"/>
        <v>6.666666666666667</v>
      </c>
      <c r="L163" s="37">
        <f t="shared" si="32"/>
        <v>1.8323652516218338</v>
      </c>
      <c r="M163" s="110">
        <f t="shared" si="37"/>
        <v>-11.760912373409578</v>
      </c>
      <c r="N163" s="110">
        <f t="shared" si="33"/>
        <v>1.5248830084262026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613.39802315243674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33.454847440253374</v>
      </c>
      <c r="K164" s="27">
        <f t="shared" si="36"/>
        <v>6.666666666666667</v>
      </c>
      <c r="L164" s="37">
        <f t="shared" si="32"/>
        <v>1.7842401863370476</v>
      </c>
      <c r="M164" s="110">
        <f t="shared" si="37"/>
        <v>-11.760912373409578</v>
      </c>
      <c r="N164" s="110">
        <f t="shared" si="33"/>
        <v>1.5080787437118837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616.99723924677323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33.505664415751554</v>
      </c>
      <c r="K165" s="27">
        <f t="shared" si="36"/>
        <v>6.666666666666667</v>
      </c>
      <c r="L165" s="37">
        <f t="shared" si="32"/>
        <v>1.7334232108388683</v>
      </c>
      <c r="M165" s="110">
        <f t="shared" si="37"/>
        <v>-11.760912373409578</v>
      </c>
      <c r="N165" s="110">
        <f t="shared" si="33"/>
        <v>1.4905354897890661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620.78767458120819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33.558861712860015</v>
      </c>
      <c r="K166" s="27">
        <f t="shared" si="36"/>
        <v>6.666666666666667</v>
      </c>
      <c r="L166" s="37">
        <f t="shared" si="32"/>
        <v>1.680225913730407</v>
      </c>
      <c r="M166" s="110">
        <f t="shared" si="37"/>
        <v>-11.760912373409578</v>
      </c>
      <c r="N166" s="110">
        <f t="shared" si="33"/>
        <v>1.4723890919992118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624.75187633387088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33.614151382571521</v>
      </c>
      <c r="K167" s="27">
        <f t="shared" si="36"/>
        <v>6.666666666666667</v>
      </c>
      <c r="L167" s="37">
        <f t="shared" si="32"/>
        <v>1.624936244018901</v>
      </c>
      <c r="M167" s="110">
        <f t="shared" si="37"/>
        <v>-11.760912373409578</v>
      </c>
      <c r="N167" s="110">
        <f t="shared" si="33"/>
        <v>1.4537630436902915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628.87378866026074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33.671269875889493</v>
      </c>
      <c r="K168" s="27">
        <f t="shared" si="36"/>
        <v>6.666666666666667</v>
      </c>
      <c r="L168" s="37">
        <f t="shared" si="32"/>
        <v>1.5678177507009288</v>
      </c>
      <c r="M168" s="110">
        <f t="shared" si="37"/>
        <v>-11.760912373409578</v>
      </c>
      <c r="N168" s="110">
        <f t="shared" si="33"/>
        <v>1.4347683077035747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633.13874542344865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33.729977826541372</v>
      </c>
      <c r="K169" s="27">
        <f t="shared" si="36"/>
        <v>6.666666666666667</v>
      </c>
      <c r="L169" s="37">
        <f t="shared" si="32"/>
        <v>1.5091098000490497</v>
      </c>
      <c r="M169" s="110">
        <f t="shared" si="37"/>
        <v>-11.760912373409578</v>
      </c>
      <c r="N169" s="110">
        <f t="shared" si="33"/>
        <v>1.4155036057906902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637.53342298423354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33.790059155833617</v>
      </c>
      <c r="K170" s="27">
        <f t="shared" si="36"/>
        <v>6.666666666666667</v>
      </c>
      <c r="L170" s="37">
        <f t="shared" si="32"/>
        <v>1.4490284707568044</v>
      </c>
      <c r="M170" s="110">
        <f t="shared" si="37"/>
        <v>-11.760912373409578</v>
      </c>
      <c r="N170" s="110">
        <f t="shared" si="33"/>
        <v>1.39605602437523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642.04576712243693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33.851319742071226</v>
      </c>
      <c r="K171" s="27">
        <f t="shared" si="36"/>
        <v>6.666666666666667</v>
      </c>
      <c r="L171" s="37">
        <f t="shared" si="32"/>
        <v>1.3877678845191959</v>
      </c>
      <c r="M171" s="110">
        <f t="shared" si="37"/>
        <v>-11.760912373409578</v>
      </c>
      <c r="N171" s="110">
        <f t="shared" si="33"/>
        <v>1.376501815250184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646.66490493253127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33.913585840939447</v>
      </c>
      <c r="K172" s="27">
        <f t="shared" si="36"/>
        <v>6.666666666666667</v>
      </c>
      <c r="L172" s="37">
        <f t="shared" si="32"/>
        <v>1.3255017856509745</v>
      </c>
      <c r="M172" s="110">
        <f t="shared" si="37"/>
        <v>-11.760912373409578</v>
      </c>
      <c r="N172" s="110">
        <f t="shared" si="33"/>
        <v>1.3569072988768942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651.38104968617779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33.976702393866681</v>
      </c>
      <c r="K173" s="27">
        <f t="shared" si="36"/>
        <v>6.666666666666667</v>
      </c>
      <c r="L173" s="37">
        <f t="shared" si="32"/>
        <v>1.2623852327237408</v>
      </c>
      <c r="M173" s="110">
        <f t="shared" si="37"/>
        <v>-11.760912373409578</v>
      </c>
      <c r="N173" s="110">
        <f t="shared" si="33"/>
        <v>1.3373298033356216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656.18540430074256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34.040531320691386</v>
      </c>
      <c r="K174" s="27">
        <f t="shared" si="36"/>
        <v>6.666666666666667</v>
      </c>
      <c r="L174" s="37">
        <f t="shared" si="32"/>
        <v>1.1985563058990358</v>
      </c>
      <c r="M174" s="110">
        <f t="shared" si="37"/>
        <v>-11.760912373409578</v>
      </c>
      <c r="N174" s="110">
        <f t="shared" si="33"/>
        <v>1.3178185927211505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661.07006720364154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34.104949861035372</v>
      </c>
      <c r="K175" s="27">
        <f t="shared" si="36"/>
        <v>6.666666666666667</v>
      </c>
      <c r="L175" s="37">
        <f t="shared" si="32"/>
        <v>1.1341377655550495</v>
      </c>
      <c r="M175" s="110">
        <f t="shared" si="37"/>
        <v>-11.760912373409578</v>
      </c>
      <c r="N175" s="110">
        <f t="shared" si="33"/>
        <v>1.2984157549053597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666.02794298603487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34.169849004729421</v>
      </c>
      <c r="K176" s="27">
        <f t="shared" si="36"/>
        <v>6.666666666666667</v>
      </c>
      <c r="L176" s="37">
        <f t="shared" si="32"/>
        <v>1.0692386218610004</v>
      </c>
      <c r="M176" s="110">
        <f t="shared" si="37"/>
        <v>-11.760912373409578</v>
      </c>
      <c r="N176" s="110">
        <f t="shared" si="33"/>
        <v>1.2791570306251545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671.05265922104195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34.235132034133287</v>
      </c>
      <c r="K177" s="27">
        <f t="shared" si="36"/>
        <v>6.666666666666667</v>
      </c>
      <c r="L177" s="37">
        <f t="shared" si="32"/>
        <v>1.0039555924571353</v>
      </c>
      <c r="M177" s="110">
        <f t="shared" si="37"/>
        <v>-11.760912373409578</v>
      </c>
      <c r="N177" s="110">
        <f t="shared" si="33"/>
        <v>1.2600725745098511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676.13849010328443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34.300713188879541</v>
      </c>
      <c r="K178" s="27">
        <f t="shared" si="36"/>
        <v>6.666666666666667</v>
      </c>
      <c r="L178" s="37">
        <f t="shared" si="32"/>
        <v>0.93837443771088047</v>
      </c>
      <c r="M178" s="110">
        <f t="shared" si="37"/>
        <v>-11.760912373409578</v>
      </c>
      <c r="N178" s="110">
        <f t="shared" si="33"/>
        <v>1.2411876446600738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681.28028707743977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34.366516455219816</v>
      </c>
      <c r="K179" s="27">
        <f t="shared" si="36"/>
        <v>6.666666666666667</v>
      </c>
      <c r="L179" s="37">
        <f t="shared" si="32"/>
        <v>0.87257117137060547</v>
      </c>
      <c r="M179" s="110">
        <f t="shared" si="37"/>
        <v>-11.760912373409578</v>
      </c>
      <c r="N179" s="110">
        <f t="shared" si="33"/>
        <v>1.2225232213764283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686.47341630424535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34.43247447673108</v>
      </c>
      <c r="K180" s="27">
        <f t="shared" si="36"/>
        <v>6.666666666666667</v>
      </c>
      <c r="L180" s="37">
        <f t="shared" si="32"/>
        <v>0.80661314985934141</v>
      </c>
      <c r="M180" s="110">
        <f t="shared" si="37"/>
        <v>-11.760912373409578</v>
      </c>
      <c r="N180" s="110">
        <f t="shared" si="33"/>
        <v>1.2040965581475294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691.71370261569746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34.498527579828973</v>
      </c>
      <c r="K181" s="27">
        <f t="shared" si="36"/>
        <v>6.666666666666667</v>
      </c>
      <c r="L181" s="37">
        <f t="shared" si="32"/>
        <v>0.74056004676144838</v>
      </c>
      <c r="M181" s="110">
        <f t="shared" si="37"/>
        <v>-11.760912373409578</v>
      </c>
      <c r="N181" s="110">
        <f t="shared" si="33"/>
        <v>1.1859216694672297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696.99737950066378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34.564622905703636</v>
      </c>
      <c r="K182" s="27">
        <f t="shared" si="36"/>
        <v>6.666666666666667</v>
      </c>
      <c r="L182" s="37">
        <f t="shared" si="32"/>
        <v>0.67446472088678533</v>
      </c>
      <c r="M182" s="110">
        <f t="shared" si="37"/>
        <v>-11.760912373409578</v>
      </c>
      <c r="N182" s="110">
        <f t="shared" si="33"/>
        <v>1.1680097607836457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702.32104461058384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34.630713639472496</v>
      </c>
      <c r="K183" s="27">
        <f t="shared" si="36"/>
        <v>6.666666666666667</v>
      </c>
      <c r="L183" s="37">
        <f t="shared" si="32"/>
        <v>0.60837398711792545</v>
      </c>
      <c r="M183" s="110">
        <f t="shared" si="37"/>
        <v>-11.760912373409578</v>
      </c>
      <c r="N183" s="110">
        <f t="shared" si="33"/>
        <v>1.1503696061267814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707.68162026252662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34.696758327190118</v>
      </c>
      <c r="K184" s="27">
        <f t="shared" si="36"/>
        <v>6.666666666666667</v>
      </c>
      <c r="L184" s="37">
        <f t="shared" si="32"/>
        <v>0.54232929940030417</v>
      </c>
      <c r="M184" s="110">
        <f t="shared" si="37"/>
        <v>-11.760912373409578</v>
      </c>
      <c r="N184" s="110">
        <f t="shared" si="33"/>
        <v>1.133007878890627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713.07631842943158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34.76272027162409</v>
      </c>
      <c r="K185" s="27">
        <f t="shared" si="36"/>
        <v>6.666666666666667</v>
      </c>
      <c r="L185" s="37">
        <f t="shared" si="32"/>
        <v>0.47636735496633165</v>
      </c>
      <c r="M185" s="110">
        <f t="shared" si="37"/>
        <v>-11.760912373409578</v>
      </c>
      <c r="N185" s="110">
        <f t="shared" si="33"/>
        <v>1.1159294409815892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718.50260973492527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34.828566998226577</v>
      </c>
      <c r="K186" s="27">
        <f t="shared" si="36"/>
        <v>6.666666666666667</v>
      </c>
      <c r="L186" s="37">
        <f t="shared" si="32"/>
        <v>0.41052062836384451</v>
      </c>
      <c r="M186" s="110">
        <f t="shared" si="37"/>
        <v>-11.760912373409578</v>
      </c>
      <c r="N186" s="110">
        <f t="shared" si="33"/>
        <v>1.0991375951727125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723.95819600588129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34.894269783386804</v>
      </c>
      <c r="K187" s="27">
        <f t="shared" si="36"/>
        <v>6.666666666666667</v>
      </c>
      <c r="L187" s="37">
        <f t="shared" si="32"/>
        <v>0.34481784320361797</v>
      </c>
      <c r="M187" s="110">
        <f t="shared" si="37"/>
        <v>-11.760912373409578</v>
      </c>
      <c r="N187" s="110">
        <f t="shared" si="33"/>
        <v>1.0826343050793414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729.44098597527784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34.959803237762401</v>
      </c>
      <c r="K188" s="27">
        <f t="shared" si="36"/>
        <v>6.666666666666667</v>
      </c>
      <c r="L188" s="37">
        <f t="shared" si="32"/>
        <v>0.27928438882802098</v>
      </c>
      <c r="M188" s="110">
        <f t="shared" si="37"/>
        <v>-11.760912373409578</v>
      </c>
      <c r="N188" s="110">
        <f t="shared" si="33"/>
        <v>1.06642038673405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734.94907376795845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35.025144938206104</v>
      </c>
      <c r="K189" s="27">
        <f t="shared" si="36"/>
        <v>6.666666666666667</v>
      </c>
      <c r="L189" s="37">
        <f t="shared" si="32"/>
        <v>0.21394268838431785</v>
      </c>
      <c r="M189" s="110">
        <f t="shared" si="37"/>
        <v>-11.760912373409578</v>
      </c>
      <c r="N189" s="110">
        <f t="shared" si="33"/>
        <v>1.050495675310462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740.48071984072806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35.090275102497962</v>
      </c>
      <c r="K190" s="27">
        <f t="shared" si="36"/>
        <v>6.666666666666667</v>
      </c>
      <c r="L190" s="37">
        <f t="shared" si="32"/>
        <v>0.1488125240924596</v>
      </c>
      <c r="M190" s="110">
        <f t="shared" si="37"/>
        <v>-11.760912373409578</v>
      </c>
      <c r="N190" s="110">
        <f t="shared" si="33"/>
        <v>1.0348591701409162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746.0343340847603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35.155176301743651</v>
      </c>
      <c r="K191" s="27">
        <f t="shared" si="36"/>
        <v>6.666666666666667</v>
      </c>
      <c r="L191" s="37">
        <f t="shared" ref="L191:L222" si="38">F191-J191+M191</f>
        <v>8.3911324846770441E-2</v>
      </c>
      <c r="M191" s="110">
        <f t="shared" si="37"/>
        <v>-11.760912373409578</v>
      </c>
      <c r="N191" s="110">
        <f t="shared" ref="N191:N222" si="39">10^(L191/10)</f>
        <v>1.0195091607993736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751.60846083194576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35.219833205896649</v>
      </c>
      <c r="K192" s="27">
        <f t="shared" si="36"/>
        <v>6.666666666666667</v>
      </c>
      <c r="L192" s="37">
        <f t="shared" si="38"/>
        <v>1.9254420693773255E-2</v>
      </c>
      <c r="M192" s="110">
        <f t="shared" si="37"/>
        <v>-11.760912373409578</v>
      </c>
      <c r="N192" s="110">
        <f t="shared" si="39"/>
        <v>1.0044433366819547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757.20176553736883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35.284232358403671</v>
      </c>
      <c r="K193" s="27">
        <f t="shared" si="36"/>
        <v>6.666666666666667</v>
      </c>
      <c r="L193" s="37">
        <f t="shared" si="38"/>
        <v>-4.514473181324874E-2</v>
      </c>
      <c r="M193" s="110">
        <f t="shared" si="37"/>
        <v>-11.760912373409578</v>
      </c>
      <c r="N193" s="110">
        <f t="shared" si="39"/>
        <v>0.98965888221328557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762.81302293753561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35.348361976457632</v>
      </c>
      <c r="K194" s="27">
        <f t="shared" si="36"/>
        <v>6.666666666666667</v>
      </c>
      <c r="L194" s="37">
        <f t="shared" si="38"/>
        <v>-0.10927434986720996</v>
      </c>
      <c r="M194" s="110">
        <f t="shared" si="37"/>
        <v>-11.760912373409578</v>
      </c>
      <c r="N194" s="110">
        <f t="shared" si="39"/>
        <v>0.97515255953657554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768.44110650840685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35.412211773774182</v>
      </c>
      <c r="K195" s="27">
        <f t="shared" si="36"/>
        <v>6.666666666666667</v>
      </c>
      <c r="L195" s="37">
        <f t="shared" si="38"/>
        <v>-0.1731241471837599</v>
      </c>
      <c r="M195" s="110">
        <f t="shared" si="37"/>
        <v>-11.760912373409578</v>
      </c>
      <c r="N195" s="110">
        <f t="shared" si="39"/>
        <v>0.96092078030663863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774.08497906892671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35.475772803189386</v>
      </c>
      <c r="K196" s="27">
        <f t="shared" si="36"/>
        <v>6.666666666666667</v>
      </c>
      <c r="L196" s="37">
        <f t="shared" si="38"/>
        <v>-0.23668517659896438</v>
      </c>
      <c r="M196" s="110">
        <f t="shared" si="37"/>
        <v>-11.760912373409578</v>
      </c>
      <c r="N196" s="110">
        <f t="shared" si="39"/>
        <v>0.94695966799546083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779.74368439479622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35.539037316711934</v>
      </c>
      <c r="K197" s="27">
        <f t="shared" si="36"/>
        <v>6.666666666666667</v>
      </c>
      <c r="L197" s="37">
        <f t="shared" si="38"/>
        <v>-0.29994969012151174</v>
      </c>
      <c r="M197" s="110">
        <f t="shared" si="37"/>
        <v>-11.760912373409578</v>
      </c>
      <c r="N197" s="110">
        <f t="shared" si="39"/>
        <v>0.93326511193652451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785.4163397239904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35.601998640958158</v>
      </c>
      <c r="K198" s="27">
        <f t="shared" si="36"/>
        <v>6.666666666666667</v>
      </c>
      <c r="L198" s="37">
        <f t="shared" si="38"/>
        <v>-0.36291101436773587</v>
      </c>
      <c r="M198" s="110">
        <f t="shared" si="37"/>
        <v>-11.760912373409578</v>
      </c>
      <c r="N198" s="110">
        <f t="shared" si="39"/>
        <v>0.91983281417406526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791.10212905018227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35.664651066156303</v>
      </c>
      <c r="K199" s="27">
        <f t="shared" si="36"/>
        <v>6.666666666666667</v>
      </c>
      <c r="L199" s="37">
        <f t="shared" si="38"/>
        <v>-0.42556343956588094</v>
      </c>
      <c r="M199" s="110">
        <f t="shared" si="37"/>
        <v>-11.760912373409578</v>
      </c>
      <c r="N199" s="110">
        <f t="shared" si="39"/>
        <v>0.90665833004410978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796.80029711307441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35.726989747131739</v>
      </c>
      <c r="K200" s="27">
        <f t="shared" si="36"/>
        <v>6.666666666666667</v>
      </c>
      <c r="L200" s="37">
        <f t="shared" si="38"/>
        <v>-0.48790212054131743</v>
      </c>
      <c r="M200" s="110">
        <f t="shared" si="37"/>
        <v>-11.760912373409578</v>
      </c>
      <c r="N200" s="110">
        <f t="shared" si="39"/>
        <v>0.89373710329311373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802.51014400584188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35.789010614881946</v>
      </c>
      <c r="K201" s="27">
        <f t="shared" si="36"/>
        <v>6.666666666666667</v>
      </c>
      <c r="L201" s="37">
        <f t="shared" si="38"/>
        <v>-0.54992298829152375</v>
      </c>
      <c r="M201" s="110">
        <f t="shared" si="37"/>
        <v>-11.760912373409578</v>
      </c>
      <c r="N201" s="110">
        <f t="shared" si="39"/>
        <v>0.88106449643483176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808.23102032967859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35.850710297521658</v>
      </c>
      <c r="K202" s="27">
        <f t="shared" si="36"/>
        <v>6.666666666666667</v>
      </c>
      <c r="L202" s="37">
        <f t="shared" si="38"/>
        <v>-0.61162267093123646</v>
      </c>
      <c r="M202" s="110">
        <f t="shared" si="37"/>
        <v>-11.760912373409578</v>
      </c>
      <c r="N202" s="110">
        <f t="shared" si="39"/>
        <v>0.86863581695484371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813.96232283397444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35.912086049528433</v>
      </c>
      <c r="K203" s="27">
        <f t="shared" si="36"/>
        <v>6.666666666666667</v>
      </c>
      <c r="L203" s="37">
        <f t="shared" si="38"/>
        <v>-0.67299842293801149</v>
      </c>
      <c r="M203" s="110">
        <f t="shared" si="37"/>
        <v>-11.760912373409578</v>
      </c>
      <c r="N203" s="110">
        <f t="shared" si="39"/>
        <v>0.8564463398930241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819.70349048810056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35.973135688349302</v>
      </c>
      <c r="K204" s="27">
        <f t="shared" si="36"/>
        <v>6.666666666666667</v>
      </c>
      <c r="L204" s="37">
        <f t="shared" si="38"/>
        <v>-0.73404806175888027</v>
      </c>
      <c r="M204" s="110">
        <f t="shared" si="37"/>
        <v>-11.760912373409578</v>
      </c>
      <c r="N204" s="110">
        <f t="shared" si="39"/>
        <v>0.84449132726562615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825.4540009372829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36.033857537543277</v>
      </c>
      <c r="K205" s="27">
        <f t="shared" si="36"/>
        <v>6.666666666666667</v>
      </c>
      <c r="L205" s="37">
        <f t="shared" si="38"/>
        <v>-0.79476991095285499</v>
      </c>
      <c r="M205" s="110">
        <f t="shared" si="37"/>
        <v>-11.760912373409578</v>
      </c>
      <c r="N205" s="110">
        <f t="shared" si="39"/>
        <v>0.83276604472909921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831.21336730071562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36.094250375733594</v>
      </c>
      <c r="K206" s="27">
        <f t="shared" si="36"/>
        <v>6.666666666666667</v>
      </c>
      <c r="L206" s="37">
        <f t="shared" si="38"/>
        <v>-0.85516274914317236</v>
      </c>
      <c r="M206" s="110">
        <f t="shared" si="37"/>
        <v>-11.760912373409578</v>
      </c>
      <c r="N206" s="110">
        <f t="shared" si="39"/>
        <v>0.82126577583614591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836.98113527502551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36.154313390730493</v>
      </c>
      <c r="K207" s="27">
        <f t="shared" si="36"/>
        <v>6.666666666666667</v>
      </c>
      <c r="L207" s="37">
        <f t="shared" si="38"/>
        <v>-0.91522576414007162</v>
      </c>
      <c r="M207" s="110">
        <f t="shared" si="37"/>
        <v>-11.760912373409578</v>
      </c>
      <c r="N207" s="110">
        <f t="shared" si="39"/>
        <v>0.8099858341896764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842.75688051053282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36.214046138260883</v>
      </c>
      <c r="K208" s="27">
        <f t="shared" si="36"/>
        <v>6.666666666666667</v>
      </c>
      <c r="L208" s="37">
        <f t="shared" si="38"/>
        <v>-0.97495851167046155</v>
      </c>
      <c r="M208" s="110">
        <f t="shared" si="37"/>
        <v>-11.760912373409578</v>
      </c>
      <c r="N208" s="110">
        <f t="shared" si="39"/>
        <v>0.79892157376142969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848.54020623153951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36.273448504807668</v>
      </c>
      <c r="K209" s="27">
        <f t="shared" si="36"/>
        <v>6.666666666666667</v>
      </c>
      <c r="L209" s="37">
        <f t="shared" si="38"/>
        <v>-1.034360878217246</v>
      </c>
      <c r="M209" s="110">
        <f t="shared" si="37"/>
        <v>-11.760912373409578</v>
      </c>
      <c r="N209" s="110">
        <f t="shared" si="39"/>
        <v>0.7880683976081756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854.3307410751986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36.332520674119294</v>
      </c>
      <c r="K210" s="27">
        <f t="shared" si="36"/>
        <v>6.666666666666667</v>
      </c>
      <c r="L210" s="37">
        <f t="shared" si="38"/>
        <v>-1.0934330475288725</v>
      </c>
      <c r="M210" s="110">
        <f t="shared" si="37"/>
        <v>-11.760912373409578</v>
      </c>
      <c r="N210" s="110">
        <f t="shared" si="39"/>
        <v>0.77742176518904593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684.17258431469145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34.403313349059275</v>
      </c>
      <c r="K211" s="27">
        <f t="shared" si="36"/>
        <v>6.666666666666667</v>
      </c>
      <c r="L211" s="37">
        <f t="shared" si="38"/>
        <v>0.83577427753114719</v>
      </c>
      <c r="M211" s="110">
        <f t="shared" si="37"/>
        <v>-11.760912373409578</v>
      </c>
      <c r="N211" s="110">
        <f t="shared" si="39"/>
        <v>1.2122087869303051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684.27038441018408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34.404554878091766</v>
      </c>
      <c r="K212" s="27">
        <f t="shared" si="36"/>
        <v>6.666666666666667</v>
      </c>
      <c r="L212" s="37">
        <f t="shared" si="38"/>
        <v>0.83453274849865622</v>
      </c>
      <c r="M212" s="110">
        <f t="shared" si="37"/>
        <v>-11.760912373409578</v>
      </c>
      <c r="N212" s="110">
        <f t="shared" si="39"/>
        <v>1.2118622991512633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684.56347346054918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34.408274451756398</v>
      </c>
      <c r="K213" s="27">
        <f t="shared" si="36"/>
        <v>6.666666666666667</v>
      </c>
      <c r="L213" s="37">
        <f t="shared" si="38"/>
        <v>0.83081317483402373</v>
      </c>
      <c r="M213" s="110">
        <f t="shared" si="37"/>
        <v>-11.760912373409578</v>
      </c>
      <c r="N213" s="110">
        <f t="shared" si="39"/>
        <v>1.2108248276821025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685.05092268887734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34.414457112207529</v>
      </c>
      <c r="K214" s="27">
        <f t="shared" si="36"/>
        <v>6.666666666666667</v>
      </c>
      <c r="L214" s="37">
        <f t="shared" si="38"/>
        <v>0.8246305143828927</v>
      </c>
      <c r="M214" s="110">
        <f t="shared" si="37"/>
        <v>-11.760912373409578</v>
      </c>
      <c r="N214" s="110">
        <f t="shared" si="39"/>
        <v>1.2091023115191355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685.73120039058267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34.423078201475974</v>
      </c>
      <c r="K215" s="27">
        <f t="shared" si="36"/>
        <v>6.666666666666667</v>
      </c>
      <c r="L215" s="37">
        <f t="shared" si="38"/>
        <v>0.81600942511444785</v>
      </c>
      <c r="M215" s="110">
        <f t="shared" si="37"/>
        <v>-11.760912373409578</v>
      </c>
      <c r="N215" s="110">
        <f t="shared" si="39"/>
        <v>1.2067045283960502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686.60219569657465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34.434103758589899</v>
      </c>
      <c r="K216" s="27">
        <f t="shared" si="36"/>
        <v>6.666666666666667</v>
      </c>
      <c r="L216" s="37">
        <f t="shared" si="38"/>
        <v>0.80498386800052302</v>
      </c>
      <c r="M216" s="110">
        <f t="shared" si="37"/>
        <v>-11.760912373409578</v>
      </c>
      <c r="N216" s="110">
        <f t="shared" si="39"/>
        <v>1.2036449188075675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687.66125063881884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34.447491055173394</v>
      </c>
      <c r="K217" s="27">
        <f t="shared" si="36"/>
        <v>6.666666666666667</v>
      </c>
      <c r="L217" s="37">
        <f t="shared" si="38"/>
        <v>0.79159657141702766</v>
      </c>
      <c r="M217" s="110">
        <f t="shared" si="37"/>
        <v>-11.760912373409578</v>
      </c>
      <c r="N217" s="110">
        <f t="shared" si="39"/>
        <v>1.1999403491311031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688.90519940810873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34.463189250732597</v>
      </c>
      <c r="K218" s="27">
        <f t="shared" si="36"/>
        <v>6.666666666666667</v>
      </c>
      <c r="L218" s="37">
        <f t="shared" si="38"/>
        <v>0.77589837585782462</v>
      </c>
      <c r="M218" s="110">
        <f t="shared" si="37"/>
        <v>-11.760912373409578</v>
      </c>
      <c r="N218" s="110">
        <f t="shared" si="39"/>
        <v>1.1956108225785831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690.3304134987668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34.481140145550491</v>
      </c>
      <c r="K219" s="27">
        <f t="shared" si="36"/>
        <v>6.666666666666667</v>
      </c>
      <c r="L219" s="37">
        <f t="shared" si="38"/>
        <v>0.75794748103993115</v>
      </c>
      <c r="M219" s="110">
        <f t="shared" si="37"/>
        <v>-11.760912373409578</v>
      </c>
      <c r="N219" s="110">
        <f t="shared" si="39"/>
        <v>1.1906791482113643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691.93285131492269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34.501279007101068</v>
      </c>
      <c r="K220" s="27">
        <f t="shared" si="36"/>
        <v>6.666666666666667</v>
      </c>
      <c r="L220" s="37">
        <f t="shared" si="38"/>
        <v>0.73780861948935339</v>
      </c>
      <c r="M220" s="110">
        <f t="shared" si="37"/>
        <v>-11.760912373409578</v>
      </c>
      <c r="N220" s="110">
        <f t="shared" si="39"/>
        <v>1.1851705791435994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693.70811076913856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34.523535445178439</v>
      </c>
      <c r="K221" s="27">
        <f t="shared" si="36"/>
        <v>6.666666666666667</v>
      </c>
      <c r="L221" s="37">
        <f t="shared" si="38"/>
        <v>0.71555218141198296</v>
      </c>
      <c r="M221" s="110">
        <f t="shared" si="37"/>
        <v>-11.760912373409578</v>
      </c>
      <c r="N221" s="110">
        <f t="shared" si="39"/>
        <v>1.1791124313373125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695.65148343170608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34.547834311435615</v>
      </c>
      <c r="K222" s="27">
        <f t="shared" si="36"/>
        <v>6.666666666666667</v>
      </c>
      <c r="L222" s="37">
        <f t="shared" si="38"/>
        <v>0.69125331515480681</v>
      </c>
      <c r="M222" s="110">
        <f t="shared" si="37"/>
        <v>-11.760912373409578</v>
      </c>
      <c r="N222" s="110">
        <f t="shared" si="39"/>
        <v>1.1725336940978159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697.75800887834691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34.574096600575203</v>
      </c>
      <c r="K223" s="27">
        <f t="shared" si="36"/>
        <v>6.666666666666667</v>
      </c>
      <c r="L223" s="37">
        <f t="shared" ref="L223:L254" si="41">F223-J223+M223</f>
        <v>0.66499102601521898</v>
      </c>
      <c r="M223" s="110">
        <f t="shared" si="37"/>
        <v>-11.760912373409578</v>
      </c>
      <c r="N223" s="110">
        <f t="shared" ref="N223:N254" si="42">10^(L223/10)</f>
        <v>1.165464642592744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700.02252802246426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34.602240332811206</v>
      </c>
      <c r="K224" s="27">
        <f t="shared" ref="K224:K268" si="45">4/60*100</f>
        <v>6.666666666666667</v>
      </c>
      <c r="L224" s="37">
        <f t="shared" si="41"/>
        <v>0.63684729377921556</v>
      </c>
      <c r="M224" s="110">
        <f t="shared" ref="M224:M268" si="46">10*LOG(6.666667/100)</f>
        <v>-11.760912373409578</v>
      </c>
      <c r="N224" s="110">
        <f t="shared" si="42"/>
        <v>1.1579364615492251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702.4397343910199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34.632181400178659</v>
      </c>
      <c r="K225" s="27">
        <f t="shared" si="45"/>
        <v>6.666666666666667</v>
      </c>
      <c r="L225" s="37">
        <f t="shared" si="41"/>
        <v>0.60690622641176262</v>
      </c>
      <c r="M225" s="110">
        <f t="shared" si="46"/>
        <v>-11.760912373409578</v>
      </c>
      <c r="N225" s="110">
        <f t="shared" si="42"/>
        <v>1.1499808878521984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705.00422249590599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34.663834362556493</v>
      </c>
      <c r="K226" s="27">
        <f t="shared" si="45"/>
        <v>6.666666666666667</v>
      </c>
      <c r="L226" s="37">
        <f t="shared" si="41"/>
        <v>0.57525326403392896</v>
      </c>
      <c r="M226" s="110">
        <f t="shared" si="46"/>
        <v>-11.760912373409578</v>
      </c>
      <c r="N226" s="110">
        <f t="shared" si="42"/>
        <v>1.1416298781927281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707.71053265185697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34.697113182658853</v>
      </c>
      <c r="K227" s="27">
        <f t="shared" si="45"/>
        <v>6.666666666666667</v>
      </c>
      <c r="L227" s="37">
        <f t="shared" si="41"/>
        <v>0.54197444393156857</v>
      </c>
      <c r="M227" s="110">
        <f t="shared" si="46"/>
        <v>-11.760912373409578</v>
      </c>
      <c r="N227" s="110">
        <f t="shared" si="42"/>
        <v>1.1329153063083055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710.55319178600757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34.731931892545248</v>
      </c>
      <c r="K228" s="27">
        <f t="shared" si="45"/>
        <v>6.666666666666667</v>
      </c>
      <c r="L228" s="37">
        <f t="shared" si="41"/>
        <v>0.507155734045174</v>
      </c>
      <c r="M228" s="110">
        <f t="shared" si="46"/>
        <v>-11.760912373409578</v>
      </c>
      <c r="N228" s="110">
        <f t="shared" si="42"/>
        <v>1.1238686928099424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713.52674996420478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34.768205187249514</v>
      </c>
      <c r="K229" s="27">
        <f t="shared" si="45"/>
        <v>6.666666666666667</v>
      </c>
      <c r="L229" s="37">
        <f t="shared" si="41"/>
        <v>0.47088243934090812</v>
      </c>
      <c r="M229" s="110">
        <f t="shared" si="46"/>
        <v>-11.760912373409578</v>
      </c>
      <c r="N229" s="110">
        <f t="shared" si="42"/>
        <v>1.1145209691738585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716.62581251884637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34.80584894382492</v>
      </c>
      <c r="K230" s="27">
        <f t="shared" si="45"/>
        <v>6.666666666666667</v>
      </c>
      <c r="L230" s="37">
        <f t="shared" si="41"/>
        <v>0.43323868276550215</v>
      </c>
      <c r="M230" s="110">
        <f t="shared" si="46"/>
        <v>-11.760912373409578</v>
      </c>
      <c r="N230" s="110">
        <f t="shared" si="42"/>
        <v>1.1049022762371421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719.84506779862704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34.844780666386264</v>
      </c>
      <c r="K231" s="27">
        <f t="shared" si="45"/>
        <v>6.666666666666667</v>
      </c>
      <c r="L231" s="37">
        <f t="shared" si="41"/>
        <v>0.39430696020415823</v>
      </c>
      <c r="M231" s="110">
        <f t="shared" si="46"/>
        <v>-11.760912373409578</v>
      </c>
      <c r="N231" s="110">
        <f t="shared" si="42"/>
        <v>1.0950417965036776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723.17931067064683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34.884919859575675</v>
      </c>
      <c r="K232" s="27">
        <f t="shared" si="45"/>
        <v>6.666666666666667</v>
      </c>
      <c r="L232" s="37">
        <f t="shared" si="41"/>
        <v>0.35416776701474717</v>
      </c>
      <c r="M232" s="110">
        <f t="shared" si="46"/>
        <v>-11.760912373409578</v>
      </c>
      <c r="N232" s="110">
        <f t="shared" si="42"/>
        <v>1.0849676187474968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726.62346199018202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34.926188334292952</v>
      </c>
      <c r="K233" s="27">
        <f t="shared" si="45"/>
        <v>6.666666666666667</v>
      </c>
      <c r="L233" s="37">
        <f t="shared" si="41"/>
        <v>0.3128992922974696</v>
      </c>
      <c r="M233" s="110">
        <f t="shared" si="46"/>
        <v>-11.760912373409578</v>
      </c>
      <c r="N233" s="110">
        <f t="shared" si="42"/>
        <v>1.0747066327897505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730.17258431469145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34.968510450543967</v>
      </c>
      <c r="K234" s="27">
        <f t="shared" si="45"/>
        <v>6.666666666666667</v>
      </c>
      <c r="L234" s="37">
        <f t="shared" si="41"/>
        <v>0.27057717604645504</v>
      </c>
      <c r="M234" s="110">
        <f t="shared" si="46"/>
        <v>-11.760912373409578</v>
      </c>
      <c r="N234" s="110">
        <f t="shared" si="42"/>
        <v>1.064284451906041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733.82189417885513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35.011813302915186</v>
      </c>
      <c r="K235" s="27">
        <f t="shared" si="45"/>
        <v>6.666666666666667</v>
      </c>
      <c r="L235" s="37">
        <f t="shared" si="41"/>
        <v>0.22727432367523548</v>
      </c>
      <c r="M235" s="110">
        <f t="shared" si="46"/>
        <v>-11.760912373409578</v>
      </c>
      <c r="N235" s="110">
        <f t="shared" si="42"/>
        <v>1.0537253600699141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737.56677126963768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35.056026854531176</v>
      </c>
      <c r="K236" s="27">
        <f t="shared" si="45"/>
        <v>6.666666666666667</v>
      </c>
      <c r="L236" s="37">
        <f t="shared" si="41"/>
        <v>0.18306077205924609</v>
      </c>
      <c r="M236" s="110">
        <f t="shared" si="46"/>
        <v>-11.760912373409578</v>
      </c>
      <c r="N236" s="110">
        <f t="shared" si="42"/>
        <v>1.0430522811292733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741.40276484772505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35.101084025450916</v>
      </c>
      <c r="K237" s="27">
        <f t="shared" si="45"/>
        <v>6.666666666666667</v>
      </c>
      <c r="L237" s="37">
        <f t="shared" si="41"/>
        <v>0.13800360113950561</v>
      </c>
      <c r="M237" s="110">
        <f t="shared" si="46"/>
        <v>-11.760912373409578</v>
      </c>
      <c r="N237" s="110">
        <f t="shared" si="42"/>
        <v>1.0322867670176197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745.3255977573167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35.14692074135926</v>
      </c>
      <c r="K238" s="27">
        <f t="shared" si="45"/>
        <v>6.666666666666667</v>
      </c>
      <c r="L238" s="37">
        <f t="shared" si="41"/>
        <v>9.2166885231161899E-2</v>
      </c>
      <c r="M238" s="110">
        <f t="shared" si="46"/>
        <v>-11.760912373409578</v>
      </c>
      <c r="N238" s="110">
        <f t="shared" si="42"/>
        <v>1.0214490021955955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749.33116835305032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35.193475948164256</v>
      </c>
      <c r="K239" s="27">
        <f t="shared" si="45"/>
        <v>6.666666666666667</v>
      </c>
      <c r="L239" s="37">
        <f t="shared" si="41"/>
        <v>4.561167842616598E-2</v>
      </c>
      <c r="M239" s="110">
        <f t="shared" si="46"/>
        <v>-11.760912373409578</v>
      </c>
      <c r="N239" s="110">
        <f t="shared" si="42"/>
        <v>1.0105578216755589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753.4155506533441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35.240691597760147</v>
      </c>
      <c r="K240" s="27">
        <f t="shared" si="45"/>
        <v>6.666666666666667</v>
      </c>
      <c r="L240" s="37">
        <f t="shared" si="41"/>
        <v>-1.6039711697253267E-3</v>
      </c>
      <c r="M240" s="110">
        <f t="shared" si="46"/>
        <v>-11.760912373409578</v>
      </c>
      <c r="N240" s="110">
        <f t="shared" si="42"/>
        <v>0.99963074018269393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757.57499300583004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35.288512609798168</v>
      </c>
      <c r="K241" s="27">
        <f t="shared" si="45"/>
        <v>6.666666666666667</v>
      </c>
      <c r="L241" s="37">
        <f t="shared" si="41"/>
        <v>-4.9424983207746465E-2</v>
      </c>
      <c r="M241" s="110">
        <f t="shared" si="46"/>
        <v>-11.760912373409578</v>
      </c>
      <c r="N241" s="110">
        <f t="shared" si="42"/>
        <v>0.988683990232613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761.80591552461192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35.336886813852765</v>
      </c>
      <c r="K242" s="27">
        <f t="shared" si="45"/>
        <v>6.666666666666667</v>
      </c>
      <c r="L242" s="37">
        <f t="shared" si="41"/>
        <v>-9.7799187262342713E-2</v>
      </c>
      <c r="M242" s="110">
        <f t="shared" si="46"/>
        <v>-11.760912373409578</v>
      </c>
      <c r="N242" s="110">
        <f t="shared" si="42"/>
        <v>0.9777325671435465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766.10490653220597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35.385764875902993</v>
      </c>
      <c r="K243" s="27">
        <f t="shared" si="45"/>
        <v>6.666666666666667</v>
      </c>
      <c r="L243" s="37">
        <f t="shared" si="41"/>
        <v>-0.14667724931257098</v>
      </c>
      <c r="M243" s="110">
        <f t="shared" si="46"/>
        <v>-11.760912373409578</v>
      </c>
      <c r="N243" s="110">
        <f t="shared" si="42"/>
        <v>0.96679027924028049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770.46871821231116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35.435100212586079</v>
      </c>
      <c r="K244" s="27">
        <f t="shared" si="45"/>
        <v>6.666666666666667</v>
      </c>
      <c r="L244" s="37">
        <f t="shared" si="41"/>
        <v>-0.19601258599565696</v>
      </c>
      <c r="M244" s="110">
        <f t="shared" si="46"/>
        <v>-11.760912373409578</v>
      </c>
      <c r="N244" s="110">
        <f t="shared" si="42"/>
        <v>0.95586980173883251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774.89426165377586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35.484848896235434</v>
      </c>
      <c r="K245" s="27">
        <f t="shared" si="45"/>
        <v>6.666666666666667</v>
      </c>
      <c r="L245" s="37">
        <f t="shared" si="41"/>
        <v>-0.24576126964501199</v>
      </c>
      <c r="M245" s="110">
        <f t="shared" si="46"/>
        <v>-11.760912373409578</v>
      </c>
      <c r="N245" s="110">
        <f t="shared" si="42"/>
        <v>0.94498273301985503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779.37860144182991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35.534969553297906</v>
      </c>
      <c r="K246" s="27">
        <f t="shared" si="45"/>
        <v>6.666666666666667</v>
      </c>
      <c r="L246" s="37">
        <f t="shared" si="41"/>
        <v>-0.2958819267074837</v>
      </c>
      <c r="M246" s="110">
        <f t="shared" si="46"/>
        <v>-11.760912373409578</v>
      </c>
      <c r="N246" s="110">
        <f t="shared" si="42"/>
        <v>0.93413965220124484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783.91894993018263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35.585423258339908</v>
      </c>
      <c r="K247" s="27">
        <f t="shared" si="45"/>
        <v>6.666666666666667</v>
      </c>
      <c r="L247" s="37">
        <f t="shared" si="41"/>
        <v>-0.34633563174948634</v>
      </c>
      <c r="M247" s="110">
        <f t="shared" si="46"/>
        <v>-11.760912373409578</v>
      </c>
      <c r="N247" s="110">
        <f t="shared" si="42"/>
        <v>0.92335017710441136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788.51266130712065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35.636173425503102</v>
      </c>
      <c r="K248" s="27">
        <f t="shared" si="45"/>
        <v>6.666666666666667</v>
      </c>
      <c r="L248" s="37">
        <f t="shared" si="41"/>
        <v>-0.39708579891268059</v>
      </c>
      <c r="M248" s="110">
        <f t="shared" si="46"/>
        <v>-11.760912373409578</v>
      </c>
      <c r="N248" s="110">
        <f t="shared" si="42"/>
        <v>0.91262302187311928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793.15722555037121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35.68718569895713</v>
      </c>
      <c r="K249" s="27">
        <f t="shared" si="45"/>
        <v>6.666666666666667</v>
      </c>
      <c r="L249" s="37">
        <f t="shared" si="41"/>
        <v>-0.44809807236670807</v>
      </c>
      <c r="M249" s="110">
        <f t="shared" si="46"/>
        <v>-11.760912373409578</v>
      </c>
      <c r="N249" s="110">
        <f t="shared" si="42"/>
        <v>0.90196605364908311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797.85026234917223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35.738427843620464</v>
      </c>
      <c r="K250" s="27">
        <f t="shared" si="45"/>
        <v>6.666666666666667</v>
      </c>
      <c r="L250" s="37">
        <f t="shared" si="41"/>
        <v>-0.49934021703004206</v>
      </c>
      <c r="M250" s="110">
        <f t="shared" si="46"/>
        <v>-11.760912373409578</v>
      </c>
      <c r="N250" s="110">
        <f t="shared" si="42"/>
        <v>0.89138634783495529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802.58951505766413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35.789869637177858</v>
      </c>
      <c r="K251" s="27">
        <f t="shared" si="45"/>
        <v>6.666666666666667</v>
      </c>
      <c r="L251" s="37">
        <f t="shared" si="41"/>
        <v>-0.55078201058743659</v>
      </c>
      <c r="M251" s="110">
        <f t="shared" si="46"/>
        <v>-11.760912373409578</v>
      </c>
      <c r="N251" s="110">
        <f t="shared" si="42"/>
        <v>0.8808902415844384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807.3728447312476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35.841482764213147</v>
      </c>
      <c r="K252" s="27">
        <f t="shared" si="45"/>
        <v>6.666666666666667</v>
      </c>
      <c r="L252" s="37">
        <f t="shared" si="41"/>
        <v>-0.60239513762272523</v>
      </c>
      <c r="M252" s="110">
        <f t="shared" si="46"/>
        <v>-11.760912373409578</v>
      </c>
      <c r="N252" s="110">
        <f t="shared" si="42"/>
        <v>0.87048338525208524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812.19822428679367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35.893240713095388</v>
      </c>
      <c r="K253" s="27">
        <f t="shared" si="45"/>
        <v>6.666666666666667</v>
      </c>
      <c r="L253" s="37">
        <f t="shared" si="41"/>
        <v>-0.65415308650496584</v>
      </c>
      <c r="M253" s="110">
        <f t="shared" si="46"/>
        <v>-11.760912373409578</v>
      </c>
      <c r="N253" s="110">
        <f t="shared" si="42"/>
        <v>0.86017079161374399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817.06373281840081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35.945118676102773</v>
      </c>
      <c r="K254" s="27">
        <f t="shared" si="45"/>
        <v>6.666666666666667</v>
      </c>
      <c r="L254" s="37">
        <f t="shared" si="41"/>
        <v>-0.70603104951235096</v>
      </c>
      <c r="M254" s="110">
        <f t="shared" si="46"/>
        <v>-11.760912373409578</v>
      </c>
      <c r="N254" s="110">
        <f t="shared" si="42"/>
        <v>0.84995688273389625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821.96755009259164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35.997093453139151</v>
      </c>
      <c r="K255" s="27">
        <f t="shared" si="45"/>
        <v>6.666666666666667</v>
      </c>
      <c r="L255" s="37">
        <f t="shared" ref="L255:L268" si="47">F255-J255+M255</f>
        <v>-0.75800582654872883</v>
      </c>
      <c r="M255" s="110">
        <f t="shared" si="46"/>
        <v>-11.760912373409578</v>
      </c>
      <c r="N255" s="110">
        <f t="shared" ref="N255:N268" si="48">10^(L255/10)</f>
        <v>0.83984553440995491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826.90795124028148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36.049143359289275</v>
      </c>
      <c r="K256" s="27">
        <f t="shared" si="45"/>
        <v>6.666666666666667</v>
      </c>
      <c r="L256" s="37">
        <f t="shared" si="47"/>
        <v>-0.81005573269885289</v>
      </c>
      <c r="M256" s="110">
        <f t="shared" si="46"/>
        <v>-11.760912373409578</v>
      </c>
      <c r="N256" s="110">
        <f t="shared" si="48"/>
        <v>0.82984011816747305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831.88330165737841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36.101248136369009</v>
      </c>
      <c r="K257" s="27">
        <f t="shared" si="45"/>
        <v>6.666666666666667</v>
      </c>
      <c r="L257" s="37">
        <f t="shared" si="47"/>
        <v>-0.86216050977858671</v>
      </c>
      <c r="M257" s="110">
        <f t="shared" si="46"/>
        <v>-11.760912373409578</v>
      </c>
      <c r="N257" s="110">
        <f t="shared" si="48"/>
        <v>0.81994354081540499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836.89205212135084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36.153388868552838</v>
      </c>
      <c r="K258" s="27">
        <f t="shared" si="45"/>
        <v>6.666666666666667</v>
      </c>
      <c r="L258" s="37">
        <f t="shared" si="47"/>
        <v>-0.91430124196241636</v>
      </c>
      <c r="M258" s="110">
        <f t="shared" si="46"/>
        <v>-11.760912373409578</v>
      </c>
      <c r="N258" s="110">
        <f t="shared" si="48"/>
        <v>0.8101582815983821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841.93273412739268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36.205547902101046</v>
      </c>
      <c r="K259" s="27">
        <f t="shared" si="45"/>
        <v>6.666666666666667</v>
      </c>
      <c r="L259" s="37">
        <f t="shared" si="47"/>
        <v>-0.96646027551062375</v>
      </c>
      <c r="M259" s="110">
        <f t="shared" si="46"/>
        <v>-11.760912373409578</v>
      </c>
      <c r="N259" s="110">
        <f t="shared" si="48"/>
        <v>0.80048642700453509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847.00395544481285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36.257708769160651</v>
      </c>
      <c r="K260" s="27">
        <f t="shared" si="45"/>
        <v>6.666666666666667</v>
      </c>
      <c r="L260" s="37">
        <f t="shared" si="47"/>
        <v>-1.018621142570229</v>
      </c>
      <c r="M260" s="110">
        <f t="shared" si="46"/>
        <v>-11.760912373409578</v>
      </c>
      <c r="N260" s="110">
        <f t="shared" si="48"/>
        <v>0.79092970330369838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852.1043958918774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36.309856115576423</v>
      </c>
      <c r="K261" s="27">
        <f t="shared" si="45"/>
        <v>6.666666666666667</v>
      </c>
      <c r="L261" s="37">
        <f t="shared" si="47"/>
        <v>-1.0707684889860012</v>
      </c>
      <c r="M261" s="110">
        <f t="shared" si="46"/>
        <v>-11.760912373409578</v>
      </c>
      <c r="N261" s="110">
        <f t="shared" si="48"/>
        <v>0.78148950690270058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857.23280332543482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36.361975632618467</v>
      </c>
      <c r="K262" s="27">
        <f t="shared" si="45"/>
        <v>6.666666666666667</v>
      </c>
      <c r="L262" s="37">
        <f t="shared" si="47"/>
        <v>-1.1228880060280453</v>
      </c>
      <c r="M262" s="110">
        <f t="shared" si="46"/>
        <v>-11.760912373409578</v>
      </c>
      <c r="N262" s="110">
        <f t="shared" si="48"/>
        <v>0.77216693261276148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862.38798984018808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36.414053992510667</v>
      </c>
      <c r="K263" s="27">
        <f t="shared" si="45"/>
        <v>6.666666666666667</v>
      </c>
      <c r="L263" s="37">
        <f t="shared" si="47"/>
        <v>-1.1749663659202447</v>
      </c>
      <c r="M263" s="110">
        <f t="shared" si="46"/>
        <v>-11.760912373409578</v>
      </c>
      <c r="N263" s="110">
        <f t="shared" si="48"/>
        <v>0.76296279992928495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867.56882817137534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36.466078787627673</v>
      </c>
      <c r="K264" s="27">
        <f t="shared" si="45"/>
        <v>6.666666666666667</v>
      </c>
      <c r="L264" s="37">
        <f t="shared" si="47"/>
        <v>-1.226991161037251</v>
      </c>
      <c r="M264" s="110">
        <f t="shared" si="46"/>
        <v>-11.760912373409578</v>
      </c>
      <c r="N264" s="110">
        <f t="shared" si="48"/>
        <v>0.75387767742725142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872.77424829379925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36.51803847321677</v>
      </c>
      <c r="K265" s="27">
        <f t="shared" si="45"/>
        <v>6.666666666666667</v>
      </c>
      <c r="L265" s="37">
        <f t="shared" si="47"/>
        <v>-1.2789508466263477</v>
      </c>
      <c r="M265" s="110">
        <f t="shared" si="46"/>
        <v>-11.760912373409578</v>
      </c>
      <c r="N265" s="110">
        <f t="shared" si="48"/>
        <v>0.74491190537634067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878.00323420958807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36.569922313493137</v>
      </c>
      <c r="K266" s="27">
        <f t="shared" si="45"/>
        <v>6.666666666666667</v>
      </c>
      <c r="L266" s="37">
        <f t="shared" si="47"/>
        <v>-1.3308346869027154</v>
      </c>
      <c r="M266" s="110">
        <f t="shared" si="46"/>
        <v>-11.760912373409578</v>
      </c>
      <c r="N266" s="110">
        <f t="shared" si="48"/>
        <v>0.73606561667939407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883.25482091670347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36.621720330953025</v>
      </c>
      <c r="K267" s="27">
        <f t="shared" si="45"/>
        <v>6.666666666666667</v>
      </c>
      <c r="L267" s="37">
        <f t="shared" si="47"/>
        <v>-1.382632704362603</v>
      </c>
      <c r="M267" s="110">
        <f t="shared" si="46"/>
        <v>-11.760912373409578</v>
      </c>
      <c r="N267" s="110">
        <f t="shared" si="48"/>
        <v>0.72733875623603195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888.52809155000796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36.673423258747576</v>
      </c>
      <c r="K268" s="40">
        <f t="shared" si="45"/>
        <v>6.666666666666667</v>
      </c>
      <c r="L268" s="41">
        <f t="shared" si="47"/>
        <v>-1.4343356321571541</v>
      </c>
      <c r="M268" s="110">
        <f t="shared" si="46"/>
        <v>-11.760912373409578</v>
      </c>
      <c r="N268" s="110">
        <f t="shared" si="48"/>
        <v>0.71873109883059727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23.189415544729094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3A918-FDC0-4E47-A4C3-1ED461E90C49}">
  <sheetPr codeName="Sheet18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158</v>
      </c>
      <c r="B2" s="29" t="s">
        <v>119</v>
      </c>
      <c r="C2" s="29">
        <f>NSAs!B18</f>
        <v>257187.44</v>
      </c>
      <c r="D2" s="30">
        <f>NSAs!C18</f>
        <v>4258393.9800000004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16 (dBA)</v>
      </c>
      <c r="V5" s="145" t="str">
        <f>INDEX(A7:A45,MATCH(W5,H7:H45,0))</f>
        <v>A-14</v>
      </c>
      <c r="W5" s="146">
        <f>MAX(H7:H45)</f>
        <v>36.212965016766624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A-13</v>
      </c>
      <c r="W6" s="148">
        <f>LARGE(H7:H45,2)</f>
        <v>35.600243638043054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4705.0131771546394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51.151216881546212</v>
      </c>
      <c r="H7" s="36">
        <f>C7-G7</f>
        <v>17.859083075093601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61.081305047685412</v>
      </c>
    </row>
    <row r="8" spans="1:23" x14ac:dyDescent="0.25">
      <c r="A8" s="9" t="str">
        <f>Inverters!B4</f>
        <v>A-2</v>
      </c>
      <c r="B8" s="24">
        <f t="shared" si="0"/>
        <v>4006.0782747344815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49.754388614344101</v>
      </c>
      <c r="H8" s="37">
        <f t="shared" ref="H8:H44" si="3">C8-G8</f>
        <v>19.255911342295711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84.254117536793146</v>
      </c>
    </row>
    <row r="9" spans="1:23" x14ac:dyDescent="0.25">
      <c r="A9" s="9" t="str">
        <f>Inverters!B5</f>
        <v>A-3</v>
      </c>
      <c r="B9" s="24">
        <f t="shared" si="0"/>
        <v>2591.4434089518795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45.970834586117398</v>
      </c>
      <c r="H9" s="37">
        <f t="shared" si="3"/>
        <v>23.039465370522414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201.3476369650881</v>
      </c>
    </row>
    <row r="10" spans="1:23" x14ac:dyDescent="0.25">
      <c r="A10" s="9" t="str">
        <f>Inverters!B6</f>
        <v>A-4</v>
      </c>
      <c r="B10" s="24">
        <f t="shared" si="0"/>
        <v>1699.3505997586533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42.305659782588833</v>
      </c>
      <c r="H10" s="37">
        <f t="shared" si="3"/>
        <v>26.704640174050979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468.23515508538509</v>
      </c>
    </row>
    <row r="11" spans="1:23" x14ac:dyDescent="0.25">
      <c r="A11" s="9" t="str">
        <f>Inverters!B7</f>
        <v>A-5</v>
      </c>
      <c r="B11" s="24">
        <f t="shared" si="0"/>
        <v>1327.1512536633913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40.158408432993511</v>
      </c>
      <c r="H11" s="37">
        <f t="shared" si="3"/>
        <v>28.851891523646302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767.69577832879452</v>
      </c>
    </row>
    <row r="12" spans="1:23" x14ac:dyDescent="0.25">
      <c r="A12" s="9" t="str">
        <f>Inverters!B8</f>
        <v>A-6</v>
      </c>
      <c r="B12" s="24">
        <f t="shared" si="0"/>
        <v>887.04540695512424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36.658917029899889</v>
      </c>
      <c r="H12" s="37">
        <f t="shared" si="3"/>
        <v>32.351382926739923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1718.4555089468231</v>
      </c>
    </row>
    <row r="13" spans="1:23" x14ac:dyDescent="0.25">
      <c r="A13" s="9" t="str">
        <f>Inverters!B9</f>
        <v>A-7</v>
      </c>
      <c r="B13" s="24">
        <f t="shared" si="0"/>
        <v>2698.7109810613083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46.323127524022098</v>
      </c>
      <c r="H13" s="37">
        <f t="shared" si="3"/>
        <v>22.687172432617714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185.65952853212553</v>
      </c>
    </row>
    <row r="14" spans="1:23" x14ac:dyDescent="0.25">
      <c r="A14" s="9" t="str">
        <f>Inverters!B10</f>
        <v>A-8</v>
      </c>
      <c r="B14" s="24">
        <f t="shared" si="0"/>
        <v>2404.0403300487146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45.318834981844446</v>
      </c>
      <c r="H14" s="37">
        <f t="shared" si="3"/>
        <v>23.691464974795366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233.96263151279669</v>
      </c>
    </row>
    <row r="15" spans="1:23" x14ac:dyDescent="0.25">
      <c r="A15" s="9" t="str">
        <f>Inverters!B11</f>
        <v>A-9</v>
      </c>
      <c r="B15" s="24">
        <f t="shared" si="0"/>
        <v>1747.36762088007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42.547685677493099</v>
      </c>
      <c r="H15" s="37">
        <f t="shared" si="3"/>
        <v>26.462614279146713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442.85487307109685</v>
      </c>
    </row>
    <row r="16" spans="1:23" x14ac:dyDescent="0.25">
      <c r="A16" s="9" t="str">
        <f>Inverters!B12</f>
        <v>A-10</v>
      </c>
      <c r="B16" s="24">
        <f t="shared" si="0"/>
        <v>1411.0164917534987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40.690641795082499</v>
      </c>
      <c r="H16" s="37">
        <f t="shared" si="3"/>
        <v>28.319658161557314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679.15017378119842</v>
      </c>
    </row>
    <row r="17" spans="1:21" x14ac:dyDescent="0.25">
      <c r="A17" s="9" t="str">
        <f>Inverters!B13</f>
        <v>A-11</v>
      </c>
      <c r="B17" s="24">
        <f t="shared" si="0"/>
        <v>1073.3152038895328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38.314545626779932</v>
      </c>
      <c r="H17" s="37">
        <f t="shared" si="3"/>
        <v>30.695754329859881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1173.7495343638504</v>
      </c>
    </row>
    <row r="18" spans="1:21" x14ac:dyDescent="0.25">
      <c r="A18" s="9" t="str">
        <f>Inverters!B14</f>
        <v>A-12</v>
      </c>
      <c r="B18" s="24">
        <f t="shared" si="0"/>
        <v>836.83415925788643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36.152787992472078</v>
      </c>
      <c r="H18" s="37">
        <f t="shared" si="3"/>
        <v>32.857511964167735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1930.8618259207678</v>
      </c>
    </row>
    <row r="19" spans="1:21" x14ac:dyDescent="0.25">
      <c r="A19" s="9" t="str">
        <f>Inverters!B15</f>
        <v>A-13</v>
      </c>
      <c r="B19" s="24">
        <f t="shared" si="0"/>
        <v>610.24301339753561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33.410056318596759</v>
      </c>
      <c r="H19" s="37">
        <f t="shared" si="3"/>
        <v>35.600243638043054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3630.9842392323467</v>
      </c>
    </row>
    <row r="20" spans="1:21" x14ac:dyDescent="0.25">
      <c r="A20" s="9" t="str">
        <f>Inverters!B16</f>
        <v>A-14</v>
      </c>
      <c r="B20" s="24">
        <f t="shared" si="0"/>
        <v>568.67841852876734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32.797334939873188</v>
      </c>
      <c r="H20" s="37">
        <f t="shared" si="3"/>
        <v>36.212965016766624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4181.1572533591379</v>
      </c>
    </row>
    <row r="21" spans="1:21" x14ac:dyDescent="0.25">
      <c r="A21" s="9" t="str">
        <f>Inverters!B17</f>
        <v>A-15</v>
      </c>
      <c r="B21" s="24">
        <f t="shared" si="0"/>
        <v>694.76072348702826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34.536705174919874</v>
      </c>
      <c r="H21" s="37">
        <f t="shared" si="3"/>
        <v>34.473594781719939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2801.2990769724988</v>
      </c>
    </row>
    <row r="22" spans="1:21" x14ac:dyDescent="0.25">
      <c r="A22" s="9" t="str">
        <f>Inverters!B18</f>
        <v>A-16</v>
      </c>
      <c r="B22" s="24">
        <f t="shared" si="0"/>
        <v>2685.6353249279623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46.280940813536034</v>
      </c>
      <c r="H22" s="37">
        <f t="shared" si="3"/>
        <v>22.729359143103778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187.47178491276071</v>
      </c>
    </row>
    <row r="23" spans="1:21" x14ac:dyDescent="0.25">
      <c r="A23" s="9" t="str">
        <f>Inverters!B19</f>
        <v>A-17</v>
      </c>
      <c r="B23" s="24">
        <f t="shared" si="0"/>
        <v>2260.5756982902335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44.784381090483414</v>
      </c>
      <c r="H23" s="37">
        <f t="shared" si="3"/>
        <v>24.225918866156398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264.60124702268831</v>
      </c>
    </row>
    <row r="24" spans="1:21" x14ac:dyDescent="0.25">
      <c r="A24" s="9" t="str">
        <f>Inverters!B20</f>
        <v>A-18</v>
      </c>
      <c r="B24" s="24">
        <f t="shared" si="0"/>
        <v>1937.6466634815924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43.445491696909926</v>
      </c>
      <c r="H24" s="37">
        <f t="shared" si="3"/>
        <v>25.564808259729887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360.14784957783081</v>
      </c>
    </row>
    <row r="25" spans="1:21" x14ac:dyDescent="0.25">
      <c r="A25" s="9" t="str">
        <f>Inverters!B21</f>
        <v>A-19</v>
      </c>
      <c r="B25" s="24">
        <f t="shared" si="0"/>
        <v>1588.4873724715603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41.719675335888837</v>
      </c>
      <c r="H25" s="37">
        <f t="shared" si="3"/>
        <v>27.290624620750975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535.87372360386235</v>
      </c>
    </row>
    <row r="26" spans="1:21" x14ac:dyDescent="0.25">
      <c r="A26" s="9" t="str">
        <f>Inverters!B22</f>
        <v>A-20</v>
      </c>
      <c r="B26" s="24">
        <f t="shared" si="0"/>
        <v>1331.7166813556973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40.188236796813271</v>
      </c>
      <c r="H26" s="37">
        <f t="shared" si="3"/>
        <v>28.822063159826541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762.44112936819306</v>
      </c>
    </row>
    <row r="27" spans="1:21" x14ac:dyDescent="0.25">
      <c r="A27" s="9" t="str">
        <f>Inverters!B23</f>
        <v>A-21</v>
      </c>
      <c r="B27" s="24">
        <f t="shared" si="0"/>
        <v>1117.1412571833689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38.662161821069063</v>
      </c>
      <c r="H27" s="37">
        <f t="shared" si="3"/>
        <v>30.34813813557075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1083.4623231696721</v>
      </c>
    </row>
    <row r="28" spans="1:21" x14ac:dyDescent="0.25">
      <c r="A28" s="9" t="str">
        <f>Inverters!B24</f>
        <v>A-22</v>
      </c>
      <c r="B28" s="24">
        <f t="shared" si="0"/>
        <v>975.77144378211017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37.486962084311116</v>
      </c>
      <c r="H28" s="37">
        <f t="shared" si="3"/>
        <v>31.523337872328696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1420.1485909344076</v>
      </c>
    </row>
    <row r="29" spans="1:21" x14ac:dyDescent="0.25">
      <c r="A29" s="9" t="str">
        <f>Inverters!B25</f>
        <v>A-23</v>
      </c>
      <c r="B29" s="24">
        <f t="shared" si="0"/>
        <v>932.10124825586354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37.089261791512278</v>
      </c>
      <c r="H29" s="37">
        <f t="shared" si="3"/>
        <v>31.921038165127534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1556.3376239772447</v>
      </c>
    </row>
    <row r="30" spans="1:21" x14ac:dyDescent="0.25">
      <c r="A30" s="9" t="str">
        <f>Inverters!B26</f>
        <v>A-24</v>
      </c>
      <c r="B30" s="24">
        <f t="shared" si="0"/>
        <v>1016.4011110290548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37.841302622126335</v>
      </c>
      <c r="H30" s="37">
        <f t="shared" si="3"/>
        <v>31.168997334513477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1308.8797040980862</v>
      </c>
    </row>
    <row r="31" spans="1:21" x14ac:dyDescent="0.25">
      <c r="A31" s="9" t="str">
        <f>Inverters!B27</f>
        <v>A-25</v>
      </c>
      <c r="B31" s="24">
        <f t="shared" si="0"/>
        <v>2310.5391038892712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44.974266459558208</v>
      </c>
      <c r="H31" s="37">
        <f t="shared" si="3"/>
        <v>24.036033497081604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253.28143011811605</v>
      </c>
    </row>
    <row r="32" spans="1:21" x14ac:dyDescent="0.25">
      <c r="A32" s="9" t="str">
        <f>Inverters!B28</f>
        <v>A-26</v>
      </c>
      <c r="B32" s="24">
        <f t="shared" si="0"/>
        <v>1973.4154926172732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43.604370667574074</v>
      </c>
      <c r="H32" s="37">
        <f t="shared" si="3"/>
        <v>25.405929289065739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347.21056291522814</v>
      </c>
    </row>
    <row r="33" spans="1:21" x14ac:dyDescent="0.25">
      <c r="A33" s="9" t="str">
        <f>Inverters!B29</f>
        <v>A-27</v>
      </c>
      <c r="B33" s="24">
        <f t="shared" si="0"/>
        <v>1628.6902517364822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41.936769939667172</v>
      </c>
      <c r="H33" s="37">
        <f t="shared" si="3"/>
        <v>27.07353001697264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509.74503186116118</v>
      </c>
    </row>
    <row r="34" spans="1:21" x14ac:dyDescent="0.25">
      <c r="A34" s="9" t="str">
        <f>Inverters!B30</f>
        <v>A-28</v>
      </c>
      <c r="B34" s="24">
        <f t="shared" si="0"/>
        <v>1297.5082067565058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39.96220226895008</v>
      </c>
      <c r="H34" s="37">
        <f t="shared" si="3"/>
        <v>29.048097687689733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803.1742358563522</v>
      </c>
    </row>
    <row r="35" spans="1:21" x14ac:dyDescent="0.25">
      <c r="A35" s="9" t="str">
        <f>Inverters!B31</f>
        <v>A-29</v>
      </c>
      <c r="B35" s="24">
        <f t="shared" si="0"/>
        <v>1320.3667546559823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40.113891615025167</v>
      </c>
      <c r="H35" s="37">
        <f t="shared" si="3"/>
        <v>28.896408341614645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775.605417956103</v>
      </c>
    </row>
    <row r="36" spans="1:21" x14ac:dyDescent="0.25">
      <c r="A36" s="9" t="str">
        <f>Inverters!B32</f>
        <v>A-30</v>
      </c>
      <c r="B36" s="24">
        <f t="shared" si="0"/>
        <v>1908.8902729075883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43.315619298723554</v>
      </c>
      <c r="H36" s="37">
        <f t="shared" si="3"/>
        <v>25.694680657916258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371.08044248754868</v>
      </c>
    </row>
    <row r="37" spans="1:21" x14ac:dyDescent="0.25">
      <c r="A37" s="9" t="str">
        <f>Inverters!B33</f>
        <v>A-31</v>
      </c>
      <c r="B37" s="24">
        <f t="shared" si="0"/>
        <v>2014.8956713688133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43.785051277315894</v>
      </c>
      <c r="H37" s="37">
        <f t="shared" si="3"/>
        <v>25.225248679323919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333.06183305996421</v>
      </c>
    </row>
    <row r="38" spans="1:21" x14ac:dyDescent="0.25">
      <c r="A38" s="9" t="str">
        <f>Inverters!B34</f>
        <v>A-32</v>
      </c>
      <c r="B38" s="24">
        <f t="shared" si="0"/>
        <v>1678.5684551129041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42.198781145479487</v>
      </c>
      <c r="H38" s="37">
        <f t="shared" si="3"/>
        <v>26.811518811160326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479.90124997149314</v>
      </c>
    </row>
    <row r="39" spans="1:21" x14ac:dyDescent="0.25">
      <c r="A39" s="9" t="str">
        <f>Inverters!B35</f>
        <v>A-33</v>
      </c>
      <c r="B39" s="24">
        <f t="shared" si="0"/>
        <v>1421.5653472500701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40.755336567167433</v>
      </c>
      <c r="H39" s="37">
        <f t="shared" si="3"/>
        <v>28.25496338947238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669.10817951673494</v>
      </c>
    </row>
    <row r="40" spans="1:21" x14ac:dyDescent="0.25">
      <c r="A40" s="9" t="str">
        <f>Inverters!B36</f>
        <v>B-1</v>
      </c>
      <c r="B40" s="24">
        <f t="shared" si="0"/>
        <v>4421.9131810223826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50.612204229471502</v>
      </c>
      <c r="H40" s="37">
        <f t="shared" si="3"/>
        <v>15.387795770528498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34.576384340689998</v>
      </c>
    </row>
    <row r="41" spans="1:21" x14ac:dyDescent="0.25">
      <c r="A41" s="9" t="str">
        <f>Inverters!B37</f>
        <v>B-2</v>
      </c>
      <c r="B41" s="24">
        <f t="shared" si="0"/>
        <v>2933.0847041640177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47.046492101887523</v>
      </c>
      <c r="H41" s="37">
        <f t="shared" si="3"/>
        <v>18.953507898112477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78.587014401847668</v>
      </c>
    </row>
    <row r="42" spans="1:21" x14ac:dyDescent="0.25">
      <c r="A42" s="9" t="str">
        <f>Inverters!B38</f>
        <v>B-3</v>
      </c>
      <c r="B42" s="24">
        <f t="shared" si="0"/>
        <v>2604.1410746156371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46.013290152973312</v>
      </c>
      <c r="H42" s="37">
        <f t="shared" si="3"/>
        <v>19.986709847026688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99.694450673812042</v>
      </c>
    </row>
    <row r="43" spans="1:21" x14ac:dyDescent="0.25">
      <c r="A43" s="9" t="str">
        <f>Inverters!B39</f>
        <v>C-1</v>
      </c>
      <c r="B43" s="24">
        <f t="shared" si="0"/>
        <v>2067.0811383447531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44.007150483138872</v>
      </c>
      <c r="H43" s="37">
        <f t="shared" si="3"/>
        <v>21.992849516861128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158.22858768767821</v>
      </c>
    </row>
    <row r="44" spans="1:21" ht="15.75" thickBot="1" x14ac:dyDescent="0.3">
      <c r="A44" s="9" t="str">
        <f>Inverters!B40</f>
        <v>Trans</v>
      </c>
      <c r="B44" s="24">
        <f>SQRT(($C$2-Q44)^2+($D$2-R44)^2)</f>
        <v>1441.7346891856023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40.877706960458582</v>
      </c>
      <c r="H44" s="37">
        <f t="shared" si="3"/>
        <v>13.122293039541418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20.522454617301197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22.346437882358256</v>
      </c>
      <c r="O45" s="108"/>
      <c r="P45" s="108"/>
      <c r="Q45" s="109"/>
      <c r="R45" s="109"/>
      <c r="U45">
        <f t="shared" ref="U45" si="5">10^(H45/10)</f>
        <v>171.64999228259128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44.933958634235168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44.933958634235168</v>
      </c>
      <c r="D51" s="77">
        <f>10*LOG10(SUM(U7:U44))</f>
        <v>44.909957501426696</v>
      </c>
      <c r="E51" s="77">
        <f>P85</f>
        <v>44.924973746173997</v>
      </c>
      <c r="F51" s="78">
        <f>S85</f>
        <v>51.323174939862923</v>
      </c>
    </row>
    <row r="52" spans="1:19" ht="14.45" customHeight="1" thickBot="1" x14ac:dyDescent="0.3">
      <c r="B52" s="72" t="s">
        <v>141</v>
      </c>
      <c r="C52" s="79">
        <f>10*LOG10(10^(C50/10)+10^(C51/10))</f>
        <v>46.143227652067878</v>
      </c>
      <c r="D52" s="79">
        <f>10*LOG10(10^(D50/10)+10^(D51/10))</f>
        <v>45.248603719172792</v>
      </c>
      <c r="E52" s="79">
        <f>J85</f>
        <v>45.828939640667379</v>
      </c>
      <c r="F52" s="80">
        <f>M85</f>
        <v>51.798034012112382</v>
      </c>
    </row>
    <row r="53" spans="1:19" ht="16.149999999999999" customHeight="1" thickBot="1" x14ac:dyDescent="0.3">
      <c r="B53" s="74" t="s">
        <v>145</v>
      </c>
      <c r="C53" s="81">
        <f>C52-C50</f>
        <v>6.1432276520678784</v>
      </c>
      <c r="D53" s="81">
        <f>D52-D50</f>
        <v>11.248603719172792</v>
      </c>
      <c r="E53" s="81">
        <f>E52-E50</f>
        <v>7.2604685706960055</v>
      </c>
      <c r="F53" s="82">
        <f>F52-F50</f>
        <v>9.8474620822995576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16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45.248603719172792</v>
      </c>
      <c r="J61" s="62">
        <f>10^(I61/10)</f>
        <v>33485.776322294783</v>
      </c>
      <c r="K61" s="63"/>
      <c r="L61" s="153">
        <f>I61+10</f>
        <v>55.248603719172792</v>
      </c>
      <c r="M61" s="62">
        <f>10^(L61/10)</f>
        <v>334857.7632229476</v>
      </c>
      <c r="N61" s="62"/>
      <c r="O61" s="62">
        <f>D51</f>
        <v>44.909957501426696</v>
      </c>
      <c r="P61" s="62">
        <f>10^(O61/10)</f>
        <v>30973.889890785176</v>
      </c>
      <c r="Q61" s="62"/>
      <c r="R61" s="62">
        <f>O61+10</f>
        <v>54.909957501426696</v>
      </c>
      <c r="S61" s="63">
        <f>10^(R61/10)</f>
        <v>309738.89890785207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45.248603719172792</v>
      </c>
      <c r="J62" s="26">
        <f t="shared" ref="J62:J84" si="10">10^(I62/10)</f>
        <v>33485.776322294783</v>
      </c>
      <c r="K62" s="64"/>
      <c r="L62" s="154">
        <f t="shared" ref="L62:L67" si="11">I62+10</f>
        <v>55.248603719172792</v>
      </c>
      <c r="M62" s="26">
        <f t="shared" ref="M62:M84" si="12">10^(L62/10)</f>
        <v>334857.7632229476</v>
      </c>
      <c r="N62" s="26"/>
      <c r="O62" s="26">
        <f>O61</f>
        <v>44.909957501426696</v>
      </c>
      <c r="P62" s="26">
        <f t="shared" ref="P62:P84" si="13">10^(O62/10)</f>
        <v>30973.889890785176</v>
      </c>
      <c r="Q62" s="26"/>
      <c r="R62" s="26">
        <f t="shared" ref="R62:R67" si="14">O62+10</f>
        <v>54.909957501426696</v>
      </c>
      <c r="S62" s="64">
        <f t="shared" ref="S62:S84" si="15">10^(R62/10)</f>
        <v>309738.89890785207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45.248603719172792</v>
      </c>
      <c r="J63" s="26">
        <f t="shared" si="10"/>
        <v>33485.776322294783</v>
      </c>
      <c r="K63" s="64"/>
      <c r="L63" s="154">
        <f t="shared" si="11"/>
        <v>55.248603719172792</v>
      </c>
      <c r="M63" s="26">
        <f t="shared" si="12"/>
        <v>334857.7632229476</v>
      </c>
      <c r="N63" s="26"/>
      <c r="O63" s="26">
        <f t="shared" ref="O63:O84" si="17">O62</f>
        <v>44.909957501426696</v>
      </c>
      <c r="P63" s="26">
        <f t="shared" si="13"/>
        <v>30973.889890785176</v>
      </c>
      <c r="Q63" s="26"/>
      <c r="R63" s="26">
        <f t="shared" si="14"/>
        <v>54.909957501426696</v>
      </c>
      <c r="S63" s="64">
        <f t="shared" si="15"/>
        <v>309738.89890785207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45.248603719172792</v>
      </c>
      <c r="J64" s="26">
        <f t="shared" si="10"/>
        <v>33485.776322294783</v>
      </c>
      <c r="K64" s="64"/>
      <c r="L64" s="154">
        <f t="shared" si="11"/>
        <v>55.248603719172792</v>
      </c>
      <c r="M64" s="26">
        <f t="shared" si="12"/>
        <v>334857.7632229476</v>
      </c>
      <c r="N64" s="26"/>
      <c r="O64" s="26">
        <f t="shared" si="17"/>
        <v>44.909957501426696</v>
      </c>
      <c r="P64" s="26">
        <f t="shared" si="13"/>
        <v>30973.889890785176</v>
      </c>
      <c r="Q64" s="26"/>
      <c r="R64" s="26">
        <f t="shared" si="14"/>
        <v>54.909957501426696</v>
      </c>
      <c r="S64" s="64">
        <f t="shared" si="15"/>
        <v>309738.89890785207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45.248603719172792</v>
      </c>
      <c r="J65" s="26">
        <f t="shared" si="10"/>
        <v>33485.776322294783</v>
      </c>
      <c r="K65" s="64"/>
      <c r="L65" s="154">
        <f t="shared" si="11"/>
        <v>55.248603719172792</v>
      </c>
      <c r="M65" s="26">
        <f t="shared" si="12"/>
        <v>334857.7632229476</v>
      </c>
      <c r="N65" s="26"/>
      <c r="O65" s="26">
        <f t="shared" si="17"/>
        <v>44.909957501426696</v>
      </c>
      <c r="P65" s="26">
        <f t="shared" si="13"/>
        <v>30973.889890785176</v>
      </c>
      <c r="Q65" s="26"/>
      <c r="R65" s="26">
        <f t="shared" si="14"/>
        <v>54.909957501426696</v>
      </c>
      <c r="S65" s="64">
        <f t="shared" si="15"/>
        <v>309738.89890785207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45.248603719172792</v>
      </c>
      <c r="J66" s="26">
        <f t="shared" si="10"/>
        <v>33485.776322294783</v>
      </c>
      <c r="K66" s="64"/>
      <c r="L66" s="154">
        <f t="shared" si="11"/>
        <v>55.248603719172792</v>
      </c>
      <c r="M66" s="26">
        <f t="shared" si="12"/>
        <v>334857.7632229476</v>
      </c>
      <c r="N66" s="26"/>
      <c r="O66" s="26">
        <f t="shared" si="17"/>
        <v>44.909957501426696</v>
      </c>
      <c r="P66" s="26">
        <f t="shared" si="13"/>
        <v>30973.889890785176</v>
      </c>
      <c r="Q66" s="26"/>
      <c r="R66" s="26">
        <f t="shared" si="14"/>
        <v>54.909957501426696</v>
      </c>
      <c r="S66" s="64">
        <f t="shared" si="15"/>
        <v>309738.89890785207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45.248603719172792</v>
      </c>
      <c r="J67" s="26">
        <f t="shared" si="10"/>
        <v>33485.776322294783</v>
      </c>
      <c r="K67" s="64"/>
      <c r="L67" s="154">
        <f t="shared" si="11"/>
        <v>55.248603719172792</v>
      </c>
      <c r="M67" s="26">
        <f t="shared" si="12"/>
        <v>334857.7632229476</v>
      </c>
      <c r="N67" s="26"/>
      <c r="O67" s="26">
        <f t="shared" si="17"/>
        <v>44.909957501426696</v>
      </c>
      <c r="P67" s="26">
        <f t="shared" si="13"/>
        <v>30973.889890785176</v>
      </c>
      <c r="Q67" s="26"/>
      <c r="R67" s="26">
        <f t="shared" si="14"/>
        <v>54.909957501426696</v>
      </c>
      <c r="S67" s="64">
        <f t="shared" si="15"/>
        <v>309738.89890785207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46.143227652067878</v>
      </c>
      <c r="J68" s="26">
        <f t="shared" si="10"/>
        <v>41145.539883067788</v>
      </c>
      <c r="K68" s="64"/>
      <c r="L68" s="154">
        <f>I68</f>
        <v>46.143227652067878</v>
      </c>
      <c r="M68" s="26">
        <f t="shared" si="12"/>
        <v>41145.539883067788</v>
      </c>
      <c r="N68" s="26"/>
      <c r="O68" s="26">
        <f>H46</f>
        <v>44.933958634235168</v>
      </c>
      <c r="P68" s="26">
        <f t="shared" si="13"/>
        <v>31145.53988306773</v>
      </c>
      <c r="Q68" s="26"/>
      <c r="R68" s="26">
        <f>O68</f>
        <v>44.933958634235168</v>
      </c>
      <c r="S68" s="64">
        <f t="shared" si="15"/>
        <v>31145.53988306773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46.143227652067878</v>
      </c>
      <c r="J69" s="26">
        <f t="shared" si="10"/>
        <v>41145.539883067788</v>
      </c>
      <c r="K69" s="64"/>
      <c r="L69" s="154">
        <f t="shared" ref="L69:L82" si="20">I69</f>
        <v>46.143227652067878</v>
      </c>
      <c r="M69" s="26">
        <f t="shared" si="12"/>
        <v>41145.539883067788</v>
      </c>
      <c r="N69" s="26"/>
      <c r="O69" s="26">
        <f t="shared" si="17"/>
        <v>44.933958634235168</v>
      </c>
      <c r="P69" s="26">
        <f t="shared" si="13"/>
        <v>31145.53988306773</v>
      </c>
      <c r="Q69" s="26"/>
      <c r="R69" s="26">
        <f t="shared" ref="R69:R82" si="21">O69</f>
        <v>44.933958634235168</v>
      </c>
      <c r="S69" s="64">
        <f t="shared" si="15"/>
        <v>31145.53988306773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46.143227652067878</v>
      </c>
      <c r="J70" s="26">
        <f t="shared" si="10"/>
        <v>41145.539883067788</v>
      </c>
      <c r="K70" s="64"/>
      <c r="L70" s="154">
        <f t="shared" si="20"/>
        <v>46.143227652067878</v>
      </c>
      <c r="M70" s="26">
        <f t="shared" si="12"/>
        <v>41145.539883067788</v>
      </c>
      <c r="N70" s="26"/>
      <c r="O70" s="26">
        <f t="shared" si="17"/>
        <v>44.933958634235168</v>
      </c>
      <c r="P70" s="26">
        <f t="shared" si="13"/>
        <v>31145.53988306773</v>
      </c>
      <c r="Q70" s="26"/>
      <c r="R70" s="26">
        <f t="shared" si="21"/>
        <v>44.933958634235168</v>
      </c>
      <c r="S70" s="64">
        <f t="shared" si="15"/>
        <v>31145.53988306773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46.143227652067878</v>
      </c>
      <c r="J71" s="26">
        <f t="shared" si="10"/>
        <v>41145.539883067788</v>
      </c>
      <c r="K71" s="64"/>
      <c r="L71" s="154">
        <f t="shared" si="20"/>
        <v>46.143227652067878</v>
      </c>
      <c r="M71" s="26">
        <f t="shared" si="12"/>
        <v>41145.539883067788</v>
      </c>
      <c r="N71" s="26"/>
      <c r="O71" s="26">
        <f t="shared" si="17"/>
        <v>44.933958634235168</v>
      </c>
      <c r="P71" s="26">
        <f t="shared" si="13"/>
        <v>31145.53988306773</v>
      </c>
      <c r="Q71" s="26"/>
      <c r="R71" s="26">
        <f t="shared" si="21"/>
        <v>44.933958634235168</v>
      </c>
      <c r="S71" s="64">
        <f t="shared" si="15"/>
        <v>31145.53988306773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46.143227652067878</v>
      </c>
      <c r="J72" s="26">
        <f t="shared" si="10"/>
        <v>41145.539883067788</v>
      </c>
      <c r="K72" s="64"/>
      <c r="L72" s="154">
        <f t="shared" si="20"/>
        <v>46.143227652067878</v>
      </c>
      <c r="M72" s="26">
        <f t="shared" si="12"/>
        <v>41145.539883067788</v>
      </c>
      <c r="N72" s="26"/>
      <c r="O72" s="26">
        <f t="shared" si="17"/>
        <v>44.933958634235168</v>
      </c>
      <c r="P72" s="26">
        <f t="shared" si="13"/>
        <v>31145.53988306773</v>
      </c>
      <c r="Q72" s="26"/>
      <c r="R72" s="26">
        <f t="shared" si="21"/>
        <v>44.933958634235168</v>
      </c>
      <c r="S72" s="64">
        <f t="shared" si="15"/>
        <v>31145.53988306773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46.143227652067878</v>
      </c>
      <c r="J73" s="26">
        <f t="shared" si="10"/>
        <v>41145.539883067788</v>
      </c>
      <c r="K73" s="64"/>
      <c r="L73" s="154">
        <f t="shared" si="20"/>
        <v>46.143227652067878</v>
      </c>
      <c r="M73" s="26">
        <f t="shared" si="12"/>
        <v>41145.539883067788</v>
      </c>
      <c r="N73" s="26"/>
      <c r="O73" s="26">
        <f t="shared" si="17"/>
        <v>44.933958634235168</v>
      </c>
      <c r="P73" s="26">
        <f t="shared" si="13"/>
        <v>31145.53988306773</v>
      </c>
      <c r="Q73" s="26"/>
      <c r="R73" s="26">
        <f t="shared" si="21"/>
        <v>44.933958634235168</v>
      </c>
      <c r="S73" s="64">
        <f t="shared" si="15"/>
        <v>31145.53988306773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46.143227652067878</v>
      </c>
      <c r="J74" s="26">
        <f t="shared" si="10"/>
        <v>41145.539883067788</v>
      </c>
      <c r="K74" s="64"/>
      <c r="L74" s="154">
        <f t="shared" si="20"/>
        <v>46.143227652067878</v>
      </c>
      <c r="M74" s="26">
        <f t="shared" si="12"/>
        <v>41145.539883067788</v>
      </c>
      <c r="N74" s="26"/>
      <c r="O74" s="26">
        <f t="shared" si="17"/>
        <v>44.933958634235168</v>
      </c>
      <c r="P74" s="26">
        <f t="shared" si="13"/>
        <v>31145.53988306773</v>
      </c>
      <c r="Q74" s="26"/>
      <c r="R74" s="26">
        <f t="shared" si="21"/>
        <v>44.933958634235168</v>
      </c>
      <c r="S74" s="64">
        <f t="shared" si="15"/>
        <v>31145.53988306773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46.143227652067878</v>
      </c>
      <c r="J75" s="26">
        <f t="shared" si="10"/>
        <v>41145.539883067788</v>
      </c>
      <c r="K75" s="64"/>
      <c r="L75" s="154">
        <f t="shared" si="20"/>
        <v>46.143227652067878</v>
      </c>
      <c r="M75" s="26">
        <f t="shared" si="12"/>
        <v>41145.539883067788</v>
      </c>
      <c r="N75" s="26"/>
      <c r="O75" s="26">
        <f t="shared" si="17"/>
        <v>44.933958634235168</v>
      </c>
      <c r="P75" s="26">
        <f t="shared" si="13"/>
        <v>31145.53988306773</v>
      </c>
      <c r="Q75" s="26"/>
      <c r="R75" s="26">
        <f t="shared" si="21"/>
        <v>44.933958634235168</v>
      </c>
      <c r="S75" s="64">
        <f t="shared" si="15"/>
        <v>31145.53988306773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46.143227652067878</v>
      </c>
      <c r="J76" s="26">
        <f t="shared" si="10"/>
        <v>41145.539883067788</v>
      </c>
      <c r="K76" s="64"/>
      <c r="L76" s="154">
        <f t="shared" si="20"/>
        <v>46.143227652067878</v>
      </c>
      <c r="M76" s="26">
        <f t="shared" si="12"/>
        <v>41145.539883067788</v>
      </c>
      <c r="N76" s="26"/>
      <c r="O76" s="26">
        <f t="shared" si="17"/>
        <v>44.933958634235168</v>
      </c>
      <c r="P76" s="26">
        <f t="shared" si="13"/>
        <v>31145.53988306773</v>
      </c>
      <c r="Q76" s="26"/>
      <c r="R76" s="26">
        <f t="shared" si="21"/>
        <v>44.933958634235168</v>
      </c>
      <c r="S76" s="64">
        <f t="shared" si="15"/>
        <v>31145.53988306773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46.143227652067878</v>
      </c>
      <c r="J77" s="26">
        <f t="shared" si="10"/>
        <v>41145.539883067788</v>
      </c>
      <c r="K77" s="64"/>
      <c r="L77" s="154">
        <f t="shared" si="20"/>
        <v>46.143227652067878</v>
      </c>
      <c r="M77" s="26">
        <f t="shared" si="12"/>
        <v>41145.539883067788</v>
      </c>
      <c r="N77" s="26"/>
      <c r="O77" s="26">
        <f t="shared" si="17"/>
        <v>44.933958634235168</v>
      </c>
      <c r="P77" s="26">
        <f t="shared" si="13"/>
        <v>31145.53988306773</v>
      </c>
      <c r="Q77" s="26"/>
      <c r="R77" s="26">
        <f t="shared" si="21"/>
        <v>44.933958634235168</v>
      </c>
      <c r="S77" s="64">
        <f t="shared" si="15"/>
        <v>31145.53988306773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46.143227652067878</v>
      </c>
      <c r="J78" s="26">
        <f t="shared" si="10"/>
        <v>41145.539883067788</v>
      </c>
      <c r="K78" s="64"/>
      <c r="L78" s="154">
        <f t="shared" si="20"/>
        <v>46.143227652067878</v>
      </c>
      <c r="M78" s="26">
        <f t="shared" si="12"/>
        <v>41145.539883067788</v>
      </c>
      <c r="N78" s="26"/>
      <c r="O78" s="26">
        <f t="shared" si="17"/>
        <v>44.933958634235168</v>
      </c>
      <c r="P78" s="26">
        <f t="shared" si="13"/>
        <v>31145.53988306773</v>
      </c>
      <c r="Q78" s="26"/>
      <c r="R78" s="26">
        <f t="shared" si="21"/>
        <v>44.933958634235168</v>
      </c>
      <c r="S78" s="64">
        <f t="shared" si="15"/>
        <v>31145.53988306773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46.143227652067878</v>
      </c>
      <c r="J79" s="26">
        <f t="shared" si="10"/>
        <v>41145.539883067788</v>
      </c>
      <c r="K79" s="64"/>
      <c r="L79" s="154">
        <f t="shared" si="20"/>
        <v>46.143227652067878</v>
      </c>
      <c r="M79" s="26">
        <f t="shared" si="12"/>
        <v>41145.539883067788</v>
      </c>
      <c r="N79" s="26"/>
      <c r="O79" s="26">
        <f t="shared" si="17"/>
        <v>44.933958634235168</v>
      </c>
      <c r="P79" s="26">
        <f t="shared" si="13"/>
        <v>31145.53988306773</v>
      </c>
      <c r="Q79" s="26"/>
      <c r="R79" s="26">
        <f t="shared" si="21"/>
        <v>44.933958634235168</v>
      </c>
      <c r="S79" s="64">
        <f t="shared" si="15"/>
        <v>31145.53988306773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46.143227652067878</v>
      </c>
      <c r="J80" s="26">
        <f t="shared" si="10"/>
        <v>41145.539883067788</v>
      </c>
      <c r="K80" s="64"/>
      <c r="L80" s="154">
        <f t="shared" si="20"/>
        <v>46.143227652067878</v>
      </c>
      <c r="M80" s="26">
        <f t="shared" si="12"/>
        <v>41145.539883067788</v>
      </c>
      <c r="N80" s="26"/>
      <c r="O80" s="26">
        <f t="shared" si="17"/>
        <v>44.933958634235168</v>
      </c>
      <c r="P80" s="26">
        <f t="shared" si="13"/>
        <v>31145.53988306773</v>
      </c>
      <c r="Q80" s="26"/>
      <c r="R80" s="26">
        <f t="shared" si="21"/>
        <v>44.933958634235168</v>
      </c>
      <c r="S80" s="64">
        <f t="shared" si="15"/>
        <v>31145.53988306773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46.143227652067878</v>
      </c>
      <c r="J81" s="26">
        <f t="shared" si="10"/>
        <v>41145.539883067788</v>
      </c>
      <c r="K81" s="64"/>
      <c r="L81" s="154">
        <f t="shared" si="20"/>
        <v>46.143227652067878</v>
      </c>
      <c r="M81" s="26">
        <f t="shared" si="12"/>
        <v>41145.539883067788</v>
      </c>
      <c r="N81" s="26"/>
      <c r="O81" s="26">
        <f t="shared" si="17"/>
        <v>44.933958634235168</v>
      </c>
      <c r="P81" s="26">
        <f t="shared" si="13"/>
        <v>31145.53988306773</v>
      </c>
      <c r="Q81" s="26"/>
      <c r="R81" s="26">
        <f t="shared" si="21"/>
        <v>44.933958634235168</v>
      </c>
      <c r="S81" s="64">
        <f t="shared" si="15"/>
        <v>31145.53988306773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46.143227652067878</v>
      </c>
      <c r="J82" s="26">
        <f t="shared" si="10"/>
        <v>41145.539883067788</v>
      </c>
      <c r="K82" s="64"/>
      <c r="L82" s="154">
        <f t="shared" si="20"/>
        <v>46.143227652067878</v>
      </c>
      <c r="M82" s="26">
        <f t="shared" si="12"/>
        <v>41145.539883067788</v>
      </c>
      <c r="N82" s="26"/>
      <c r="O82" s="26">
        <f t="shared" si="17"/>
        <v>44.933958634235168</v>
      </c>
      <c r="P82" s="26">
        <f t="shared" si="13"/>
        <v>31145.53988306773</v>
      </c>
      <c r="Q82" s="26"/>
      <c r="R82" s="26">
        <f t="shared" si="21"/>
        <v>44.933958634235168</v>
      </c>
      <c r="S82" s="64">
        <f t="shared" si="15"/>
        <v>31145.53988306773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45.248603719172792</v>
      </c>
      <c r="J83" s="26">
        <f t="shared" si="10"/>
        <v>33485.776322294783</v>
      </c>
      <c r="K83" s="64"/>
      <c r="L83" s="154">
        <f>I83+10</f>
        <v>55.248603719172792</v>
      </c>
      <c r="M83" s="26">
        <f t="shared" si="12"/>
        <v>334857.7632229476</v>
      </c>
      <c r="N83" s="26"/>
      <c r="O83" s="26">
        <f>D51</f>
        <v>44.909957501426696</v>
      </c>
      <c r="P83" s="26">
        <f t="shared" si="13"/>
        <v>30973.889890785176</v>
      </c>
      <c r="Q83" s="26"/>
      <c r="R83" s="26">
        <f>O83+10</f>
        <v>54.909957501426696</v>
      </c>
      <c r="S83" s="64">
        <f t="shared" si="15"/>
        <v>309738.89890785207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45.248603719172792</v>
      </c>
      <c r="J84" s="65">
        <f t="shared" si="10"/>
        <v>33485.776322294783</v>
      </c>
      <c r="K84" s="66"/>
      <c r="L84" s="155">
        <f>I84+10</f>
        <v>55.248603719172792</v>
      </c>
      <c r="M84" s="65">
        <f t="shared" si="12"/>
        <v>334857.7632229476</v>
      </c>
      <c r="N84" s="65"/>
      <c r="O84" s="65">
        <f t="shared" si="17"/>
        <v>44.909957501426696</v>
      </c>
      <c r="P84" s="65">
        <f t="shared" si="13"/>
        <v>30973.889890785176</v>
      </c>
      <c r="Q84" s="65"/>
      <c r="R84" s="65">
        <f>O84+10</f>
        <v>54.909957501426696</v>
      </c>
      <c r="S84" s="66">
        <f t="shared" si="15"/>
        <v>309738.89890785207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45.828939640667379</v>
      </c>
      <c r="K85" s="67"/>
      <c r="L85" s="67" t="s">
        <v>134</v>
      </c>
      <c r="M85" s="67">
        <f>10*LOG10(SUM(M61:M84)/24)</f>
        <v>51.798034012112382</v>
      </c>
      <c r="N85" s="67"/>
      <c r="O85" s="67" t="s">
        <v>135</v>
      </c>
      <c r="P85" s="67">
        <f>10*LOG10(SUM(P61:P84)/24)</f>
        <v>44.924973746173997</v>
      </c>
      <c r="Q85" s="67"/>
      <c r="R85" s="67" t="s">
        <v>134</v>
      </c>
      <c r="S85" s="68">
        <f>10*LOG10(SUM(S61:S84)/24)</f>
        <v>51.323174939862923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16</v>
      </c>
      <c r="C89" s="22">
        <f>C2</f>
        <v>257187.44</v>
      </c>
      <c r="D89" s="23">
        <f>D2</f>
        <v>4258393.9800000004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44.933958634235168</v>
      </c>
      <c r="J89" s="86">
        <f>D51</f>
        <v>44.909957501426696</v>
      </c>
      <c r="K89" s="86">
        <f>E51</f>
        <v>44.924973746173997</v>
      </c>
      <c r="L89" s="87">
        <f>F51</f>
        <v>51.323174939862923</v>
      </c>
      <c r="M89" s="89">
        <f>C52</f>
        <v>46.143227652067878</v>
      </c>
      <c r="N89" s="86">
        <f>D52</f>
        <v>45.248603719172792</v>
      </c>
      <c r="O89" s="86">
        <f>E52</f>
        <v>45.828939640667379</v>
      </c>
      <c r="P89" s="87">
        <f>F52</f>
        <v>51.798034012112382</v>
      </c>
      <c r="Q89" s="89">
        <f>C53</f>
        <v>6.1432276520678784</v>
      </c>
      <c r="R89" s="86">
        <f>D53</f>
        <v>11.248603719172792</v>
      </c>
      <c r="S89" s="86">
        <f>E53</f>
        <v>7.2604685706960055</v>
      </c>
      <c r="T89" s="87">
        <f>F53</f>
        <v>9.8474620822995576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16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568.67841852876734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29.137635599801548</v>
      </c>
      <c r="K95" s="35">
        <f>4/60*100</f>
        <v>6.666666666666667</v>
      </c>
      <c r="L95" s="36">
        <f t="shared" ref="L95:L126" si="23">F95-J95+M95</f>
        <v>6.1014520267888734</v>
      </c>
      <c r="M95" s="110">
        <f>10*LOG(6.666667/100)</f>
        <v>-11.760912373409578</v>
      </c>
      <c r="N95" s="110">
        <f t="shared" ref="N95:N126" si="24">10^(L95/10)</f>
        <v>4.0751650471887606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574.67841852876734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32.888497758930889</v>
      </c>
      <c r="K96" s="27">
        <f t="shared" ref="K96:K159" si="27">4/60*100</f>
        <v>6.666666666666667</v>
      </c>
      <c r="L96" s="37">
        <f t="shared" si="23"/>
        <v>2.3505898676595329</v>
      </c>
      <c r="M96" s="110">
        <f t="shared" ref="M96:M159" si="28">10*LOG(6.666667/100)</f>
        <v>-11.760912373409578</v>
      </c>
      <c r="N96" s="110">
        <f t="shared" si="24"/>
        <v>1.7181417328393387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580.67841852876734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32.978713707233098</v>
      </c>
      <c r="K97" s="27">
        <f t="shared" si="27"/>
        <v>6.666666666666667</v>
      </c>
      <c r="L97" s="37">
        <f t="shared" si="23"/>
        <v>2.260373919357324</v>
      </c>
      <c r="M97" s="110">
        <f t="shared" si="28"/>
        <v>-11.760912373409578</v>
      </c>
      <c r="N97" s="110">
        <f t="shared" si="24"/>
        <v>1.682818942370206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586.67841852876734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33.068002252267412</v>
      </c>
      <c r="K98" s="27">
        <f t="shared" si="27"/>
        <v>6.666666666666667</v>
      </c>
      <c r="L98" s="37">
        <f t="shared" si="23"/>
        <v>2.1710853743230096</v>
      </c>
      <c r="M98" s="110">
        <f t="shared" si="28"/>
        <v>-11.760912373409578</v>
      </c>
      <c r="N98" s="110">
        <f t="shared" si="24"/>
        <v>1.6485743462630649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592.67841852876734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33.156382267253385</v>
      </c>
      <c r="K99" s="27">
        <f t="shared" si="27"/>
        <v>6.666666666666667</v>
      </c>
      <c r="L99" s="37">
        <f t="shared" si="23"/>
        <v>2.0827053593370373</v>
      </c>
      <c r="M99" s="110">
        <f t="shared" si="28"/>
        <v>-11.760912373409578</v>
      </c>
      <c r="N99" s="110">
        <f t="shared" si="24"/>
        <v>1.6153645057303838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598.67841852876734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33.243872055086676</v>
      </c>
      <c r="K100" s="27">
        <f t="shared" si="27"/>
        <v>6.666666666666667</v>
      </c>
      <c r="L100" s="37">
        <f t="shared" si="23"/>
        <v>1.9952155715037456</v>
      </c>
      <c r="M100" s="110">
        <f t="shared" si="28"/>
        <v>-11.760912373409578</v>
      </c>
      <c r="N100" s="110">
        <f t="shared" si="24"/>
        <v>1.5831481477548057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604.67841852876734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33.330489371089378</v>
      </c>
      <c r="K101" s="27">
        <f t="shared" si="27"/>
        <v>6.666666666666667</v>
      </c>
      <c r="L101" s="37">
        <f t="shared" si="23"/>
        <v>1.9085982555010439</v>
      </c>
      <c r="M101" s="110">
        <f t="shared" si="28"/>
        <v>-11.760912373409578</v>
      </c>
      <c r="N101" s="110">
        <f t="shared" si="24"/>
        <v>1.5518860367923981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610.67841852876734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33.416251444637069</v>
      </c>
      <c r="K102" s="27">
        <f t="shared" si="27"/>
        <v>6.666666666666667</v>
      </c>
      <c r="L102" s="37">
        <f t="shared" si="23"/>
        <v>1.8228361819533525</v>
      </c>
      <c r="M102" s="110">
        <f t="shared" si="28"/>
        <v>-11.760912373409578</v>
      </c>
      <c r="N102" s="110">
        <f t="shared" si="24"/>
        <v>1.5215408552559468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616.67841852876734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33.50117499972859</v>
      </c>
      <c r="K103" s="27">
        <f t="shared" si="27"/>
        <v>6.666666666666667</v>
      </c>
      <c r="L103" s="37">
        <f t="shared" si="23"/>
        <v>1.7379126268618315</v>
      </c>
      <c r="M103" s="110">
        <f t="shared" si="28"/>
        <v>-11.760912373409578</v>
      </c>
      <c r="N103" s="110">
        <f t="shared" si="24"/>
        <v>1.4920770920982125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622.67841852876734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33.585276274559988</v>
      </c>
      <c r="K104" s="27">
        <f t="shared" si="27"/>
        <v>6.666666666666667</v>
      </c>
      <c r="L104" s="37">
        <f t="shared" si="23"/>
        <v>1.6538113520304343</v>
      </c>
      <c r="M104" s="110">
        <f t="shared" si="28"/>
        <v>-11.760912373409578</v>
      </c>
      <c r="N104" s="110">
        <f t="shared" si="24"/>
        <v>1.4634609388737827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628.67841852876734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33.668571040159769</v>
      </c>
      <c r="K105" s="27">
        <f t="shared" si="27"/>
        <v>6.666666666666667</v>
      </c>
      <c r="L105" s="37">
        <f t="shared" si="23"/>
        <v>1.5705165864306529</v>
      </c>
      <c r="M105" s="110">
        <f t="shared" si="28"/>
        <v>-11.760912373409578</v>
      </c>
      <c r="N105" s="110">
        <f t="shared" si="24"/>
        <v>1.4356601927113333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634.67841852876734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33.751074618139228</v>
      </c>
      <c r="K106" s="27">
        <f t="shared" si="27"/>
        <v>6.666666666666667</v>
      </c>
      <c r="L106" s="37">
        <f t="shared" si="23"/>
        <v>1.488013008451194</v>
      </c>
      <c r="M106" s="110">
        <f t="shared" si="28"/>
        <v>-11.760912373409578</v>
      </c>
      <c r="N106" s="110">
        <f t="shared" si="24"/>
        <v>1.4086441656760758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640.67841852876734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33.832801897607546</v>
      </c>
      <c r="K107" s="27">
        <f t="shared" si="27"/>
        <v>6.666666666666667</v>
      </c>
      <c r="L107" s="37">
        <f t="shared" si="23"/>
        <v>1.4062857289828763</v>
      </c>
      <c r="M107" s="110">
        <f t="shared" si="28"/>
        <v>-11.760912373409578</v>
      </c>
      <c r="N107" s="110">
        <f t="shared" si="24"/>
        <v>1.3823836000459868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646.67841852876734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33.913767351298517</v>
      </c>
      <c r="K108" s="27">
        <f t="shared" si="27"/>
        <v>6.666666666666667</v>
      </c>
      <c r="L108" s="37">
        <f t="shared" si="23"/>
        <v>1.3253202752919044</v>
      </c>
      <c r="M108" s="110">
        <f t="shared" si="28"/>
        <v>-11.760912373409578</v>
      </c>
      <c r="N108" s="110">
        <f t="shared" si="24"/>
        <v>1.3568505890648745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652.67841852876734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33.993985050952624</v>
      </c>
      <c r="K109" s="27">
        <f t="shared" si="27"/>
        <v>6.666666666666667</v>
      </c>
      <c r="L109" s="37">
        <f t="shared" si="23"/>
        <v>1.245102575637798</v>
      </c>
      <c r="M109" s="110">
        <f t="shared" si="28"/>
        <v>-11.760912373409578</v>
      </c>
      <c r="N109" s="110">
        <f t="shared" si="24"/>
        <v>1.3320185027713602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658.67841852876734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34.073468681995195</v>
      </c>
      <c r="K110" s="27">
        <f t="shared" si="27"/>
        <v>6.666666666666667</v>
      </c>
      <c r="L110" s="37">
        <f t="shared" si="23"/>
        <v>1.1656189445952272</v>
      </c>
      <c r="M110" s="110">
        <f t="shared" si="28"/>
        <v>-11.760912373409578</v>
      </c>
      <c r="N110" s="110">
        <f t="shared" si="24"/>
        <v>1.3078619185356219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664.67841852876734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34.152231557549086</v>
      </c>
      <c r="K111" s="27">
        <f t="shared" si="27"/>
        <v>6.666666666666667</v>
      </c>
      <c r="L111" s="37">
        <f t="shared" si="23"/>
        <v>1.0868560690413354</v>
      </c>
      <c r="M111" s="110">
        <f t="shared" si="28"/>
        <v>-11.760912373409578</v>
      </c>
      <c r="N111" s="110">
        <f t="shared" si="24"/>
        <v>1.2843565559654342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670.67841852876734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34.230286631817762</v>
      </c>
      <c r="K112" s="27">
        <f t="shared" si="27"/>
        <v>6.666666666666667</v>
      </c>
      <c r="L112" s="37">
        <f t="shared" si="23"/>
        <v>1.0088009947726597</v>
      </c>
      <c r="M112" s="110">
        <f t="shared" si="28"/>
        <v>-11.760912373409578</v>
      </c>
      <c r="N112" s="110">
        <f t="shared" si="24"/>
        <v>1.2614792158702128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676.67841852876734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34.307646512872303</v>
      </c>
      <c r="K113" s="27">
        <f t="shared" si="27"/>
        <v>6.666666666666667</v>
      </c>
      <c r="L113" s="37">
        <f t="shared" si="23"/>
        <v>0.93144111371811888</v>
      </c>
      <c r="M113" s="110">
        <f t="shared" si="28"/>
        <v>-11.760912373409578</v>
      </c>
      <c r="N113" s="110">
        <f t="shared" si="24"/>
        <v>1.239207722996529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682.67841852876734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34.384323474874016</v>
      </c>
      <c r="K114" s="27">
        <f t="shared" si="27"/>
        <v>6.666666666666667</v>
      </c>
      <c r="L114" s="37">
        <f t="shared" si="23"/>
        <v>0.85476415171640596</v>
      </c>
      <c r="M114" s="110">
        <f t="shared" si="28"/>
        <v>-11.760912373409578</v>
      </c>
      <c r="N114" s="110">
        <f t="shared" si="24"/>
        <v>1.2175208722710669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688.67841852876734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34.460329469762307</v>
      </c>
      <c r="K115" s="27">
        <f t="shared" si="27"/>
        <v>6.666666666666667</v>
      </c>
      <c r="L115" s="37">
        <f t="shared" si="23"/>
        <v>0.77875815682811478</v>
      </c>
      <c r="M115" s="110">
        <f t="shared" si="28"/>
        <v>-11.760912373409578</v>
      </c>
      <c r="N115" s="110">
        <f t="shared" si="24"/>
        <v>1.196398378307624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694.67841852876734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34.535676138435534</v>
      </c>
      <c r="K116" s="27">
        <f t="shared" si="27"/>
        <v>6.666666666666667</v>
      </c>
      <c r="L116" s="37">
        <f t="shared" si="23"/>
        <v>0.70341148815488808</v>
      </c>
      <c r="M116" s="110">
        <f t="shared" si="28"/>
        <v>-11.760912373409578</v>
      </c>
      <c r="N116" s="110">
        <f t="shared" si="24"/>
        <v>1.1758208279536384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700.67841852876734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34.610374821451074</v>
      </c>
      <c r="K117" s="27">
        <f t="shared" si="27"/>
        <v>6.666666666666667</v>
      </c>
      <c r="L117" s="37">
        <f t="shared" si="23"/>
        <v>0.62871280513934735</v>
      </c>
      <c r="M117" s="110">
        <f t="shared" si="28"/>
        <v>-11.760912373409578</v>
      </c>
      <c r="N117" s="110">
        <f t="shared" si="24"/>
        <v>1.1557696356688945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706.67841852876734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34.68443656926928</v>
      </c>
      <c r="K118" s="27">
        <f t="shared" si="27"/>
        <v>6.666666666666667</v>
      </c>
      <c r="L118" s="37">
        <f t="shared" si="23"/>
        <v>0.55465105732114139</v>
      </c>
      <c r="M118" s="110">
        <f t="shared" si="28"/>
        <v>-11.760912373409578</v>
      </c>
      <c r="N118" s="110">
        <f t="shared" si="24"/>
        <v>1.1362270015448461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712.67841852876734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34.757872152064252</v>
      </c>
      <c r="K119" s="27">
        <f t="shared" si="27"/>
        <v>6.666666666666667</v>
      </c>
      <c r="L119" s="37">
        <f t="shared" si="23"/>
        <v>0.48121547452617008</v>
      </c>
      <c r="M119" s="110">
        <f t="shared" si="28"/>
        <v>-11.760912373409578</v>
      </c>
      <c r="N119" s="110">
        <f t="shared" si="24"/>
        <v>1.1171758717875111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718.67841852876734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34.830692069123423</v>
      </c>
      <c r="K120" s="27">
        <f t="shared" si="27"/>
        <v>6.666666666666667</v>
      </c>
      <c r="L120" s="37">
        <f t="shared" si="23"/>
        <v>0.40839555746699929</v>
      </c>
      <c r="M120" s="110">
        <f t="shared" si="28"/>
        <v>-11.760912373409578</v>
      </c>
      <c r="N120" s="110">
        <f t="shared" si="24"/>
        <v>1.0985999015000421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724.67841852876734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34.902906557856404</v>
      </c>
      <c r="K121" s="27">
        <f t="shared" si="27"/>
        <v>6.666666666666667</v>
      </c>
      <c r="L121" s="37">
        <f t="shared" si="23"/>
        <v>0.33618106873401743</v>
      </c>
      <c r="M121" s="110">
        <f t="shared" si="28"/>
        <v>-11.760912373409578</v>
      </c>
      <c r="N121" s="110">
        <f t="shared" si="24"/>
        <v>1.0804834196133011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730.67841852876734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34.974525602432372</v>
      </c>
      <c r="K122" s="27">
        <f t="shared" si="27"/>
        <v>6.666666666666667</v>
      </c>
      <c r="L122" s="37">
        <f t="shared" si="23"/>
        <v>0.26456202415804952</v>
      </c>
      <c r="M122" s="110">
        <f t="shared" si="28"/>
        <v>-11.760912373409578</v>
      </c>
      <c r="N122" s="110">
        <f t="shared" si="24"/>
        <v>1.0628113958239298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736.67841852876734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35.045558942064261</v>
      </c>
      <c r="K123" s="27">
        <f t="shared" si="27"/>
        <v>6.666666666666667</v>
      </c>
      <c r="L123" s="37">
        <f t="shared" si="23"/>
        <v>0.19352868452616079</v>
      </c>
      <c r="M123" s="110">
        <f t="shared" si="28"/>
        <v>-11.760912373409578</v>
      </c>
      <c r="N123" s="110">
        <f t="shared" si="24"/>
        <v>1.0455694094096362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742.67841852876734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35.116016078956974</v>
      </c>
      <c r="K124" s="27">
        <f t="shared" si="27"/>
        <v>6.666666666666667</v>
      </c>
      <c r="L124" s="37">
        <f t="shared" si="23"/>
        <v>0.12307154763344741</v>
      </c>
      <c r="M124" s="110">
        <f t="shared" si="28"/>
        <v>-11.760912373409578</v>
      </c>
      <c r="N124" s="110">
        <f t="shared" si="24"/>
        <v>1.0287436198008659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748.67841852876734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35.185906285935815</v>
      </c>
      <c r="K125" s="27">
        <f t="shared" si="27"/>
        <v>6.666666666666667</v>
      </c>
      <c r="L125" s="37">
        <f t="shared" si="23"/>
        <v>5.3181340654607112E-2</v>
      </c>
      <c r="M125" s="110">
        <f t="shared" si="28"/>
        <v>-11.760912373409578</v>
      </c>
      <c r="N125" s="110">
        <f t="shared" si="24"/>
        <v>1.0123207387967066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754.67841852876734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35.255238613770416</v>
      </c>
      <c r="K126" s="27">
        <f t="shared" si="27"/>
        <v>6.666666666666667</v>
      </c>
      <c r="L126" s="37">
        <f t="shared" si="23"/>
        <v>-1.6150987179994303E-2</v>
      </c>
      <c r="M126" s="110">
        <f t="shared" si="28"/>
        <v>-11.760912373409578</v>
      </c>
      <c r="N126" s="110">
        <f t="shared" si="24"/>
        <v>0.99628800432087472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760.67841852876734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35.324021898208713</v>
      </c>
      <c r="K127" s="27">
        <f t="shared" si="27"/>
        <v>6.666666666666667</v>
      </c>
      <c r="L127" s="37">
        <f t="shared" ref="L127:L158" si="29">F127-J127+M127</f>
        <v>-8.4934271618291035E-2</v>
      </c>
      <c r="M127" s="110">
        <f t="shared" si="28"/>
        <v>-11.760912373409578</v>
      </c>
      <c r="N127" s="110">
        <f t="shared" ref="N127:N158" si="30">10^(L127/10)</f>
        <v>0.98063315562097608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766.67841852876734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35.392264766734598</v>
      </c>
      <c r="K128" s="27">
        <f t="shared" si="27"/>
        <v>6.666666666666667</v>
      </c>
      <c r="L128" s="37">
        <f t="shared" si="29"/>
        <v>-0.1531771401441766</v>
      </c>
      <c r="M128" s="110">
        <f t="shared" si="28"/>
        <v>-11.760912373409578</v>
      </c>
      <c r="N128" s="110">
        <f t="shared" si="30"/>
        <v>0.96534440982103742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772.67841852876734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35.459975645062094</v>
      </c>
      <c r="K129" s="27">
        <f t="shared" si="27"/>
        <v>6.666666666666667</v>
      </c>
      <c r="L129" s="37">
        <f t="shared" si="29"/>
        <v>-0.22088801847167261</v>
      </c>
      <c r="M129" s="110">
        <f t="shared" si="28"/>
        <v>-11.760912373409578</v>
      </c>
      <c r="N129" s="110">
        <f t="shared" si="30"/>
        <v>0.95041043974359629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778.67841852876734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35.527162763378435</v>
      </c>
      <c r="K130" s="27">
        <f t="shared" si="27"/>
        <v>6.666666666666667</v>
      </c>
      <c r="L130" s="37">
        <f t="shared" si="29"/>
        <v>-0.288075136788013</v>
      </c>
      <c r="M130" s="110">
        <f t="shared" si="28"/>
        <v>-11.760912373409578</v>
      </c>
      <c r="N130" s="110">
        <f t="shared" si="30"/>
        <v>0.9358203529233533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784.67841852876734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35.593834162347513</v>
      </c>
      <c r="K131" s="27">
        <f t="shared" si="27"/>
        <v>6.666666666666667</v>
      </c>
      <c r="L131" s="37">
        <f t="shared" si="29"/>
        <v>-0.3547465357570907</v>
      </c>
      <c r="M131" s="110">
        <f t="shared" si="28"/>
        <v>-11.760912373409578</v>
      </c>
      <c r="N131" s="110">
        <f t="shared" si="30"/>
        <v>0.92156367173980391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790.67841852876734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35.659997698884652</v>
      </c>
      <c r="K132" s="27">
        <f t="shared" si="27"/>
        <v>6.666666666666667</v>
      </c>
      <c r="L132" s="37">
        <f t="shared" si="29"/>
        <v>-0.42091007229423028</v>
      </c>
      <c r="M132" s="110">
        <f t="shared" si="28"/>
        <v>-11.760912373409578</v>
      </c>
      <c r="N132" s="110">
        <f t="shared" si="30"/>
        <v>0.9076303146011786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796.67841852876734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35.725661051713082</v>
      </c>
      <c r="K133" s="27">
        <f t="shared" si="27"/>
        <v>6.666666666666667</v>
      </c>
      <c r="L133" s="37">
        <f t="shared" si="29"/>
        <v>-0.48657342512266055</v>
      </c>
      <c r="M133" s="110">
        <f t="shared" si="28"/>
        <v>-11.760912373409578</v>
      </c>
      <c r="N133" s="110">
        <f t="shared" si="30"/>
        <v>0.8940105781165868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802.67841852876734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35.790831726712042</v>
      </c>
      <c r="K134" s="27">
        <f t="shared" si="27"/>
        <v>6.666666666666667</v>
      </c>
      <c r="L134" s="37">
        <f t="shared" si="29"/>
        <v>-0.55174410012162056</v>
      </c>
      <c r="M134" s="110">
        <f t="shared" si="28"/>
        <v>-11.760912373409578</v>
      </c>
      <c r="N134" s="110">
        <f t="shared" si="30"/>
        <v>0.88069512019747265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808.67841852876734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35.855517062065601</v>
      </c>
      <c r="K135" s="27">
        <f t="shared" si="27"/>
        <v>6.666666666666667</v>
      </c>
      <c r="L135" s="37">
        <f t="shared" si="29"/>
        <v>-0.61642943547517959</v>
      </c>
      <c r="M135" s="110">
        <f t="shared" si="28"/>
        <v>-11.760912373409578</v>
      </c>
      <c r="N135" s="110">
        <f t="shared" si="30"/>
        <v>0.86767494403347745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814.67841852876734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35.919724233221281</v>
      </c>
      <c r="K136" s="27">
        <f t="shared" si="27"/>
        <v>6.666666666666667</v>
      </c>
      <c r="L136" s="37">
        <f t="shared" si="29"/>
        <v>-0.68063660663085912</v>
      </c>
      <c r="M136" s="110">
        <f t="shared" si="28"/>
        <v>-11.760912373409578</v>
      </c>
      <c r="N136" s="110">
        <f t="shared" si="30"/>
        <v>0.8549413828913256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820.67841852876734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35.983460257666728</v>
      </c>
      <c r="K137" s="27">
        <f t="shared" si="27"/>
        <v>6.666666666666667</v>
      </c>
      <c r="L137" s="37">
        <f t="shared" si="29"/>
        <v>-0.74437263107630613</v>
      </c>
      <c r="M137" s="110">
        <f t="shared" si="28"/>
        <v>-11.760912373409578</v>
      </c>
      <c r="N137" s="110">
        <f t="shared" si="30"/>
        <v>0.84248608568880401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826.67841852876734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36.046731999532334</v>
      </c>
      <c r="K138" s="27">
        <f t="shared" si="27"/>
        <v>6.666666666666667</v>
      </c>
      <c r="L138" s="37">
        <f t="shared" si="29"/>
        <v>-0.80764437294191183</v>
      </c>
      <c r="M138" s="110">
        <f t="shared" si="28"/>
        <v>-11.760912373409578</v>
      </c>
      <c r="N138" s="110">
        <f t="shared" si="30"/>
        <v>0.83030100329900414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832.67841852876734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36.109546174027535</v>
      </c>
      <c r="K139" s="27">
        <f t="shared" si="27"/>
        <v>6.666666666666667</v>
      </c>
      <c r="L139" s="37">
        <f t="shared" si="29"/>
        <v>-0.87045854743711359</v>
      </c>
      <c r="M139" s="110">
        <f t="shared" si="28"/>
        <v>-11.760912373409578</v>
      </c>
      <c r="N139" s="110">
        <f t="shared" si="30"/>
        <v>0.81837837554284598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838.67841852876734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36.171909351717751</v>
      </c>
      <c r="K140" s="27">
        <f t="shared" si="27"/>
        <v>6.666666666666667</v>
      </c>
      <c r="L140" s="37">
        <f t="shared" si="29"/>
        <v>-0.93282172512732942</v>
      </c>
      <c r="M140" s="110">
        <f t="shared" si="28"/>
        <v>-11.760912373409578</v>
      </c>
      <c r="N140" s="110">
        <f t="shared" si="30"/>
        <v>0.80671071883067802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844.67841852876734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36.233827962648931</v>
      </c>
      <c r="K141" s="27">
        <f t="shared" si="27"/>
        <v>6.666666666666667</v>
      </c>
      <c r="L141" s="37">
        <f t="shared" si="29"/>
        <v>-0.9947403360585092</v>
      </c>
      <c r="M141" s="110">
        <f t="shared" si="28"/>
        <v>-11.760912373409578</v>
      </c>
      <c r="N141" s="110">
        <f t="shared" si="30"/>
        <v>0.79529081441616589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850.67841852876734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36.295308300326127</v>
      </c>
      <c r="K142" s="27">
        <f t="shared" si="27"/>
        <v>6.666666666666667</v>
      </c>
      <c r="L142" s="37">
        <f t="shared" si="29"/>
        <v>-1.0562206737357052</v>
      </c>
      <c r="M142" s="110">
        <f t="shared" si="28"/>
        <v>-11.760912373409578</v>
      </c>
      <c r="N142" s="110">
        <f t="shared" si="30"/>
        <v>0.78411169722805796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856.67841852876734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36.356356525552229</v>
      </c>
      <c r="K143" s="27">
        <f t="shared" si="27"/>
        <v>6.666666666666667</v>
      </c>
      <c r="L143" s="37">
        <f t="shared" si="29"/>
        <v>-1.1172688989618074</v>
      </c>
      <c r="M143" s="110">
        <f t="shared" si="28"/>
        <v>-11.760912373409578</v>
      </c>
      <c r="N143" s="110">
        <f t="shared" si="30"/>
        <v>0.77316664524756551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862.67841852876734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36.416978670132721</v>
      </c>
      <c r="K144" s="27">
        <f t="shared" si="27"/>
        <v>6.666666666666667</v>
      </c>
      <c r="L144" s="37">
        <f t="shared" si="29"/>
        <v>-1.1778910435422993</v>
      </c>
      <c r="M144" s="110">
        <f t="shared" si="28"/>
        <v>-11.760912373409578</v>
      </c>
      <c r="N144" s="110">
        <f t="shared" si="30"/>
        <v>0.76244916940110541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868.67841852876734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36.477180640452104</v>
      </c>
      <c r="K145" s="27">
        <f t="shared" si="27"/>
        <v>6.666666666666667</v>
      </c>
      <c r="L145" s="37">
        <f t="shared" si="29"/>
        <v>-1.2380930138616826</v>
      </c>
      <c r="M145" s="110">
        <f t="shared" si="28"/>
        <v>-11.760912373409578</v>
      </c>
      <c r="N145" s="110">
        <f t="shared" si="30"/>
        <v>0.7519530039400123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874.67841852876734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36.536968220927136</v>
      </c>
      <c r="K146" s="27">
        <f t="shared" si="27"/>
        <v>6.666666666666667</v>
      </c>
      <c r="L146" s="37">
        <f t="shared" si="29"/>
        <v>-1.2978805943367142</v>
      </c>
      <c r="M146" s="110">
        <f t="shared" si="28"/>
        <v>-11.760912373409578</v>
      </c>
      <c r="N146" s="110">
        <f t="shared" si="30"/>
        <v>0.74167209728061934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880.67841852876734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36.596347077342166</v>
      </c>
      <c r="K147" s="27">
        <f t="shared" si="27"/>
        <v>6.666666666666667</v>
      </c>
      <c r="L147" s="37">
        <f t="shared" si="29"/>
        <v>-1.3572594507517444</v>
      </c>
      <c r="M147" s="110">
        <f t="shared" si="28"/>
        <v>-11.760912373409578</v>
      </c>
      <c r="N147" s="110">
        <f t="shared" si="30"/>
        <v>0.73160060327965803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886.67841852876734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36.655322760071101</v>
      </c>
      <c r="K148" s="27">
        <f t="shared" si="27"/>
        <v>6.666666666666667</v>
      </c>
      <c r="L148" s="37">
        <f t="shared" si="29"/>
        <v>-1.4162351334806793</v>
      </c>
      <c r="M148" s="110">
        <f t="shared" si="28"/>
        <v>-11.760912373409578</v>
      </c>
      <c r="N148" s="110">
        <f t="shared" si="30"/>
        <v>0.72173287292154098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892.67841852876734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36.713900707190803</v>
      </c>
      <c r="K149" s="27">
        <f t="shared" si="27"/>
        <v>6.666666666666667</v>
      </c>
      <c r="L149" s="37">
        <f t="shared" si="29"/>
        <v>-1.4748130806003807</v>
      </c>
      <c r="M149" s="110">
        <f t="shared" si="28"/>
        <v>-11.760912373409578</v>
      </c>
      <c r="N149" s="110">
        <f t="shared" si="30"/>
        <v>0.71206344639541841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898.67841852876734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36.772086247490165</v>
      </c>
      <c r="K150" s="27">
        <f t="shared" si="27"/>
        <v>6.666666666666667</v>
      </c>
      <c r="L150" s="37">
        <f t="shared" si="29"/>
        <v>-1.5329986208997433</v>
      </c>
      <c r="M150" s="110">
        <f t="shared" si="28"/>
        <v>-11.760912373409578</v>
      </c>
      <c r="N150" s="110">
        <f t="shared" si="30"/>
        <v>0.70258704554127693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904.67841852876734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36.829884603379128</v>
      </c>
      <c r="K151" s="27">
        <f t="shared" si="27"/>
        <v>6.666666666666667</v>
      </c>
      <c r="L151" s="37">
        <f t="shared" si="29"/>
        <v>-1.590796976788706</v>
      </c>
      <c r="M151" s="110">
        <f t="shared" si="28"/>
        <v>-11.760912373409578</v>
      </c>
      <c r="N151" s="110">
        <f t="shared" si="30"/>
        <v>0.69329856664555534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910.67841852876734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36.887300893701443</v>
      </c>
      <c r="K152" s="27">
        <f t="shared" si="27"/>
        <v>6.666666666666667</v>
      </c>
      <c r="L152" s="37">
        <f t="shared" si="29"/>
        <v>-1.6482132671110215</v>
      </c>
      <c r="M152" s="110">
        <f t="shared" si="28"/>
        <v>-11.760912373409578</v>
      </c>
      <c r="N152" s="110">
        <f t="shared" si="30"/>
        <v>0.68419307356793402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660.67841852876734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34.099802410816011</v>
      </c>
      <c r="K153" s="27">
        <f t="shared" si="27"/>
        <v>6.666666666666667</v>
      </c>
      <c r="L153" s="37">
        <f t="shared" si="29"/>
        <v>1.1392852157744109</v>
      </c>
      <c r="M153" s="110">
        <f t="shared" si="28"/>
        <v>-11.760912373409578</v>
      </c>
      <c r="N153" s="110">
        <f t="shared" si="30"/>
        <v>1.2999556070366403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660.8738631016962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34.102371525979734</v>
      </c>
      <c r="K154" s="27">
        <f t="shared" si="27"/>
        <v>6.666666666666667</v>
      </c>
      <c r="L154" s="37">
        <f t="shared" si="29"/>
        <v>1.1367161006106876</v>
      </c>
      <c r="M154" s="110">
        <f t="shared" si="28"/>
        <v>-11.760912373409578</v>
      </c>
      <c r="N154" s="110">
        <f t="shared" si="30"/>
        <v>1.2991868318925792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661.45772656671295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34.110041877334915</v>
      </c>
      <c r="K155" s="27">
        <f t="shared" si="27"/>
        <v>6.666666666666667</v>
      </c>
      <c r="L155" s="37">
        <f t="shared" si="29"/>
        <v>1.129045749255507</v>
      </c>
      <c r="M155" s="110">
        <f t="shared" si="28"/>
        <v>-11.760912373409578</v>
      </c>
      <c r="N155" s="110">
        <f t="shared" si="30"/>
        <v>1.296894280417545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662.42275169083109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34.122704807785688</v>
      </c>
      <c r="K156" s="27">
        <f t="shared" si="27"/>
        <v>6.666666666666667</v>
      </c>
      <c r="L156" s="37">
        <f t="shared" si="29"/>
        <v>1.116382818804734</v>
      </c>
      <c r="M156" s="110">
        <f t="shared" si="28"/>
        <v>-11.760912373409578</v>
      </c>
      <c r="N156" s="110">
        <f t="shared" si="30"/>
        <v>1.2931183716493295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663.75733312080501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34.140186643110539</v>
      </c>
      <c r="K157" s="27">
        <f t="shared" si="27"/>
        <v>6.666666666666667</v>
      </c>
      <c r="L157" s="37">
        <f t="shared" si="29"/>
        <v>1.0989009834798829</v>
      </c>
      <c r="M157" s="110">
        <f t="shared" si="28"/>
        <v>-11.760912373409578</v>
      </c>
      <c r="N157" s="110">
        <f t="shared" si="30"/>
        <v>1.2879235912048486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665.44618175599089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34.162258749586606</v>
      </c>
      <c r="K158" s="27">
        <f t="shared" si="27"/>
        <v>6.666666666666667</v>
      </c>
      <c r="L158" s="37">
        <f t="shared" si="29"/>
        <v>1.0768288770038161</v>
      </c>
      <c r="M158" s="110">
        <f t="shared" si="28"/>
        <v>-11.760912373409578</v>
      </c>
      <c r="N158" s="110">
        <f t="shared" si="30"/>
        <v>1.2813945947672067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667.47113081059513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34.188649730296603</v>
      </c>
      <c r="K159" s="27">
        <f t="shared" si="27"/>
        <v>6.666666666666667</v>
      </c>
      <c r="L159" s="37">
        <f t="shared" ref="L159:L190" si="32">F159-J159+M159</f>
        <v>1.0504378962938183</v>
      </c>
      <c r="M159" s="110">
        <f t="shared" si="28"/>
        <v>-11.760912373409578</v>
      </c>
      <c r="N159" s="110">
        <f t="shared" ref="N159:N190" si="33">10^(L159/10)</f>
        <v>1.2736314939755846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669.81199356693162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34.219058393885952</v>
      </c>
      <c r="K160" s="27">
        <f t="shared" ref="K160:K223" si="36">4/60*100</f>
        <v>6.666666666666667</v>
      </c>
      <c r="L160" s="37">
        <f t="shared" si="32"/>
        <v>1.02002923270447</v>
      </c>
      <c r="M160" s="110">
        <f t="shared" ref="M160:M223" si="37">10*LOG(6.666667/100)</f>
        <v>-11.760912373409578</v>
      </c>
      <c r="N160" s="110">
        <f t="shared" si="33"/>
        <v>1.2647448605400133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672.4473926973501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34.253166280405857</v>
      </c>
      <c r="K161" s="27">
        <f t="shared" si="36"/>
        <v>6.666666666666667</v>
      </c>
      <c r="L161" s="37">
        <f t="shared" si="32"/>
        <v>0.98592134618456484</v>
      </c>
      <c r="M161" s="110">
        <f t="shared" si="37"/>
        <v>-11.760912373409578</v>
      </c>
      <c r="N161" s="110">
        <f t="shared" si="33"/>
        <v>1.25485092348315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675.35550135352401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34.290648838357583</v>
      </c>
      <c r="K162" s="27">
        <f t="shared" si="36"/>
        <v>6.666666666666667</v>
      </c>
      <c r="L162" s="37">
        <f t="shared" si="32"/>
        <v>0.94843878823283845</v>
      </c>
      <c r="M162" s="110">
        <f t="shared" si="37"/>
        <v>-11.760912373409578</v>
      </c>
      <c r="N162" s="110">
        <f t="shared" si="33"/>
        <v>1.2440673112067047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678.51466027073525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34.331184712896707</v>
      </c>
      <c r="K163" s="27">
        <f t="shared" si="36"/>
        <v>6.666666666666667</v>
      </c>
      <c r="L163" s="37">
        <f t="shared" si="32"/>
        <v>0.90790291369371445</v>
      </c>
      <c r="M163" s="110">
        <f t="shared" si="37"/>
        <v>-11.760912373409578</v>
      </c>
      <c r="N163" s="110">
        <f t="shared" si="33"/>
        <v>1.232509545208385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681.90385736651263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34.374462943025321</v>
      </c>
      <c r="K164" s="27">
        <f t="shared" si="36"/>
        <v>6.666666666666667</v>
      </c>
      <c r="L164" s="37">
        <f t="shared" si="32"/>
        <v>0.86462468356510058</v>
      </c>
      <c r="M164" s="110">
        <f t="shared" si="37"/>
        <v>-11.760912373409578</v>
      </c>
      <c r="N164" s="110">
        <f t="shared" si="33"/>
        <v>1.2202883591080249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685.50307346084924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34.420188125883207</v>
      </c>
      <c r="K165" s="27">
        <f t="shared" si="36"/>
        <v>6.666666666666667</v>
      </c>
      <c r="L165" s="37">
        <f t="shared" si="32"/>
        <v>0.8188995007072144</v>
      </c>
      <c r="M165" s="110">
        <f t="shared" si="37"/>
        <v>-11.760912373409578</v>
      </c>
      <c r="N165" s="110">
        <f t="shared" si="33"/>
        <v>1.2075078146685794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689.2935087952842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34.468083773636444</v>
      </c>
      <c r="K166" s="27">
        <f t="shared" si="36"/>
        <v>6.666666666666667</v>
      </c>
      <c r="L166" s="37">
        <f t="shared" si="32"/>
        <v>0.771003852953978</v>
      </c>
      <c r="M166" s="110">
        <f t="shared" si="37"/>
        <v>-11.760912373409578</v>
      </c>
      <c r="N166" s="110">
        <f t="shared" si="33"/>
        <v>1.1942641215611012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693.25771054794677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34.517894171699858</v>
      </c>
      <c r="K167" s="27">
        <f t="shared" si="36"/>
        <v>6.666666666666667</v>
      </c>
      <c r="L167" s="37">
        <f t="shared" si="32"/>
        <v>0.72119345489056386</v>
      </c>
      <c r="M167" s="110">
        <f t="shared" si="37"/>
        <v>-11.760912373409578</v>
      </c>
      <c r="N167" s="110">
        <f t="shared" si="33"/>
        <v>1.1806450360444378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697.37962287433675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34.56938506663446</v>
      </c>
      <c r="K168" s="27">
        <f t="shared" si="36"/>
        <v>6.666666666666667</v>
      </c>
      <c r="L168" s="37">
        <f t="shared" si="32"/>
        <v>0.66970255995596162</v>
      </c>
      <c r="M168" s="110">
        <f t="shared" si="37"/>
        <v>-11.760912373409578</v>
      </c>
      <c r="N168" s="110">
        <f t="shared" si="33"/>
        <v>1.1667297072223586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701.64457963752466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34.622343490726372</v>
      </c>
      <c r="K169" s="27">
        <f t="shared" si="36"/>
        <v>6.666666666666667</v>
      </c>
      <c r="L169" s="37">
        <f t="shared" si="32"/>
        <v>0.61674413586404953</v>
      </c>
      <c r="M169" s="110">
        <f t="shared" si="37"/>
        <v>-11.760912373409578</v>
      </c>
      <c r="N169" s="110">
        <f t="shared" si="33"/>
        <v>1.1525888490209735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706.03925719830954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34.676576987342244</v>
      </c>
      <c r="K170" s="27">
        <f t="shared" si="36"/>
        <v>6.666666666666667</v>
      </c>
      <c r="L170" s="37">
        <f t="shared" si="32"/>
        <v>0.56251063924817757</v>
      </c>
      <c r="M170" s="110">
        <f t="shared" si="37"/>
        <v>-11.760912373409578</v>
      </c>
      <c r="N170" s="110">
        <f t="shared" si="33"/>
        <v>1.1382851337958408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710.55160133651293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34.731912450673185</v>
      </c>
      <c r="K171" s="27">
        <f t="shared" si="36"/>
        <v>6.666666666666667</v>
      </c>
      <c r="L171" s="37">
        <f t="shared" si="32"/>
        <v>0.50717517591723649</v>
      </c>
      <c r="M171" s="110">
        <f t="shared" si="37"/>
        <v>-11.760912373409578</v>
      </c>
      <c r="N171" s="110">
        <f t="shared" si="33"/>
        <v>1.1238737239952692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715.17073914660727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34.788194744193248</v>
      </c>
      <c r="K172" s="27">
        <f t="shared" si="36"/>
        <v>6.666666666666667</v>
      </c>
      <c r="L172" s="37">
        <f t="shared" si="32"/>
        <v>0.45089288239717362</v>
      </c>
      <c r="M172" s="110">
        <f t="shared" si="37"/>
        <v>-11.760912373409578</v>
      </c>
      <c r="N172" s="110">
        <f t="shared" si="33"/>
        <v>1.1094028781373355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719.88688390025368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34.845285218700319</v>
      </c>
      <c r="K173" s="27">
        <f t="shared" si="36"/>
        <v>6.666666666666667</v>
      </c>
      <c r="L173" s="37">
        <f t="shared" si="32"/>
        <v>0.39380240789010301</v>
      </c>
      <c r="M173" s="110">
        <f t="shared" si="37"/>
        <v>-11.760912373409578</v>
      </c>
      <c r="N173" s="110">
        <f t="shared" si="33"/>
        <v>1.0949145847148312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724.69123851481845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34.903060214976882</v>
      </c>
      <c r="K174" s="27">
        <f t="shared" si="36"/>
        <v>6.666666666666667</v>
      </c>
      <c r="L174" s="37">
        <f t="shared" si="32"/>
        <v>0.33602741161353933</v>
      </c>
      <c r="M174" s="110">
        <f t="shared" si="37"/>
        <v>-11.760912373409578</v>
      </c>
      <c r="N174" s="110">
        <f t="shared" si="33"/>
        <v>1.0804451918575042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729.57590141771743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34.961409607992891</v>
      </c>
      <c r="K175" s="27">
        <f t="shared" si="36"/>
        <v>6.666666666666667</v>
      </c>
      <c r="L175" s="37">
        <f t="shared" si="32"/>
        <v>0.2776780185975305</v>
      </c>
      <c r="M175" s="110">
        <f t="shared" si="37"/>
        <v>-11.760912373409578</v>
      </c>
      <c r="N175" s="110">
        <f t="shared" si="33"/>
        <v>1.0660260116595119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734.53377720011088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35.020235428375415</v>
      </c>
      <c r="K176" s="27">
        <f t="shared" si="36"/>
        <v>6.666666666666667</v>
      </c>
      <c r="L176" s="37">
        <f t="shared" si="32"/>
        <v>0.21885219821500712</v>
      </c>
      <c r="M176" s="110">
        <f t="shared" si="37"/>
        <v>-11.760912373409578</v>
      </c>
      <c r="N176" s="110">
        <f t="shared" si="33"/>
        <v>1.0516838863694213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739.55849343511795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35.07945058143757</v>
      </c>
      <c r="K177" s="27">
        <f t="shared" si="36"/>
        <v>6.666666666666667</v>
      </c>
      <c r="L177" s="37">
        <f t="shared" si="32"/>
        <v>0.15963704515285215</v>
      </c>
      <c r="M177" s="110">
        <f t="shared" si="37"/>
        <v>-11.760912373409578</v>
      </c>
      <c r="N177" s="110">
        <f t="shared" si="33"/>
        <v>1.037441709620299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744.64432431736032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35.138977673197246</v>
      </c>
      <c r="K178" s="27">
        <f t="shared" si="36"/>
        <v>6.666666666666667</v>
      </c>
      <c r="L178" s="37">
        <f t="shared" si="32"/>
        <v>0.10010995339317574</v>
      </c>
      <c r="M178" s="110">
        <f t="shared" si="37"/>
        <v>-11.760912373409578</v>
      </c>
      <c r="N178" s="110">
        <f t="shared" si="33"/>
        <v>1.0233189000382135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749.78612129151566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35.198747945442435</v>
      </c>
      <c r="K179" s="27">
        <f t="shared" si="36"/>
        <v>6.666666666666667</v>
      </c>
      <c r="L179" s="37">
        <f t="shared" si="32"/>
        <v>4.033968114798725E-2</v>
      </c>
      <c r="M179" s="110">
        <f t="shared" si="37"/>
        <v>-11.760912373409578</v>
      </c>
      <c r="N179" s="110">
        <f t="shared" si="33"/>
        <v>1.0093318273482166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754.97925051832124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35.258700317107568</v>
      </c>
      <c r="K180" s="27">
        <f t="shared" si="36"/>
        <v>6.666666666666667</v>
      </c>
      <c r="L180" s="37">
        <f t="shared" si="32"/>
        <v>-1.9612690517146092E-2</v>
      </c>
      <c r="M180" s="110">
        <f t="shared" si="37"/>
        <v>-11.760912373409578</v>
      </c>
      <c r="N180" s="110">
        <f t="shared" si="33"/>
        <v>0.99549419286331287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760.21953682977346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35.318780526292485</v>
      </c>
      <c r="K181" s="27">
        <f t="shared" si="36"/>
        <v>6.666666666666667</v>
      </c>
      <c r="L181" s="37">
        <f t="shared" si="32"/>
        <v>-7.9692899702063613E-2</v>
      </c>
      <c r="M181" s="110">
        <f t="shared" si="37"/>
        <v>-11.760912373409578</v>
      </c>
      <c r="N181" s="110">
        <f t="shared" si="33"/>
        <v>0.98181736728355296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765.50321371473979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35.378940365627422</v>
      </c>
      <c r="K182" s="27">
        <f t="shared" si="36"/>
        <v>6.666666666666667</v>
      </c>
      <c r="L182" s="37">
        <f t="shared" si="32"/>
        <v>-0.13985273903699991</v>
      </c>
      <c r="M182" s="110">
        <f t="shared" si="37"/>
        <v>-11.760912373409578</v>
      </c>
      <c r="N182" s="110">
        <f t="shared" si="33"/>
        <v>0.96831068927041752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770.82687882465984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35.439137002950673</v>
      </c>
      <c r="K183" s="27">
        <f t="shared" si="36"/>
        <v>6.666666666666667</v>
      </c>
      <c r="L183" s="37">
        <f t="shared" si="32"/>
        <v>-0.20004937636025133</v>
      </c>
      <c r="M183" s="110">
        <f t="shared" si="37"/>
        <v>-11.760912373409578</v>
      </c>
      <c r="N183" s="110">
        <f t="shared" si="33"/>
        <v>0.95498172846006324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776.18745447660262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35.499332379117917</v>
      </c>
      <c r="K184" s="27">
        <f t="shared" si="36"/>
        <v>6.666666666666667</v>
      </c>
      <c r="L184" s="37">
        <f t="shared" si="32"/>
        <v>-0.26024475252749468</v>
      </c>
      <c r="M184" s="110">
        <f t="shared" si="37"/>
        <v>-11.760912373409578</v>
      </c>
      <c r="N184" s="110">
        <f t="shared" si="33"/>
        <v>0.94183651655678446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781.58215264350758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35.559492674988711</v>
      </c>
      <c r="K185" s="27">
        <f t="shared" si="36"/>
        <v>6.666666666666667</v>
      </c>
      <c r="L185" s="37">
        <f t="shared" si="32"/>
        <v>-0.32040504839828898</v>
      </c>
      <c r="M185" s="110">
        <f t="shared" si="37"/>
        <v>-11.760912373409578</v>
      </c>
      <c r="N185" s="110">
        <f t="shared" si="33"/>
        <v>0.92887974998937406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787.00844394900128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35.619587840085586</v>
      </c>
      <c r="K186" s="27">
        <f t="shared" si="36"/>
        <v>6.666666666666667</v>
      </c>
      <c r="L186" s="37">
        <f t="shared" si="32"/>
        <v>-0.38050021349516427</v>
      </c>
      <c r="M186" s="110">
        <f t="shared" si="37"/>
        <v>-11.760912373409578</v>
      </c>
      <c r="N186" s="110">
        <f t="shared" si="33"/>
        <v>0.91611496737641029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792.46403021995718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35.679591175991106</v>
      </c>
      <c r="K187" s="27">
        <f t="shared" si="36"/>
        <v>6.666666666666667</v>
      </c>
      <c r="L187" s="37">
        <f t="shared" si="32"/>
        <v>-0.44050354940068459</v>
      </c>
      <c r="M187" s="110">
        <f t="shared" si="37"/>
        <v>-11.760912373409578</v>
      </c>
      <c r="N187" s="110">
        <f t="shared" si="33"/>
        <v>0.90354470477146265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797.94682018935373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35.739478968169706</v>
      </c>
      <c r="K188" s="27">
        <f t="shared" si="36"/>
        <v>6.666666666666667</v>
      </c>
      <c r="L188" s="37">
        <f t="shared" si="32"/>
        <v>-0.50039134157928444</v>
      </c>
      <c r="M188" s="110">
        <f t="shared" si="37"/>
        <v>-11.760912373409578</v>
      </c>
      <c r="N188" s="110">
        <f t="shared" si="33"/>
        <v>0.89117063137179553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803.45490798203434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35.799230160528623</v>
      </c>
      <c r="K189" s="27">
        <f t="shared" si="36"/>
        <v>6.666666666666667</v>
      </c>
      <c r="L189" s="37">
        <f t="shared" si="32"/>
        <v>-0.56014253393820113</v>
      </c>
      <c r="M189" s="110">
        <f t="shared" si="37"/>
        <v>-11.760912373409578</v>
      </c>
      <c r="N189" s="110">
        <f t="shared" si="33"/>
        <v>0.87899366809106871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808.98655405480395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35.858826067639008</v>
      </c>
      <c r="K190" s="27">
        <f t="shared" si="36"/>
        <v>6.666666666666667</v>
      </c>
      <c r="L190" s="37">
        <f t="shared" si="32"/>
        <v>-0.619738441048586</v>
      </c>
      <c r="M190" s="110">
        <f t="shared" si="37"/>
        <v>-11.760912373409578</v>
      </c>
      <c r="N190" s="110">
        <f t="shared" si="33"/>
        <v>0.86701409112756123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814.54016829883631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35.918250120106926</v>
      </c>
      <c r="K191" s="27">
        <f t="shared" si="36"/>
        <v>6.666666666666667</v>
      </c>
      <c r="L191" s="37">
        <f t="shared" ref="L191:L222" si="38">F191-J191+M191</f>
        <v>-0.67916249351650393</v>
      </c>
      <c r="M191" s="110">
        <f t="shared" si="37"/>
        <v>-11.760912373409578</v>
      </c>
      <c r="N191" s="110">
        <f t="shared" ref="N191:N222" si="39">10^(L191/10)</f>
        <v>0.8552316224103359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820.11429504602177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35.977487639107544</v>
      </c>
      <c r="K192" s="27">
        <f t="shared" si="36"/>
        <v>6.666666666666667</v>
      </c>
      <c r="L192" s="37">
        <f t="shared" si="38"/>
        <v>-0.73840001251712195</v>
      </c>
      <c r="M192" s="110">
        <f t="shared" si="37"/>
        <v>-11.760912373409578</v>
      </c>
      <c r="N192" s="110">
        <f t="shared" si="39"/>
        <v>0.84364550857875198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825.70759975144483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36.036525636569507</v>
      </c>
      <c r="K193" s="27">
        <f t="shared" si="36"/>
        <v>6.666666666666667</v>
      </c>
      <c r="L193" s="37">
        <f t="shared" si="38"/>
        <v>-0.79743800997908565</v>
      </c>
      <c r="M193" s="110">
        <f t="shared" si="37"/>
        <v>-11.760912373409578</v>
      </c>
      <c r="N193" s="110">
        <f t="shared" si="39"/>
        <v>0.8322545899467545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831.31885715161161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36.095352637922048</v>
      </c>
      <c r="K194" s="27">
        <f t="shared" si="36"/>
        <v>6.666666666666667</v>
      </c>
      <c r="L194" s="37">
        <f t="shared" si="38"/>
        <v>-0.85626501133162591</v>
      </c>
      <c r="M194" s="110">
        <f t="shared" si="37"/>
        <v>-11.760912373409578</v>
      </c>
      <c r="N194" s="110">
        <f t="shared" si="39"/>
        <v>0.82105736072147539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836.94694072248285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36.153958524695433</v>
      </c>
      <c r="K195" s="27">
        <f t="shared" si="36"/>
        <v>6.666666666666667</v>
      </c>
      <c r="L195" s="37">
        <f t="shared" si="38"/>
        <v>-0.91487089810501132</v>
      </c>
      <c r="M195" s="110">
        <f t="shared" si="37"/>
        <v>-11.760912373409578</v>
      </c>
      <c r="N195" s="110">
        <f t="shared" si="39"/>
        <v>0.81005202158488421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842.5908132830026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36.212334394600141</v>
      </c>
      <c r="K196" s="27">
        <f t="shared" si="36"/>
        <v>6.666666666666667</v>
      </c>
      <c r="L196" s="37">
        <f t="shared" si="38"/>
        <v>-0.97324676800971943</v>
      </c>
      <c r="M196" s="110">
        <f t="shared" si="37"/>
        <v>-11.760912373409578</v>
      </c>
      <c r="N196" s="110">
        <f t="shared" si="39"/>
        <v>0.79923652560563141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848.24951860887222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36.270472437004592</v>
      </c>
      <c r="K197" s="27">
        <f t="shared" si="36"/>
        <v>6.666666666666667</v>
      </c>
      <c r="L197" s="37">
        <f t="shared" si="38"/>
        <v>-1.0313848104141705</v>
      </c>
      <c r="M197" s="110">
        <f t="shared" si="37"/>
        <v>-11.760912373409578</v>
      </c>
      <c r="N197" s="110">
        <f t="shared" si="39"/>
        <v>0.78860861832417251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853.92217393806641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36.328365821990147</v>
      </c>
      <c r="K198" s="27">
        <f t="shared" si="36"/>
        <v>6.666666666666667</v>
      </c>
      <c r="L198" s="37">
        <f t="shared" si="38"/>
        <v>-1.089278195399725</v>
      </c>
      <c r="M198" s="110">
        <f t="shared" si="37"/>
        <v>-11.760912373409578</v>
      </c>
      <c r="N198" s="110">
        <f t="shared" si="39"/>
        <v>0.77816587274577398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859.60796326425816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36.386008601388262</v>
      </c>
      <c r="K199" s="27">
        <f t="shared" si="36"/>
        <v>6.666666666666667</v>
      </c>
      <c r="L199" s="37">
        <f t="shared" si="38"/>
        <v>-1.1469209747978404</v>
      </c>
      <c r="M199" s="110">
        <f t="shared" si="37"/>
        <v>-11.760912373409578</v>
      </c>
      <c r="N199" s="110">
        <f t="shared" si="39"/>
        <v>0.76790571988146417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865.3061313271503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36.443395620402917</v>
      </c>
      <c r="K200" s="27">
        <f t="shared" si="36"/>
        <v>6.666666666666667</v>
      </c>
      <c r="L200" s="37">
        <f t="shared" si="38"/>
        <v>-1.2043079938124954</v>
      </c>
      <c r="M200" s="110">
        <f t="shared" si="37"/>
        <v>-11.760912373409578</v>
      </c>
      <c r="N200" s="110">
        <f t="shared" si="39"/>
        <v>0.7578254753946011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871.01597821991777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36.500522438593968</v>
      </c>
      <c r="K201" s="27">
        <f t="shared" si="36"/>
        <v>6.666666666666667</v>
      </c>
      <c r="L201" s="37">
        <f t="shared" si="38"/>
        <v>-1.2614348120035466</v>
      </c>
      <c r="M201" s="110">
        <f t="shared" si="37"/>
        <v>-11.760912373409578</v>
      </c>
      <c r="N201" s="110">
        <f t="shared" si="39"/>
        <v>0.74792236283915225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876.73685454375459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36.55738525914817</v>
      </c>
      <c r="K202" s="27">
        <f t="shared" si="36"/>
        <v>6.666666666666667</v>
      </c>
      <c r="L202" s="37">
        <f t="shared" si="38"/>
        <v>-1.3182976325577478</v>
      </c>
      <c r="M202" s="110">
        <f t="shared" si="37"/>
        <v>-11.760912373409578</v>
      </c>
      <c r="N202" s="110">
        <f t="shared" si="39"/>
        <v>0.73819353391347098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882.46815704805033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36.61398086549584</v>
      </c>
      <c r="K203" s="27">
        <f t="shared" si="36"/>
        <v>6.666666666666667</v>
      </c>
      <c r="L203" s="37">
        <f t="shared" si="38"/>
        <v>-1.3748932389054183</v>
      </c>
      <c r="M203" s="110">
        <f t="shared" si="37"/>
        <v>-11.760912373409578</v>
      </c>
      <c r="N203" s="110">
        <f t="shared" si="39"/>
        <v>0.72863608609930841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888.20932470217645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36.670306564446079</v>
      </c>
      <c r="K204" s="27">
        <f t="shared" si="36"/>
        <v>6.666666666666667</v>
      </c>
      <c r="L204" s="37">
        <f t="shared" si="38"/>
        <v>-1.4312189378556575</v>
      </c>
      <c r="M204" s="110">
        <f t="shared" si="37"/>
        <v>-11.760912373409578</v>
      </c>
      <c r="N204" s="110">
        <f t="shared" si="39"/>
        <v>0.71924707800876275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893.9598351513589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36.72636013511336</v>
      </c>
      <c r="K205" s="27">
        <f t="shared" si="36"/>
        <v>6.666666666666667</v>
      </c>
      <c r="L205" s="37">
        <f t="shared" si="38"/>
        <v>-1.4872725085229384</v>
      </c>
      <c r="M205" s="110">
        <f t="shared" si="37"/>
        <v>-11.760912373409578</v>
      </c>
      <c r="N205" s="110">
        <f t="shared" si="39"/>
        <v>0.71002354272104684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899.71920151479162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36.78213978299565</v>
      </c>
      <c r="K206" s="27">
        <f t="shared" si="36"/>
        <v>6.666666666666667</v>
      </c>
      <c r="L206" s="37">
        <f t="shared" si="38"/>
        <v>-1.5430521564052277</v>
      </c>
      <c r="M206" s="110">
        <f t="shared" si="37"/>
        <v>-11.760912373409578</v>
      </c>
      <c r="N206" s="110">
        <f t="shared" si="39"/>
        <v>0.7009624993554574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905.48696948910151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36.83764409864046</v>
      </c>
      <c r="K207" s="27">
        <f t="shared" si="36"/>
        <v>6.666666666666667</v>
      </c>
      <c r="L207" s="37">
        <f t="shared" si="38"/>
        <v>-1.5985564720500385</v>
      </c>
      <c r="M207" s="110">
        <f t="shared" si="37"/>
        <v>-11.760912373409578</v>
      </c>
      <c r="N207" s="110">
        <f t="shared" si="39"/>
        <v>0.6920609630960568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911.26271472460871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36.892872020401839</v>
      </c>
      <c r="K208" s="27">
        <f t="shared" si="36"/>
        <v>6.666666666666667</v>
      </c>
      <c r="L208" s="37">
        <f t="shared" si="38"/>
        <v>-1.6537843938114172</v>
      </c>
      <c r="M208" s="110">
        <f t="shared" si="37"/>
        <v>-11.760912373409578</v>
      </c>
      <c r="N208" s="110">
        <f t="shared" si="39"/>
        <v>0.68331595385672017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917.0460404456154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36.947822800849451</v>
      </c>
      <c r="K209" s="27">
        <f t="shared" si="36"/>
        <v>6.666666666666667</v>
      </c>
      <c r="L209" s="37">
        <f t="shared" si="38"/>
        <v>-1.7087351742590293</v>
      </c>
      <c r="M209" s="110">
        <f t="shared" si="37"/>
        <v>-11.760912373409578</v>
      </c>
      <c r="N209" s="110">
        <f t="shared" si="39"/>
        <v>0.67472450375183202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922.83657528927461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37.002495976441963</v>
      </c>
      <c r="K210" s="27">
        <f t="shared" si="36"/>
        <v>6.666666666666667</v>
      </c>
      <c r="L210" s="37">
        <f t="shared" si="38"/>
        <v>-1.7634083498515416</v>
      </c>
      <c r="M210" s="110">
        <f t="shared" si="37"/>
        <v>-11.760912373409578</v>
      </c>
      <c r="N210" s="110">
        <f t="shared" si="39"/>
        <v>0.66628366351753188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752.67841852876734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35.23218927463158</v>
      </c>
      <c r="K211" s="27">
        <f t="shared" si="36"/>
        <v>6.666666666666667</v>
      </c>
      <c r="L211" s="37">
        <f t="shared" si="38"/>
        <v>6.8983519588421416E-3</v>
      </c>
      <c r="M211" s="110">
        <f t="shared" si="37"/>
        <v>-11.760912373409578</v>
      </c>
      <c r="N211" s="110">
        <f t="shared" si="39"/>
        <v>1.001589666420875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752.77621862426008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35.233317811907</v>
      </c>
      <c r="K212" s="27">
        <f t="shared" si="36"/>
        <v>6.666666666666667</v>
      </c>
      <c r="L212" s="37">
        <f t="shared" si="38"/>
        <v>5.7698146834219699E-3</v>
      </c>
      <c r="M212" s="110">
        <f t="shared" si="37"/>
        <v>-11.760912373409578</v>
      </c>
      <c r="N212" s="110">
        <f t="shared" si="39"/>
        <v>1.0013294318400194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753.06930767462507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35.236698954438928</v>
      </c>
      <c r="K213" s="27">
        <f t="shared" si="36"/>
        <v>6.666666666666667</v>
      </c>
      <c r="L213" s="37">
        <f t="shared" si="38"/>
        <v>2.3886721514934095E-3</v>
      </c>
      <c r="M213" s="110">
        <f t="shared" si="37"/>
        <v>-11.760912373409578</v>
      </c>
      <c r="N213" s="110">
        <f t="shared" si="39"/>
        <v>1.0005501633731917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753.55675690295334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35.242319367424862</v>
      </c>
      <c r="K214" s="27">
        <f t="shared" si="36"/>
        <v>6.666666666666667</v>
      </c>
      <c r="L214" s="37">
        <f t="shared" si="38"/>
        <v>-3.2317408344404441E-3</v>
      </c>
      <c r="M214" s="110">
        <f t="shared" si="37"/>
        <v>-11.760912373409578</v>
      </c>
      <c r="N214" s="110">
        <f t="shared" si="39"/>
        <v>0.99925614097342097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754.23703460465856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35.250157067081744</v>
      </c>
      <c r="K215" s="27">
        <f t="shared" si="36"/>
        <v>6.666666666666667</v>
      </c>
      <c r="L215" s="37">
        <f t="shared" si="38"/>
        <v>-1.1069440491322524E-2</v>
      </c>
      <c r="M215" s="110">
        <f t="shared" si="37"/>
        <v>-11.760912373409578</v>
      </c>
      <c r="N215" s="110">
        <f t="shared" si="39"/>
        <v>0.99745441265016788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755.10802991065054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35.260181772658697</v>
      </c>
      <c r="K216" s="27">
        <f t="shared" si="36"/>
        <v>6.666666666666667</v>
      </c>
      <c r="L216" s="37">
        <f t="shared" si="38"/>
        <v>-2.1094146068275421E-2</v>
      </c>
      <c r="M216" s="110">
        <f t="shared" si="37"/>
        <v>-11.760912373409578</v>
      </c>
      <c r="N216" s="110">
        <f t="shared" si="39"/>
        <v>0.99515467003921709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756.16708485289473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35.272355381242463</v>
      </c>
      <c r="K217" s="27">
        <f t="shared" si="36"/>
        <v>6.666666666666667</v>
      </c>
      <c r="L217" s="37">
        <f t="shared" si="38"/>
        <v>-3.3267754652040793E-2</v>
      </c>
      <c r="M217" s="110">
        <f t="shared" si="37"/>
        <v>-11.760912373409578</v>
      </c>
      <c r="N217" s="110">
        <f t="shared" si="39"/>
        <v>0.99236908084110531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757.41103362218462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35.286632548738865</v>
      </c>
      <c r="K218" s="27">
        <f t="shared" si="36"/>
        <v>6.666666666666667</v>
      </c>
      <c r="L218" s="37">
        <f t="shared" si="38"/>
        <v>-4.7544922148443192E-2</v>
      </c>
      <c r="M218" s="110">
        <f t="shared" si="37"/>
        <v>-11.760912373409578</v>
      </c>
      <c r="N218" s="110">
        <f t="shared" si="39"/>
        <v>0.98911208424252295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758.83624771284281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35.302961357502795</v>
      </c>
      <c r="K219" s="27">
        <f t="shared" si="36"/>
        <v>6.666666666666667</v>
      </c>
      <c r="L219" s="37">
        <f t="shared" si="38"/>
        <v>-6.3873730912373361E-2</v>
      </c>
      <c r="M219" s="110">
        <f t="shared" si="37"/>
        <v>-11.760912373409578</v>
      </c>
      <c r="N219" s="110">
        <f t="shared" si="39"/>
        <v>0.98540015649040091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760.43868552899858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35.321284049307692</v>
      </c>
      <c r="K220" s="27">
        <f t="shared" si="36"/>
        <v>6.666666666666667</v>
      </c>
      <c r="L220" s="37">
        <f t="shared" si="38"/>
        <v>-8.2196422717270679E-2</v>
      </c>
      <c r="M220" s="110">
        <f t="shared" si="37"/>
        <v>-11.760912373409578</v>
      </c>
      <c r="N220" s="110">
        <f t="shared" si="39"/>
        <v>0.98125155441986067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762.21394498321445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35.341537801708</v>
      </c>
      <c r="K221" s="27">
        <f t="shared" si="36"/>
        <v>6.666666666666667</v>
      </c>
      <c r="L221" s="37">
        <f t="shared" si="38"/>
        <v>-0.10245017511757837</v>
      </c>
      <c r="M221" s="110">
        <f t="shared" si="37"/>
        <v>-11.760912373409578</v>
      </c>
      <c r="N221" s="110">
        <f t="shared" si="39"/>
        <v>0.97668604494042699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764.15731764578197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35.363655526283864</v>
      </c>
      <c r="K222" s="27">
        <f t="shared" si="36"/>
        <v>6.666666666666667</v>
      </c>
      <c r="L222" s="37">
        <f t="shared" si="38"/>
        <v>-0.12456789969344229</v>
      </c>
      <c r="M222" s="110">
        <f t="shared" si="37"/>
        <v>-11.760912373409578</v>
      </c>
      <c r="N222" s="110">
        <f t="shared" si="39"/>
        <v>0.97172462828839401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766.2638430924228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35.387566668620032</v>
      </c>
      <c r="K223" s="27">
        <f t="shared" si="36"/>
        <v>6.666666666666667</v>
      </c>
      <c r="L223" s="37">
        <f t="shared" ref="L223:L254" si="41">F223-J223+M223</f>
        <v>-0.14847904202961004</v>
      </c>
      <c r="M223" s="110">
        <f t="shared" si="37"/>
        <v>-11.760912373409578</v>
      </c>
      <c r="N223" s="110">
        <f t="shared" ref="N223:N254" si="42">10^(L223/10)</f>
        <v>0.96638926231353128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768.52836223654026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35.413197991966648</v>
      </c>
      <c r="K224" s="27">
        <f t="shared" ref="K224:K268" si="45">4/60*100</f>
        <v>6.666666666666667</v>
      </c>
      <c r="L224" s="37">
        <f t="shared" si="41"/>
        <v>-0.17411036537622593</v>
      </c>
      <c r="M224" s="110">
        <f t="shared" ref="M224:M268" si="46">10*LOG(6.666667/100)</f>
        <v>-11.760912373409578</v>
      </c>
      <c r="N224" s="110">
        <f t="shared" si="42"/>
        <v>0.96070259425985594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770.94556860509579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35.440474329140137</v>
      </c>
      <c r="K225" s="27">
        <f t="shared" si="45"/>
        <v>6.666666666666667</v>
      </c>
      <c r="L225" s="37">
        <f t="shared" si="41"/>
        <v>-0.20138670254971558</v>
      </c>
      <c r="M225" s="110">
        <f t="shared" si="46"/>
        <v>-11.760912373409578</v>
      </c>
      <c r="N225" s="110">
        <f t="shared" si="42"/>
        <v>0.95468770550634174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773.51005670998188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35.469319290126187</v>
      </c>
      <c r="K226" s="27">
        <f t="shared" si="45"/>
        <v>6.666666666666667</v>
      </c>
      <c r="L226" s="37">
        <f t="shared" si="41"/>
        <v>-0.23023166353576485</v>
      </c>
      <c r="M226" s="110">
        <f t="shared" si="46"/>
        <v>-11.760912373409578</v>
      </c>
      <c r="N226" s="110">
        <f t="shared" si="42"/>
        <v>0.94836787363793673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776.21636686593286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35.49965591584138</v>
      </c>
      <c r="K227" s="27">
        <f t="shared" si="45"/>
        <v>6.666666666666667</v>
      </c>
      <c r="L227" s="37">
        <f t="shared" si="41"/>
        <v>-0.26056828925095843</v>
      </c>
      <c r="M227" s="110">
        <f t="shared" si="46"/>
        <v>-11.760912373409578</v>
      </c>
      <c r="N227" s="110">
        <f t="shared" si="42"/>
        <v>0.941766355096472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779.05902600008346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35.53140727142268</v>
      </c>
      <c r="K228" s="27">
        <f t="shared" si="45"/>
        <v>6.666666666666667</v>
      </c>
      <c r="L228" s="37">
        <f t="shared" si="41"/>
        <v>-0.29231964483225781</v>
      </c>
      <c r="M228" s="110">
        <f t="shared" si="46"/>
        <v>-11.760912373409578</v>
      </c>
      <c r="N228" s="110">
        <f t="shared" si="42"/>
        <v>0.93490619057944713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782.03258417828079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35.564496975110259</v>
      </c>
      <c r="K229" s="27">
        <f t="shared" si="45"/>
        <v>6.666666666666667</v>
      </c>
      <c r="L229" s="37">
        <f t="shared" si="41"/>
        <v>-0.32540934851983749</v>
      </c>
      <c r="M229" s="110">
        <f t="shared" si="46"/>
        <v>-11.760912373409578</v>
      </c>
      <c r="N229" s="110">
        <f t="shared" si="42"/>
        <v>0.92781003436177434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785.13164673292238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35.598849661175876</v>
      </c>
      <c r="K230" s="27">
        <f t="shared" si="45"/>
        <v>6.666666666666667</v>
      </c>
      <c r="L230" s="37">
        <f t="shared" si="41"/>
        <v>-0.35976203458545442</v>
      </c>
      <c r="M230" s="110">
        <f t="shared" si="46"/>
        <v>-11.760912373409578</v>
      </c>
      <c r="N230" s="110">
        <f t="shared" si="42"/>
        <v>0.92050000784527153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788.35090201270305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35.63439137737052</v>
      </c>
      <c r="K231" s="27">
        <f t="shared" si="45"/>
        <v>6.666666666666667</v>
      </c>
      <c r="L231" s="37">
        <f t="shared" si="41"/>
        <v>-0.39530375078009783</v>
      </c>
      <c r="M231" s="110">
        <f t="shared" si="46"/>
        <v>-11.760912373409578</v>
      </c>
      <c r="N231" s="110">
        <f t="shared" si="42"/>
        <v>0.91299757691224426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791.68514488472283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35.671049919000886</v>
      </c>
      <c r="K232" s="27">
        <f t="shared" si="45"/>
        <v>6.666666666666667</v>
      </c>
      <c r="L232" s="37">
        <f t="shared" si="41"/>
        <v>-0.43196229241046424</v>
      </c>
      <c r="M232" s="110">
        <f t="shared" si="46"/>
        <v>-11.760912373409578</v>
      </c>
      <c r="N232" s="110">
        <f t="shared" si="42"/>
        <v>0.90532345207921805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795.12929620425791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35.708755102998474</v>
      </c>
      <c r="K233" s="27">
        <f t="shared" si="45"/>
        <v>6.666666666666667</v>
      </c>
      <c r="L233" s="37">
        <f t="shared" si="41"/>
        <v>-0.46966747640805195</v>
      </c>
      <c r="M233" s="110">
        <f t="shared" si="46"/>
        <v>-11.760912373409578</v>
      </c>
      <c r="N233" s="110">
        <f t="shared" si="42"/>
        <v>0.89749751001137967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798.67841852876734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35.747438986245555</v>
      </c>
      <c r="K234" s="27">
        <f t="shared" si="45"/>
        <v>6.666666666666667</v>
      </c>
      <c r="L234" s="37">
        <f t="shared" si="41"/>
        <v>-0.50835135965513345</v>
      </c>
      <c r="M234" s="110">
        <f t="shared" si="46"/>
        <v>-11.760912373409578</v>
      </c>
      <c r="N234" s="110">
        <f t="shared" si="42"/>
        <v>0.88953873465609523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802.32772839293102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35.787036033005386</v>
      </c>
      <c r="K235" s="27">
        <f t="shared" si="45"/>
        <v>6.666666666666667</v>
      </c>
      <c r="L235" s="37">
        <f t="shared" si="41"/>
        <v>-0.54794840641496378</v>
      </c>
      <c r="M235" s="110">
        <f t="shared" si="46"/>
        <v>-11.760912373409578</v>
      </c>
      <c r="N235" s="110">
        <f t="shared" si="42"/>
        <v>0.88146517606965247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806.07260548371369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35.827483236617695</v>
      </c>
      <c r="K236" s="27">
        <f t="shared" si="45"/>
        <v>6.666666666666667</v>
      </c>
      <c r="L236" s="37">
        <f t="shared" si="41"/>
        <v>-0.58839561002727336</v>
      </c>
      <c r="M236" s="110">
        <f t="shared" si="46"/>
        <v>-11.760912373409578</v>
      </c>
      <c r="N236" s="110">
        <f t="shared" si="42"/>
        <v>0.87329392492649704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809.90859906180094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35.868720200712012</v>
      </c>
      <c r="K237" s="27">
        <f t="shared" si="45"/>
        <v>6.666666666666667</v>
      </c>
      <c r="L237" s="37">
        <f t="shared" si="41"/>
        <v>-0.62963257412159024</v>
      </c>
      <c r="M237" s="110">
        <f t="shared" si="46"/>
        <v>-11.760912373409578</v>
      </c>
      <c r="N237" s="110">
        <f t="shared" si="42"/>
        <v>0.86504110069599671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813.83143197139259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35.910689185108595</v>
      </c>
      <c r="K238" s="27">
        <f t="shared" si="45"/>
        <v>6.666666666666667</v>
      </c>
      <c r="L238" s="37">
        <f t="shared" si="41"/>
        <v>-0.67160155851817294</v>
      </c>
      <c r="M238" s="110">
        <f t="shared" si="46"/>
        <v>-11.760912373409578</v>
      </c>
      <c r="N238" s="110">
        <f t="shared" si="42"/>
        <v>0.85672185152981473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817.83700256712632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35.953335121362542</v>
      </c>
      <c r="K239" s="27">
        <f t="shared" si="45"/>
        <v>6.666666666666667</v>
      </c>
      <c r="L239" s="37">
        <f t="shared" si="41"/>
        <v>-0.71424749477212046</v>
      </c>
      <c r="M239" s="110">
        <f t="shared" si="46"/>
        <v>-11.760912373409578</v>
      </c>
      <c r="N239" s="110">
        <f t="shared" si="42"/>
        <v>0.84835036400680952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821.9213848674201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35.996605602600667</v>
      </c>
      <c r="K240" s="27">
        <f t="shared" si="45"/>
        <v>6.666666666666667</v>
      </c>
      <c r="L240" s="37">
        <f t="shared" si="41"/>
        <v>-0.75751797601024506</v>
      </c>
      <c r="M240" s="110">
        <f t="shared" si="46"/>
        <v>-11.760912373409578</v>
      </c>
      <c r="N240" s="110">
        <f t="shared" si="42"/>
        <v>0.83993988101723849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826.08082721990604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36.040450851933876</v>
      </c>
      <c r="K241" s="27">
        <f t="shared" si="45"/>
        <v>6.666666666666667</v>
      </c>
      <c r="L241" s="37">
        <f t="shared" si="41"/>
        <v>-0.80136322534345439</v>
      </c>
      <c r="M241" s="110">
        <f t="shared" si="46"/>
        <v>-11.760912373409578</v>
      </c>
      <c r="N241" s="110">
        <f t="shared" si="42"/>
        <v>0.83150272622207311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830.31174973868792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36.084823673328813</v>
      </c>
      <c r="K242" s="27">
        <f t="shared" si="45"/>
        <v>6.666666666666667</v>
      </c>
      <c r="L242" s="37">
        <f t="shared" si="41"/>
        <v>-0.84573604673839142</v>
      </c>
      <c r="M242" s="110">
        <f t="shared" si="46"/>
        <v>-11.760912373409578</v>
      </c>
      <c r="N242" s="110">
        <f t="shared" si="42"/>
        <v>0.82305033368617508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834.61074074628186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36.129679388410679</v>
      </c>
      <c r="K243" s="27">
        <f t="shared" si="45"/>
        <v>6.666666666666667</v>
      </c>
      <c r="L243" s="37">
        <f t="shared" si="41"/>
        <v>-0.89059176182025723</v>
      </c>
      <c r="M243" s="110">
        <f t="shared" si="46"/>
        <v>-11.760912373409578</v>
      </c>
      <c r="N243" s="110">
        <f t="shared" si="42"/>
        <v>0.81459328144864873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838.97455242638716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36.174975762261603</v>
      </c>
      <c r="K244" s="27">
        <f t="shared" si="45"/>
        <v>6.666666666666667</v>
      </c>
      <c r="L244" s="37">
        <f t="shared" si="41"/>
        <v>-0.93588813567118123</v>
      </c>
      <c r="M244" s="110">
        <f t="shared" si="46"/>
        <v>-11.760912373409578</v>
      </c>
      <c r="N244" s="110">
        <f t="shared" si="42"/>
        <v>0.8061413279539168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843.40009586785175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36.220672920887225</v>
      </c>
      <c r="K245" s="27">
        <f t="shared" si="45"/>
        <v>6.666666666666667</v>
      </c>
      <c r="L245" s="37">
        <f t="shared" si="41"/>
        <v>-0.98158529429680286</v>
      </c>
      <c r="M245" s="110">
        <f t="shared" si="46"/>
        <v>-11.760912373409578</v>
      </c>
      <c r="N245" s="110">
        <f t="shared" si="42"/>
        <v>0.79770345041897039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847.88443565590592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36.266733262655535</v>
      </c>
      <c r="K246" s="27">
        <f t="shared" si="45"/>
        <v>6.666666666666667</v>
      </c>
      <c r="L246" s="37">
        <f t="shared" si="41"/>
        <v>-1.0276456360651132</v>
      </c>
      <c r="M246" s="110">
        <f t="shared" si="46"/>
        <v>-11.760912373409578</v>
      </c>
      <c r="N246" s="110">
        <f t="shared" si="42"/>
        <v>0.78928788435329145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852.42478414425852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36.313121365672316</v>
      </c>
      <c r="K247" s="27">
        <f t="shared" si="45"/>
        <v>6.666666666666667</v>
      </c>
      <c r="L247" s="37">
        <f t="shared" si="41"/>
        <v>-1.0740337390818944</v>
      </c>
      <c r="M247" s="110">
        <f t="shared" si="46"/>
        <v>-11.760912373409578</v>
      </c>
      <c r="N247" s="110">
        <f t="shared" si="42"/>
        <v>0.78090216357644204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857.01849552119654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36.359803892749127</v>
      </c>
      <c r="K248" s="27">
        <f t="shared" si="45"/>
        <v>6.666666666666667</v>
      </c>
      <c r="L248" s="37">
        <f t="shared" si="41"/>
        <v>-1.1207162661587056</v>
      </c>
      <c r="M248" s="110">
        <f t="shared" si="46"/>
        <v>-11.760912373409578</v>
      </c>
      <c r="N248" s="110">
        <f t="shared" si="42"/>
        <v>0.77255316019363107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861.6630597644471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36.406749495343092</v>
      </c>
      <c r="K249" s="27">
        <f t="shared" si="45"/>
        <v>6.666666666666667</v>
      </c>
      <c r="L249" s="37">
        <f t="shared" si="41"/>
        <v>-1.1676618687526705</v>
      </c>
      <c r="M249" s="110">
        <f t="shared" si="46"/>
        <v>-11.760912373409578</v>
      </c>
      <c r="N249" s="110">
        <f t="shared" si="42"/>
        <v>0.76424712409173268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866.35609656324812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36.453928717603134</v>
      </c>
      <c r="K250" s="27">
        <f t="shared" si="45"/>
        <v>6.666666666666667</v>
      </c>
      <c r="L250" s="37">
        <f t="shared" si="41"/>
        <v>-1.2148410910127119</v>
      </c>
      <c r="M250" s="110">
        <f t="shared" si="46"/>
        <v>-11.760912373409578</v>
      </c>
      <c r="N250" s="110">
        <f t="shared" si="42"/>
        <v>0.75598972160754008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871.09534927174013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36.501313901442735</v>
      </c>
      <c r="K251" s="27">
        <f t="shared" si="45"/>
        <v>6.666666666666667</v>
      </c>
      <c r="L251" s="37">
        <f t="shared" si="41"/>
        <v>-1.2622262748523134</v>
      </c>
      <c r="M251" s="110">
        <f t="shared" si="46"/>
        <v>-11.760912373409578</v>
      </c>
      <c r="N251" s="110">
        <f t="shared" si="42"/>
        <v>0.74778607309732004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875.8786789453236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36.548879093373245</v>
      </c>
      <c r="K252" s="27">
        <f t="shared" si="45"/>
        <v>6.666666666666667</v>
      </c>
      <c r="L252" s="37">
        <f t="shared" si="41"/>
        <v>-1.3097914667828228</v>
      </c>
      <c r="M252" s="110">
        <f t="shared" si="46"/>
        <v>-11.760912373409578</v>
      </c>
      <c r="N252" s="110">
        <f t="shared" si="42"/>
        <v>0.73964078920285292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880.70405850086968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36.596599953671898</v>
      </c>
      <c r="K253" s="27">
        <f t="shared" si="45"/>
        <v>6.666666666666667</v>
      </c>
      <c r="L253" s="37">
        <f t="shared" si="41"/>
        <v>-1.3575123270814764</v>
      </c>
      <c r="M253" s="110">
        <f t="shared" si="46"/>
        <v>-11.760912373409578</v>
      </c>
      <c r="N253" s="110">
        <f t="shared" si="42"/>
        <v>0.73155800566511775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885.5695670324767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36.644453668322043</v>
      </c>
      <c r="K254" s="27">
        <f t="shared" si="45"/>
        <v>6.666666666666667</v>
      </c>
      <c r="L254" s="37">
        <f t="shared" si="41"/>
        <v>-1.4053660417316216</v>
      </c>
      <c r="M254" s="110">
        <f t="shared" si="46"/>
        <v>-11.760912373409578</v>
      </c>
      <c r="N254" s="110">
        <f t="shared" si="42"/>
        <v>0.72354141658377991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890.47338430666764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36.692418864048342</v>
      </c>
      <c r="K255" s="27">
        <f t="shared" si="45"/>
        <v>6.666666666666667</v>
      </c>
      <c r="L255" s="37">
        <f t="shared" ref="L255:L268" si="47">F255-J255+M255</f>
        <v>-1.4533312374579204</v>
      </c>
      <c r="M255" s="110">
        <f t="shared" si="46"/>
        <v>-11.760912373409578</v>
      </c>
      <c r="N255" s="110">
        <f t="shared" ref="N255:N268" si="48">10^(L255/10)</f>
        <v>0.7155943060594695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895.41378545435737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36.740475526672704</v>
      </c>
      <c r="K256" s="27">
        <f t="shared" si="45"/>
        <v>6.666666666666667</v>
      </c>
      <c r="L256" s="37">
        <f t="shared" si="47"/>
        <v>-1.5013879000822818</v>
      </c>
      <c r="M256" s="110">
        <f t="shared" si="46"/>
        <v>-11.760912373409578</v>
      </c>
      <c r="N256" s="110">
        <f t="shared" si="48"/>
        <v>0.7077195781878417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900.3891358714543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36.788604922936976</v>
      </c>
      <c r="K257" s="27">
        <f t="shared" si="45"/>
        <v>6.666666666666667</v>
      </c>
      <c r="L257" s="37">
        <f t="shared" si="47"/>
        <v>-1.5495172963465542</v>
      </c>
      <c r="M257" s="110">
        <f t="shared" si="46"/>
        <v>-11.760912373409578</v>
      </c>
      <c r="N257" s="110">
        <f t="shared" si="48"/>
        <v>0.69991978540017008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905.39788633542685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36.836789525872277</v>
      </c>
      <c r="K258" s="27">
        <f t="shared" si="45"/>
        <v>6.666666666666667</v>
      </c>
      <c r="L258" s="37">
        <f t="shared" si="47"/>
        <v>-1.597701899281855</v>
      </c>
      <c r="M258" s="110">
        <f t="shared" si="46"/>
        <v>-11.760912373409578</v>
      </c>
      <c r="N258" s="110">
        <f t="shared" si="48"/>
        <v>0.69219715516589408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910.43856834146857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36.885012943741486</v>
      </c>
      <c r="K259" s="27">
        <f t="shared" si="45"/>
        <v>6.666666666666667</v>
      </c>
      <c r="L259" s="37">
        <f t="shared" si="47"/>
        <v>-1.6459253171510646</v>
      </c>
      <c r="M259" s="110">
        <f t="shared" si="46"/>
        <v>-11.760912373409578</v>
      </c>
      <c r="N259" s="110">
        <f t="shared" si="48"/>
        <v>0.68455361508867241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915.50978965888874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36.933259852538107</v>
      </c>
      <c r="K260" s="27">
        <f t="shared" si="45"/>
        <v>6.666666666666667</v>
      </c>
      <c r="L260" s="37">
        <f t="shared" si="47"/>
        <v>-1.6941722259476855</v>
      </c>
      <c r="M260" s="110">
        <f t="shared" si="46"/>
        <v>-11.760912373409578</v>
      </c>
      <c r="N260" s="110">
        <f t="shared" si="48"/>
        <v>0.67699081643996017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920.61023010595341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36.981515931990728</v>
      </c>
      <c r="K261" s="27">
        <f t="shared" si="45"/>
        <v>6.666666666666667</v>
      </c>
      <c r="L261" s="37">
        <f t="shared" si="47"/>
        <v>-1.7424283054003062</v>
      </c>
      <c r="M261" s="110">
        <f t="shared" si="46"/>
        <v>-11.760912373409578</v>
      </c>
      <c r="N261" s="110">
        <f t="shared" si="48"/>
        <v>0.66951015618338161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925.73863753951071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37.029767804995636</v>
      </c>
      <c r="K262" s="27">
        <f t="shared" si="45"/>
        <v>6.666666666666667</v>
      </c>
      <c r="L262" s="37">
        <f t="shared" si="47"/>
        <v>-1.7906801784052142</v>
      </c>
      <c r="M262" s="110">
        <f t="shared" si="46"/>
        <v>-11.760912373409578</v>
      </c>
      <c r="N262" s="110">
        <f t="shared" si="48"/>
        <v>0.66211279754985375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930.89382405426409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37.078002980379907</v>
      </c>
      <c r="K263" s="27">
        <f t="shared" si="45"/>
        <v>6.666666666666667</v>
      </c>
      <c r="L263" s="37">
        <f t="shared" si="47"/>
        <v>-1.8389153537894849</v>
      </c>
      <c r="M263" s="110">
        <f t="shared" si="46"/>
        <v>-11.760912373409578</v>
      </c>
      <c r="N263" s="110">
        <f t="shared" si="48"/>
        <v>0.65479968922793608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936.07466238545135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37.126209798882343</v>
      </c>
      <c r="K264" s="27">
        <f t="shared" si="45"/>
        <v>6.666666666666667</v>
      </c>
      <c r="L264" s="37">
        <f t="shared" si="47"/>
        <v>-1.8871221722919209</v>
      </c>
      <c r="M264" s="110">
        <f t="shared" si="46"/>
        <v>-11.760912373409578</v>
      </c>
      <c r="N264" s="110">
        <f t="shared" si="48"/>
        <v>0.64757158323663599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941.28008250787525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37.17437738222884</v>
      </c>
      <c r="K265" s="27">
        <f t="shared" si="45"/>
        <v>6.666666666666667</v>
      </c>
      <c r="L265" s="37">
        <f t="shared" si="47"/>
        <v>-1.9352897556384185</v>
      </c>
      <c r="M265" s="110">
        <f t="shared" si="46"/>
        <v>-11.760912373409578</v>
      </c>
      <c r="N265" s="110">
        <f t="shared" si="48"/>
        <v>0.64042905154927721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946.50906842366408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37.22249558517202</v>
      </c>
      <c r="K266" s="27">
        <f t="shared" si="45"/>
        <v>6.666666666666667</v>
      </c>
      <c r="L266" s="37">
        <f t="shared" si="47"/>
        <v>-1.9834079585815978</v>
      </c>
      <c r="M266" s="110">
        <f t="shared" si="46"/>
        <v>-11.760912373409578</v>
      </c>
      <c r="N266" s="110">
        <f t="shared" si="48"/>
        <v>0.63337250153720903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951.76065513077947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37.270554950360591</v>
      </c>
      <c r="K267" s="27">
        <f t="shared" si="45"/>
        <v>6.666666666666667</v>
      </c>
      <c r="L267" s="37">
        <f t="shared" si="47"/>
        <v>-2.031467323770169</v>
      </c>
      <c r="M267" s="110">
        <f t="shared" si="46"/>
        <v>-11.760912373409578</v>
      </c>
      <c r="N267" s="110">
        <f t="shared" si="48"/>
        <v>0.62640219030148914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957.03392576408396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37.318546665902289</v>
      </c>
      <c r="K268" s="40">
        <f t="shared" si="45"/>
        <v>6.666666666666667</v>
      </c>
      <c r="L268" s="41">
        <f t="shared" si="47"/>
        <v>-2.0794590393118675</v>
      </c>
      <c r="M268" s="110">
        <f t="shared" si="46"/>
        <v>-11.760912373409578</v>
      </c>
      <c r="N268" s="110">
        <f t="shared" si="48"/>
        <v>0.6195182379592965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22.346437882358256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150A6-3D56-486D-9FD8-1399AD7A2382}">
  <sheetPr codeName="Sheet19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161</v>
      </c>
      <c r="B2" s="29" t="s">
        <v>119</v>
      </c>
      <c r="C2" s="29">
        <v>256720</v>
      </c>
      <c r="D2" s="30">
        <v>4258506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17 (dBA)</v>
      </c>
      <c r="V5" s="145" t="str">
        <f>INDEX(A7:A45,MATCH(W5,H7:H45,0))</f>
        <v>A-6</v>
      </c>
      <c r="W5" s="146">
        <f>MAX(H7:H45)</f>
        <v>37.256324043989849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A-12</v>
      </c>
      <c r="W6" s="148">
        <f>LARGE(H7:H45,2)</f>
        <v>34.49002477045682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4226.7512382915866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50.22013377126509</v>
      </c>
      <c r="H7" s="36">
        <f>C7-G7</f>
        <v>18.790166185374723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75.68618562373733</v>
      </c>
    </row>
    <row r="8" spans="1:23" x14ac:dyDescent="0.25">
      <c r="A8" s="9" t="str">
        <f>Inverters!B4</f>
        <v>A-2</v>
      </c>
      <c r="B8" s="24">
        <f t="shared" si="0"/>
        <v>3528.127297037347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48.650884927174801</v>
      </c>
      <c r="H8" s="37">
        <f t="shared" ref="H8:H44" si="3">C8-G8</f>
        <v>20.359415029465012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108.62792979772755</v>
      </c>
    </row>
    <row r="9" spans="1:23" x14ac:dyDescent="0.25">
      <c r="A9" s="9" t="str">
        <f>Inverters!B5</f>
        <v>A-3</v>
      </c>
      <c r="B9" s="24">
        <f t="shared" si="0"/>
        <v>2131.5084366241772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44.273741118945921</v>
      </c>
      <c r="H9" s="37">
        <f t="shared" si="3"/>
        <v>24.736558837693892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297.61573161293268</v>
      </c>
    </row>
    <row r="10" spans="1:23" x14ac:dyDescent="0.25">
      <c r="A10" s="9" t="str">
        <f>Inverters!B6</f>
        <v>A-4</v>
      </c>
      <c r="B10" s="24">
        <f t="shared" si="0"/>
        <v>1267.2863417948718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39.757495085534259</v>
      </c>
      <c r="H10" s="37">
        <f t="shared" si="3"/>
        <v>29.252804871105553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841.93872837789104</v>
      </c>
    </row>
    <row r="11" spans="1:23" x14ac:dyDescent="0.25">
      <c r="A11" s="9" t="str">
        <f>Inverters!B7</f>
        <v>A-5</v>
      </c>
      <c r="B11" s="24">
        <f t="shared" si="0"/>
        <v>912.55501713600484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36.90518114297133</v>
      </c>
      <c r="H11" s="37">
        <f t="shared" si="3"/>
        <v>32.105118813668483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1623.7227714521284</v>
      </c>
    </row>
    <row r="12" spans="1:23" x14ac:dyDescent="0.25">
      <c r="A12" s="9" t="str">
        <f>Inverters!B8</f>
        <v>A-6</v>
      </c>
      <c r="B12" s="24">
        <f t="shared" si="0"/>
        <v>504.31141172890386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31.753975912649967</v>
      </c>
      <c r="H12" s="37">
        <f t="shared" si="3"/>
        <v>37.256324043989849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5316.5806266817372</v>
      </c>
    </row>
    <row r="13" spans="1:23" x14ac:dyDescent="0.25">
      <c r="A13" s="9" t="str">
        <f>Inverters!B9</f>
        <v>A-7</v>
      </c>
      <c r="B13" s="24">
        <f t="shared" si="0"/>
        <v>2274.5466427621272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44.837896941468657</v>
      </c>
      <c r="H13" s="37">
        <f t="shared" si="3"/>
        <v>24.172403015171156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261.3607101591906</v>
      </c>
    </row>
    <row r="14" spans="1:23" x14ac:dyDescent="0.25">
      <c r="A14" s="9" t="str">
        <f>Inverters!B10</f>
        <v>A-8</v>
      </c>
      <c r="B14" s="24">
        <f t="shared" si="0"/>
        <v>1988.1062492986237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43.668791808983094</v>
      </c>
      <c r="H14" s="37">
        <f t="shared" si="3"/>
        <v>25.341508147656718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342.09822022752985</v>
      </c>
    </row>
    <row r="15" spans="1:23" x14ac:dyDescent="0.25">
      <c r="A15" s="9" t="str">
        <f>Inverters!B11</f>
        <v>A-9</v>
      </c>
      <c r="B15" s="24">
        <f t="shared" si="0"/>
        <v>1365.6524363466294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40.406803676761371</v>
      </c>
      <c r="H15" s="37">
        <f t="shared" si="3"/>
        <v>28.603496279878442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725.01940075294397</v>
      </c>
    </row>
    <row r="16" spans="1:23" x14ac:dyDescent="0.25">
      <c r="A16" s="9" t="str">
        <f>Inverters!B12</f>
        <v>A-10</v>
      </c>
      <c r="B16" s="24">
        <f t="shared" si="0"/>
        <v>1067.5902167029387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38.268091705992504</v>
      </c>
      <c r="H16" s="37">
        <f t="shared" si="3"/>
        <v>30.742208250647309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1186.3718275369451</v>
      </c>
    </row>
    <row r="17" spans="1:21" x14ac:dyDescent="0.25">
      <c r="A17" s="9" t="str">
        <f>Inverters!B13</f>
        <v>A-11</v>
      </c>
      <c r="B17" s="24">
        <f t="shared" si="0"/>
        <v>810.19431156970063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35.871783792933556</v>
      </c>
      <c r="H17" s="37">
        <f t="shared" si="3"/>
        <v>33.138516163706257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2059.9259864887799</v>
      </c>
    </row>
    <row r="18" spans="1:21" x14ac:dyDescent="0.25">
      <c r="A18" s="9" t="str">
        <f>Inverters!B14</f>
        <v>A-12</v>
      </c>
      <c r="B18" s="24">
        <f t="shared" si="0"/>
        <v>693.4477754671982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34.520275186182992</v>
      </c>
      <c r="H18" s="37">
        <f t="shared" si="3"/>
        <v>34.49002477045682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2811.9168684260508</v>
      </c>
    </row>
    <row r="19" spans="1:21" x14ac:dyDescent="0.25">
      <c r="A19" s="9" t="str">
        <f>Inverters!B15</f>
        <v>A-13</v>
      </c>
      <c r="B19" s="24">
        <f t="shared" si="0"/>
        <v>716.78189053574806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34.80774048721792</v>
      </c>
      <c r="H19" s="37">
        <f t="shared" si="3"/>
        <v>34.202559469421892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2631.8185698812445</v>
      </c>
    </row>
    <row r="20" spans="1:21" x14ac:dyDescent="0.25">
      <c r="A20" s="9" t="str">
        <f>Inverters!B16</f>
        <v>A-14</v>
      </c>
      <c r="B20" s="24">
        <f t="shared" si="0"/>
        <v>861.68484221312599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36.406969067891467</v>
      </c>
      <c r="H20" s="37">
        <f t="shared" si="3"/>
        <v>32.603330888748346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1821.0970416922007</v>
      </c>
    </row>
    <row r="21" spans="1:21" x14ac:dyDescent="0.25">
      <c r="A21" s="9" t="str">
        <f>Inverters!B17</f>
        <v>A-15</v>
      </c>
      <c r="B21" s="24">
        <f t="shared" si="0"/>
        <v>1103.9159693109207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38.558720318343376</v>
      </c>
      <c r="H21" s="37">
        <f t="shared" si="3"/>
        <v>30.451579638296437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1109.578323427439</v>
      </c>
    </row>
    <row r="22" spans="1:21" x14ac:dyDescent="0.25">
      <c r="A22" s="9" t="str">
        <f>Inverters!B18</f>
        <v>A-16</v>
      </c>
      <c r="B22" s="24">
        <f t="shared" si="0"/>
        <v>2301.6309201303502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44.940713664748209</v>
      </c>
      <c r="H22" s="37">
        <f t="shared" si="3"/>
        <v>24.069586291891603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255.24581443960258</v>
      </c>
    </row>
    <row r="23" spans="1:21" x14ac:dyDescent="0.25">
      <c r="A23" s="9" t="str">
        <f>Inverters!B19</f>
        <v>A-17</v>
      </c>
      <c r="B23" s="24">
        <f t="shared" si="0"/>
        <v>1903.7679506965906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43.292280226834414</v>
      </c>
      <c r="H23" s="37">
        <f t="shared" si="3"/>
        <v>25.718019729805398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373.08000420050939</v>
      </c>
    </row>
    <row r="24" spans="1:21" x14ac:dyDescent="0.25">
      <c r="A24" s="9" t="str">
        <f>Inverters!B20</f>
        <v>A-18</v>
      </c>
      <c r="B24" s="24">
        <f t="shared" si="0"/>
        <v>1614.148098688775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41.858867577889576</v>
      </c>
      <c r="H24" s="37">
        <f t="shared" si="3"/>
        <v>27.151432378750236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518.97117642724277</v>
      </c>
    </row>
    <row r="25" spans="1:21" x14ac:dyDescent="0.25">
      <c r="A25" s="9" t="str">
        <f>Inverters!B21</f>
        <v>A-19</v>
      </c>
      <c r="B25" s="24">
        <f t="shared" si="0"/>
        <v>1326.5841948782802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40.15469637488053</v>
      </c>
      <c r="H25" s="37">
        <f t="shared" si="3"/>
        <v>28.855603581759283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768.35223372663313</v>
      </c>
    </row>
    <row r="26" spans="1:21" x14ac:dyDescent="0.25">
      <c r="A26" s="9" t="str">
        <f>Inverters!B22</f>
        <v>A-20</v>
      </c>
      <c r="B26" s="24">
        <f t="shared" si="0"/>
        <v>1150.3448968897226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38.916561404623792</v>
      </c>
      <c r="H26" s="37">
        <f t="shared" si="3"/>
        <v>30.093738552016021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1021.8187209131655</v>
      </c>
    </row>
    <row r="27" spans="1:21" x14ac:dyDescent="0.25">
      <c r="A27" s="9" t="str">
        <f>Inverters!B23</f>
        <v>A-21</v>
      </c>
      <c r="B27" s="24">
        <f t="shared" si="0"/>
        <v>1054.1166302171989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38.157773300215993</v>
      </c>
      <c r="H27" s="37">
        <f t="shared" si="3"/>
        <v>30.852526656423819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1216.8937642377068</v>
      </c>
    </row>
    <row r="28" spans="1:21" x14ac:dyDescent="0.25">
      <c r="A28" s="9" t="str">
        <f>Inverters!B24</f>
        <v>A-22</v>
      </c>
      <c r="B28" s="24">
        <f t="shared" si="0"/>
        <v>1058.1882216788126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38.191258464873968</v>
      </c>
      <c r="H28" s="37">
        <f t="shared" si="3"/>
        <v>30.819041491765844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1207.547294358726</v>
      </c>
    </row>
    <row r="29" spans="1:21" x14ac:dyDescent="0.25">
      <c r="A29" s="9" t="str">
        <f>Inverters!B25</f>
        <v>A-23</v>
      </c>
      <c r="B29" s="24">
        <f t="shared" si="0"/>
        <v>1159.2919584812225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38.983856467153224</v>
      </c>
      <c r="H29" s="37">
        <f t="shared" si="3"/>
        <v>30.026443489486589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1006.1074131270389</v>
      </c>
    </row>
    <row r="30" spans="1:21" x14ac:dyDescent="0.25">
      <c r="A30" s="9" t="str">
        <f>Inverters!B26</f>
        <v>A-24</v>
      </c>
      <c r="B30" s="24">
        <f t="shared" si="0"/>
        <v>1361.32649930143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40.379245969744638</v>
      </c>
      <c r="H30" s="37">
        <f t="shared" si="3"/>
        <v>28.631053986895175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729.63456338107653</v>
      </c>
    </row>
    <row r="31" spans="1:21" x14ac:dyDescent="0.25">
      <c r="A31" s="9" t="str">
        <f>Inverters!B27</f>
        <v>A-25</v>
      </c>
      <c r="B31" s="24">
        <f t="shared" si="0"/>
        <v>2018.2424629861246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43.799466786199417</v>
      </c>
      <c r="H31" s="37">
        <f t="shared" si="3"/>
        <v>25.210833170440395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331.95813581458771</v>
      </c>
    </row>
    <row r="32" spans="1:21" x14ac:dyDescent="0.25">
      <c r="A32" s="9" t="str">
        <f>Inverters!B28</f>
        <v>A-26</v>
      </c>
      <c r="B32" s="24">
        <f t="shared" si="0"/>
        <v>1739.6291102705648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42.509133327349247</v>
      </c>
      <c r="H32" s="37">
        <f t="shared" si="3"/>
        <v>26.501166629290566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446.80359923894048</v>
      </c>
    </row>
    <row r="33" spans="1:21" x14ac:dyDescent="0.25">
      <c r="A33" s="9" t="str">
        <f>Inverters!B29</f>
        <v>A-27</v>
      </c>
      <c r="B33" s="24">
        <f t="shared" si="0"/>
        <v>1501.3937329362709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41.229891974354835</v>
      </c>
      <c r="H33" s="37">
        <f t="shared" si="3"/>
        <v>27.780407982284977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599.84742411123466</v>
      </c>
    </row>
    <row r="34" spans="1:21" x14ac:dyDescent="0.25">
      <c r="A34" s="9" t="str">
        <f>Inverters!B30</f>
        <v>A-28</v>
      </c>
      <c r="B34" s="24">
        <f t="shared" si="0"/>
        <v>1481.1371318683694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41.111905395362008</v>
      </c>
      <c r="H34" s="37">
        <f t="shared" si="3"/>
        <v>27.898394561277804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616.36710982312661</v>
      </c>
    </row>
    <row r="35" spans="1:21" x14ac:dyDescent="0.25">
      <c r="A35" s="9" t="str">
        <f>Inverters!B31</f>
        <v>A-29</v>
      </c>
      <c r="B35" s="24">
        <f t="shared" si="0"/>
        <v>1579.4599707493624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41.670172475631105</v>
      </c>
      <c r="H35" s="37">
        <f t="shared" si="3"/>
        <v>27.340127481008707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542.01680030543594</v>
      </c>
    </row>
    <row r="36" spans="1:21" x14ac:dyDescent="0.25">
      <c r="A36" s="9" t="str">
        <f>Inverters!B32</f>
        <v>A-30</v>
      </c>
      <c r="B36" s="24">
        <f t="shared" si="0"/>
        <v>2331.1072476400564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45.051245092778061</v>
      </c>
      <c r="H36" s="37">
        <f t="shared" si="3"/>
        <v>23.959054863861752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248.83157380529275</v>
      </c>
    </row>
    <row r="37" spans="1:21" x14ac:dyDescent="0.25">
      <c r="A37" s="9" t="str">
        <f>Inverters!B33</f>
        <v>A-31</v>
      </c>
      <c r="B37" s="24">
        <f t="shared" si="0"/>
        <v>1897.852675973355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43.265249931107718</v>
      </c>
      <c r="H37" s="37">
        <f t="shared" si="3"/>
        <v>25.745050025532095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375.4092787132484</v>
      </c>
    </row>
    <row r="38" spans="1:21" x14ac:dyDescent="0.25">
      <c r="A38" s="9" t="str">
        <f>Inverters!B34</f>
        <v>A-32</v>
      </c>
      <c r="B38" s="24">
        <f t="shared" si="0"/>
        <v>1904.5922712482432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43.296040352995064</v>
      </c>
      <c r="H38" s="37">
        <f t="shared" si="3"/>
        <v>25.714259603644749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372.75713093535376</v>
      </c>
    </row>
    <row r="39" spans="1:21" x14ac:dyDescent="0.25">
      <c r="A39" s="9" t="str">
        <f>Inverters!B35</f>
        <v>A-33</v>
      </c>
      <c r="B39" s="24">
        <f t="shared" si="0"/>
        <v>1756.623630292255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42.593574412640841</v>
      </c>
      <c r="H39" s="37">
        <f t="shared" si="3"/>
        <v>26.416725543998972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438.20018280451927</v>
      </c>
    </row>
    <row r="40" spans="1:21" x14ac:dyDescent="0.25">
      <c r="A40" s="9" t="str">
        <f>Inverters!B36</f>
        <v>B-1</v>
      </c>
      <c r="B40" s="24">
        <f t="shared" si="0"/>
        <v>3943.1088933606761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49.616775415330267</v>
      </c>
      <c r="H40" s="37">
        <f t="shared" si="3"/>
        <v>16.383224584669733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43.483296262450004</v>
      </c>
    </row>
    <row r="41" spans="1:21" x14ac:dyDescent="0.25">
      <c r="A41" s="9" t="str">
        <f>Inverters!B37</f>
        <v>B-2</v>
      </c>
      <c r="B41" s="24">
        <f t="shared" si="0"/>
        <v>2538.199656173656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45.790515618878189</v>
      </c>
      <c r="H41" s="37">
        <f t="shared" si="3"/>
        <v>20.209484381121811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104.94178284585647</v>
      </c>
    </row>
    <row r="42" spans="1:21" x14ac:dyDescent="0.25">
      <c r="A42" s="9" t="str">
        <f>Inverters!B38</f>
        <v>B-3</v>
      </c>
      <c r="B42" s="24">
        <f t="shared" si="0"/>
        <v>2347.8216297024564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45.113301986277257</v>
      </c>
      <c r="H42" s="37">
        <f t="shared" si="3"/>
        <v>20.886698013722743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122.65063509832422</v>
      </c>
    </row>
    <row r="43" spans="1:21" x14ac:dyDescent="0.25">
      <c r="A43" s="9" t="str">
        <f>Inverters!B39</f>
        <v>C-1</v>
      </c>
      <c r="B43" s="24">
        <f t="shared" si="0"/>
        <v>1664.7759636960561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42.127115936700839</v>
      </c>
      <c r="H43" s="37">
        <f t="shared" si="3"/>
        <v>23.872884063299161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243.9430257718999</v>
      </c>
    </row>
    <row r="44" spans="1:21" ht="15.75" thickBot="1" x14ac:dyDescent="0.3">
      <c r="A44" s="9" t="str">
        <f>Inverters!B40</f>
        <v>Trans</v>
      </c>
      <c r="B44" s="24">
        <f>SQRT(($C$2-Q44)^2+($D$2-R44)^2)</f>
        <v>1809.7273275275477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42.852262888865297</v>
      </c>
      <c r="H44" s="37">
        <f t="shared" si="3"/>
        <v>11.147737111134703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13.024879410316297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23.135949766298353</v>
      </c>
      <c r="O45" s="108"/>
      <c r="P45" s="108"/>
      <c r="Q45" s="109"/>
      <c r="R45" s="109"/>
      <c r="U45">
        <f t="shared" ref="U45" si="5">10^(H45/10)</f>
        <v>205.87090640489768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45.187391311903582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45.187391311903582</v>
      </c>
      <c r="D51" s="77">
        <f>10*LOG10(SUM(U7:U44))</f>
        <v>45.160227065508167</v>
      </c>
      <c r="E51" s="77">
        <f>P85</f>
        <v>45.177224620065317</v>
      </c>
      <c r="F51" s="78">
        <f>S85</f>
        <v>51.573898663683273</v>
      </c>
    </row>
    <row r="52" spans="1:19" ht="14.45" customHeight="1" thickBot="1" x14ac:dyDescent="0.3">
      <c r="B52" s="72" t="s">
        <v>141</v>
      </c>
      <c r="C52" s="79">
        <f>10*LOG10(10^(C50/10)+10^(C51/10))</f>
        <v>46.336412872383846</v>
      </c>
      <c r="D52" s="79">
        <f>10*LOG10(10^(D50/10)+10^(D51/10))</f>
        <v>45.480591943319709</v>
      </c>
      <c r="E52" s="79">
        <f>J85</f>
        <v>46.034894128840882</v>
      </c>
      <c r="F52" s="80">
        <f>M85</f>
        <v>52.023450887024993</v>
      </c>
    </row>
    <row r="53" spans="1:19" ht="16.149999999999999" customHeight="1" thickBot="1" x14ac:dyDescent="0.3">
      <c r="B53" s="74" t="s">
        <v>145</v>
      </c>
      <c r="C53" s="81">
        <f>C52-C50</f>
        <v>6.3364128723838462</v>
      </c>
      <c r="D53" s="81">
        <f>D52-D50</f>
        <v>11.480591943319709</v>
      </c>
      <c r="E53" s="81">
        <f>E52-E50</f>
        <v>7.4664230588695091</v>
      </c>
      <c r="F53" s="82">
        <f>F52-F50</f>
        <v>10.072878957212168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17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45.480591943319709</v>
      </c>
      <c r="J61" s="62">
        <f>10^(I61/10)</f>
        <v>35323.131193400441</v>
      </c>
      <c r="K61" s="63"/>
      <c r="L61" s="153">
        <f>I61+10</f>
        <v>55.480591943319709</v>
      </c>
      <c r="M61" s="62">
        <f>10^(L61/10)</f>
        <v>353231.31193400413</v>
      </c>
      <c r="N61" s="62"/>
      <c r="O61" s="62">
        <f>D51</f>
        <v>45.160227065508167</v>
      </c>
      <c r="P61" s="62">
        <f>10^(O61/10)</f>
        <v>32811.244761890805</v>
      </c>
      <c r="Q61" s="62"/>
      <c r="R61" s="62">
        <f>O61+10</f>
        <v>55.160227065508167</v>
      </c>
      <c r="S61" s="63">
        <f>10^(R61/10)</f>
        <v>328112.44761890837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45.480591943319709</v>
      </c>
      <c r="J62" s="26">
        <f t="shared" ref="J62:J84" si="10">10^(I62/10)</f>
        <v>35323.131193400441</v>
      </c>
      <c r="K62" s="64"/>
      <c r="L62" s="154">
        <f t="shared" ref="L62:L67" si="11">I62+10</f>
        <v>55.480591943319709</v>
      </c>
      <c r="M62" s="26">
        <f t="shared" ref="M62:M84" si="12">10^(L62/10)</f>
        <v>353231.31193400413</v>
      </c>
      <c r="N62" s="26"/>
      <c r="O62" s="26">
        <f>O61</f>
        <v>45.160227065508167</v>
      </c>
      <c r="P62" s="26">
        <f t="shared" ref="P62:P84" si="13">10^(O62/10)</f>
        <v>32811.244761890805</v>
      </c>
      <c r="Q62" s="26"/>
      <c r="R62" s="26">
        <f t="shared" ref="R62:R67" si="14">O62+10</f>
        <v>55.160227065508167</v>
      </c>
      <c r="S62" s="64">
        <f t="shared" ref="S62:S84" si="15">10^(R62/10)</f>
        <v>328112.44761890837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45.480591943319709</v>
      </c>
      <c r="J63" s="26">
        <f t="shared" si="10"/>
        <v>35323.131193400441</v>
      </c>
      <c r="K63" s="64"/>
      <c r="L63" s="154">
        <f t="shared" si="11"/>
        <v>55.480591943319709</v>
      </c>
      <c r="M63" s="26">
        <f t="shared" si="12"/>
        <v>353231.31193400413</v>
      </c>
      <c r="N63" s="26"/>
      <c r="O63" s="26">
        <f t="shared" ref="O63:O84" si="17">O62</f>
        <v>45.160227065508167</v>
      </c>
      <c r="P63" s="26">
        <f t="shared" si="13"/>
        <v>32811.244761890805</v>
      </c>
      <c r="Q63" s="26"/>
      <c r="R63" s="26">
        <f t="shared" si="14"/>
        <v>55.160227065508167</v>
      </c>
      <c r="S63" s="64">
        <f t="shared" si="15"/>
        <v>328112.44761890837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45.480591943319709</v>
      </c>
      <c r="J64" s="26">
        <f t="shared" si="10"/>
        <v>35323.131193400441</v>
      </c>
      <c r="K64" s="64"/>
      <c r="L64" s="154">
        <f t="shared" si="11"/>
        <v>55.480591943319709</v>
      </c>
      <c r="M64" s="26">
        <f t="shared" si="12"/>
        <v>353231.31193400413</v>
      </c>
      <c r="N64" s="26"/>
      <c r="O64" s="26">
        <f t="shared" si="17"/>
        <v>45.160227065508167</v>
      </c>
      <c r="P64" s="26">
        <f t="shared" si="13"/>
        <v>32811.244761890805</v>
      </c>
      <c r="Q64" s="26"/>
      <c r="R64" s="26">
        <f t="shared" si="14"/>
        <v>55.160227065508167</v>
      </c>
      <c r="S64" s="64">
        <f t="shared" si="15"/>
        <v>328112.44761890837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45.480591943319709</v>
      </c>
      <c r="J65" s="26">
        <f t="shared" si="10"/>
        <v>35323.131193400441</v>
      </c>
      <c r="K65" s="64"/>
      <c r="L65" s="154">
        <f t="shared" si="11"/>
        <v>55.480591943319709</v>
      </c>
      <c r="M65" s="26">
        <f t="shared" si="12"/>
        <v>353231.31193400413</v>
      </c>
      <c r="N65" s="26"/>
      <c r="O65" s="26">
        <f t="shared" si="17"/>
        <v>45.160227065508167</v>
      </c>
      <c r="P65" s="26">
        <f t="shared" si="13"/>
        <v>32811.244761890805</v>
      </c>
      <c r="Q65" s="26"/>
      <c r="R65" s="26">
        <f t="shared" si="14"/>
        <v>55.160227065508167</v>
      </c>
      <c r="S65" s="64">
        <f t="shared" si="15"/>
        <v>328112.44761890837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45.480591943319709</v>
      </c>
      <c r="J66" s="26">
        <f t="shared" si="10"/>
        <v>35323.131193400441</v>
      </c>
      <c r="K66" s="64"/>
      <c r="L66" s="154">
        <f t="shared" si="11"/>
        <v>55.480591943319709</v>
      </c>
      <c r="M66" s="26">
        <f t="shared" si="12"/>
        <v>353231.31193400413</v>
      </c>
      <c r="N66" s="26"/>
      <c r="O66" s="26">
        <f t="shared" si="17"/>
        <v>45.160227065508167</v>
      </c>
      <c r="P66" s="26">
        <f t="shared" si="13"/>
        <v>32811.244761890805</v>
      </c>
      <c r="Q66" s="26"/>
      <c r="R66" s="26">
        <f t="shared" si="14"/>
        <v>55.160227065508167</v>
      </c>
      <c r="S66" s="64">
        <f t="shared" si="15"/>
        <v>328112.44761890837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45.480591943319709</v>
      </c>
      <c r="J67" s="26">
        <f t="shared" si="10"/>
        <v>35323.131193400441</v>
      </c>
      <c r="K67" s="64"/>
      <c r="L67" s="154">
        <f t="shared" si="11"/>
        <v>55.480591943319709</v>
      </c>
      <c r="M67" s="26">
        <f t="shared" si="12"/>
        <v>353231.31193400413</v>
      </c>
      <c r="N67" s="26"/>
      <c r="O67" s="26">
        <f t="shared" si="17"/>
        <v>45.160227065508167</v>
      </c>
      <c r="P67" s="26">
        <f t="shared" si="13"/>
        <v>32811.244761890805</v>
      </c>
      <c r="Q67" s="26"/>
      <c r="R67" s="26">
        <f t="shared" si="14"/>
        <v>55.160227065508167</v>
      </c>
      <c r="S67" s="64">
        <f t="shared" si="15"/>
        <v>328112.44761890837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46.336412872383846</v>
      </c>
      <c r="J68" s="26">
        <f t="shared" si="10"/>
        <v>43017.115668295723</v>
      </c>
      <c r="K68" s="64"/>
      <c r="L68" s="154">
        <f>I68</f>
        <v>46.336412872383846</v>
      </c>
      <c r="M68" s="26">
        <f t="shared" si="12"/>
        <v>43017.115668295723</v>
      </c>
      <c r="N68" s="26"/>
      <c r="O68" s="26">
        <f>H46</f>
        <v>45.187391311903582</v>
      </c>
      <c r="P68" s="26">
        <f t="shared" si="13"/>
        <v>33017.115668295701</v>
      </c>
      <c r="Q68" s="26"/>
      <c r="R68" s="26">
        <f>O68</f>
        <v>45.187391311903582</v>
      </c>
      <c r="S68" s="64">
        <f t="shared" si="15"/>
        <v>33017.115668295701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46.336412872383846</v>
      </c>
      <c r="J69" s="26">
        <f t="shared" si="10"/>
        <v>43017.115668295723</v>
      </c>
      <c r="K69" s="64"/>
      <c r="L69" s="154">
        <f t="shared" ref="L69:L82" si="20">I69</f>
        <v>46.336412872383846</v>
      </c>
      <c r="M69" s="26">
        <f t="shared" si="12"/>
        <v>43017.115668295723</v>
      </c>
      <c r="N69" s="26"/>
      <c r="O69" s="26">
        <f t="shared" si="17"/>
        <v>45.187391311903582</v>
      </c>
      <c r="P69" s="26">
        <f t="shared" si="13"/>
        <v>33017.115668295701</v>
      </c>
      <c r="Q69" s="26"/>
      <c r="R69" s="26">
        <f t="shared" ref="R69:R82" si="21">O69</f>
        <v>45.187391311903582</v>
      </c>
      <c r="S69" s="64">
        <f t="shared" si="15"/>
        <v>33017.115668295701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46.336412872383846</v>
      </c>
      <c r="J70" s="26">
        <f t="shared" si="10"/>
        <v>43017.115668295723</v>
      </c>
      <c r="K70" s="64"/>
      <c r="L70" s="154">
        <f t="shared" si="20"/>
        <v>46.336412872383846</v>
      </c>
      <c r="M70" s="26">
        <f t="shared" si="12"/>
        <v>43017.115668295723</v>
      </c>
      <c r="N70" s="26"/>
      <c r="O70" s="26">
        <f t="shared" si="17"/>
        <v>45.187391311903582</v>
      </c>
      <c r="P70" s="26">
        <f t="shared" si="13"/>
        <v>33017.115668295701</v>
      </c>
      <c r="Q70" s="26"/>
      <c r="R70" s="26">
        <f t="shared" si="21"/>
        <v>45.187391311903582</v>
      </c>
      <c r="S70" s="64">
        <f t="shared" si="15"/>
        <v>33017.115668295701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46.336412872383846</v>
      </c>
      <c r="J71" s="26">
        <f t="shared" si="10"/>
        <v>43017.115668295723</v>
      </c>
      <c r="K71" s="64"/>
      <c r="L71" s="154">
        <f t="shared" si="20"/>
        <v>46.336412872383846</v>
      </c>
      <c r="M71" s="26">
        <f t="shared" si="12"/>
        <v>43017.115668295723</v>
      </c>
      <c r="N71" s="26"/>
      <c r="O71" s="26">
        <f t="shared" si="17"/>
        <v>45.187391311903582</v>
      </c>
      <c r="P71" s="26">
        <f t="shared" si="13"/>
        <v>33017.115668295701</v>
      </c>
      <c r="Q71" s="26"/>
      <c r="R71" s="26">
        <f t="shared" si="21"/>
        <v>45.187391311903582</v>
      </c>
      <c r="S71" s="64">
        <f t="shared" si="15"/>
        <v>33017.115668295701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46.336412872383846</v>
      </c>
      <c r="J72" s="26">
        <f t="shared" si="10"/>
        <v>43017.115668295723</v>
      </c>
      <c r="K72" s="64"/>
      <c r="L72" s="154">
        <f t="shared" si="20"/>
        <v>46.336412872383846</v>
      </c>
      <c r="M72" s="26">
        <f t="shared" si="12"/>
        <v>43017.115668295723</v>
      </c>
      <c r="N72" s="26"/>
      <c r="O72" s="26">
        <f t="shared" si="17"/>
        <v>45.187391311903582</v>
      </c>
      <c r="P72" s="26">
        <f t="shared" si="13"/>
        <v>33017.115668295701</v>
      </c>
      <c r="Q72" s="26"/>
      <c r="R72" s="26">
        <f t="shared" si="21"/>
        <v>45.187391311903582</v>
      </c>
      <c r="S72" s="64">
        <f t="shared" si="15"/>
        <v>33017.115668295701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46.336412872383846</v>
      </c>
      <c r="J73" s="26">
        <f t="shared" si="10"/>
        <v>43017.115668295723</v>
      </c>
      <c r="K73" s="64"/>
      <c r="L73" s="154">
        <f t="shared" si="20"/>
        <v>46.336412872383846</v>
      </c>
      <c r="M73" s="26">
        <f t="shared" si="12"/>
        <v>43017.115668295723</v>
      </c>
      <c r="N73" s="26"/>
      <c r="O73" s="26">
        <f t="shared" si="17"/>
        <v>45.187391311903582</v>
      </c>
      <c r="P73" s="26">
        <f t="shared" si="13"/>
        <v>33017.115668295701</v>
      </c>
      <c r="Q73" s="26"/>
      <c r="R73" s="26">
        <f t="shared" si="21"/>
        <v>45.187391311903582</v>
      </c>
      <c r="S73" s="64">
        <f t="shared" si="15"/>
        <v>33017.115668295701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46.336412872383846</v>
      </c>
      <c r="J74" s="26">
        <f t="shared" si="10"/>
        <v>43017.115668295723</v>
      </c>
      <c r="K74" s="64"/>
      <c r="L74" s="154">
        <f t="shared" si="20"/>
        <v>46.336412872383846</v>
      </c>
      <c r="M74" s="26">
        <f t="shared" si="12"/>
        <v>43017.115668295723</v>
      </c>
      <c r="N74" s="26"/>
      <c r="O74" s="26">
        <f t="shared" si="17"/>
        <v>45.187391311903582</v>
      </c>
      <c r="P74" s="26">
        <f t="shared" si="13"/>
        <v>33017.115668295701</v>
      </c>
      <c r="Q74" s="26"/>
      <c r="R74" s="26">
        <f t="shared" si="21"/>
        <v>45.187391311903582</v>
      </c>
      <c r="S74" s="64">
        <f t="shared" si="15"/>
        <v>33017.115668295701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46.336412872383846</v>
      </c>
      <c r="J75" s="26">
        <f t="shared" si="10"/>
        <v>43017.115668295723</v>
      </c>
      <c r="K75" s="64"/>
      <c r="L75" s="154">
        <f t="shared" si="20"/>
        <v>46.336412872383846</v>
      </c>
      <c r="M75" s="26">
        <f t="shared" si="12"/>
        <v>43017.115668295723</v>
      </c>
      <c r="N75" s="26"/>
      <c r="O75" s="26">
        <f t="shared" si="17"/>
        <v>45.187391311903582</v>
      </c>
      <c r="P75" s="26">
        <f t="shared" si="13"/>
        <v>33017.115668295701</v>
      </c>
      <c r="Q75" s="26"/>
      <c r="R75" s="26">
        <f t="shared" si="21"/>
        <v>45.187391311903582</v>
      </c>
      <c r="S75" s="64">
        <f t="shared" si="15"/>
        <v>33017.115668295701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46.336412872383846</v>
      </c>
      <c r="J76" s="26">
        <f t="shared" si="10"/>
        <v>43017.115668295723</v>
      </c>
      <c r="K76" s="64"/>
      <c r="L76" s="154">
        <f t="shared" si="20"/>
        <v>46.336412872383846</v>
      </c>
      <c r="M76" s="26">
        <f t="shared" si="12"/>
        <v>43017.115668295723</v>
      </c>
      <c r="N76" s="26"/>
      <c r="O76" s="26">
        <f t="shared" si="17"/>
        <v>45.187391311903582</v>
      </c>
      <c r="P76" s="26">
        <f t="shared" si="13"/>
        <v>33017.115668295701</v>
      </c>
      <c r="Q76" s="26"/>
      <c r="R76" s="26">
        <f t="shared" si="21"/>
        <v>45.187391311903582</v>
      </c>
      <c r="S76" s="64">
        <f t="shared" si="15"/>
        <v>33017.115668295701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46.336412872383846</v>
      </c>
      <c r="J77" s="26">
        <f t="shared" si="10"/>
        <v>43017.115668295723</v>
      </c>
      <c r="K77" s="64"/>
      <c r="L77" s="154">
        <f t="shared" si="20"/>
        <v>46.336412872383846</v>
      </c>
      <c r="M77" s="26">
        <f t="shared" si="12"/>
        <v>43017.115668295723</v>
      </c>
      <c r="N77" s="26"/>
      <c r="O77" s="26">
        <f t="shared" si="17"/>
        <v>45.187391311903582</v>
      </c>
      <c r="P77" s="26">
        <f t="shared" si="13"/>
        <v>33017.115668295701</v>
      </c>
      <c r="Q77" s="26"/>
      <c r="R77" s="26">
        <f t="shared" si="21"/>
        <v>45.187391311903582</v>
      </c>
      <c r="S77" s="64">
        <f t="shared" si="15"/>
        <v>33017.115668295701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46.336412872383846</v>
      </c>
      <c r="J78" s="26">
        <f t="shared" si="10"/>
        <v>43017.115668295723</v>
      </c>
      <c r="K78" s="64"/>
      <c r="L78" s="154">
        <f t="shared" si="20"/>
        <v>46.336412872383846</v>
      </c>
      <c r="M78" s="26">
        <f t="shared" si="12"/>
        <v>43017.115668295723</v>
      </c>
      <c r="N78" s="26"/>
      <c r="O78" s="26">
        <f t="shared" si="17"/>
        <v>45.187391311903582</v>
      </c>
      <c r="P78" s="26">
        <f t="shared" si="13"/>
        <v>33017.115668295701</v>
      </c>
      <c r="Q78" s="26"/>
      <c r="R78" s="26">
        <f t="shared" si="21"/>
        <v>45.187391311903582</v>
      </c>
      <c r="S78" s="64">
        <f t="shared" si="15"/>
        <v>33017.115668295701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46.336412872383846</v>
      </c>
      <c r="J79" s="26">
        <f t="shared" si="10"/>
        <v>43017.115668295723</v>
      </c>
      <c r="K79" s="64"/>
      <c r="L79" s="154">
        <f t="shared" si="20"/>
        <v>46.336412872383846</v>
      </c>
      <c r="M79" s="26">
        <f t="shared" si="12"/>
        <v>43017.115668295723</v>
      </c>
      <c r="N79" s="26"/>
      <c r="O79" s="26">
        <f t="shared" si="17"/>
        <v>45.187391311903582</v>
      </c>
      <c r="P79" s="26">
        <f t="shared" si="13"/>
        <v>33017.115668295701</v>
      </c>
      <c r="Q79" s="26"/>
      <c r="R79" s="26">
        <f t="shared" si="21"/>
        <v>45.187391311903582</v>
      </c>
      <c r="S79" s="64">
        <f t="shared" si="15"/>
        <v>33017.115668295701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46.336412872383846</v>
      </c>
      <c r="J80" s="26">
        <f t="shared" si="10"/>
        <v>43017.115668295723</v>
      </c>
      <c r="K80" s="64"/>
      <c r="L80" s="154">
        <f t="shared" si="20"/>
        <v>46.336412872383846</v>
      </c>
      <c r="M80" s="26">
        <f t="shared" si="12"/>
        <v>43017.115668295723</v>
      </c>
      <c r="N80" s="26"/>
      <c r="O80" s="26">
        <f t="shared" si="17"/>
        <v>45.187391311903582</v>
      </c>
      <c r="P80" s="26">
        <f t="shared" si="13"/>
        <v>33017.115668295701</v>
      </c>
      <c r="Q80" s="26"/>
      <c r="R80" s="26">
        <f t="shared" si="21"/>
        <v>45.187391311903582</v>
      </c>
      <c r="S80" s="64">
        <f t="shared" si="15"/>
        <v>33017.115668295701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46.336412872383846</v>
      </c>
      <c r="J81" s="26">
        <f t="shared" si="10"/>
        <v>43017.115668295723</v>
      </c>
      <c r="K81" s="64"/>
      <c r="L81" s="154">
        <f t="shared" si="20"/>
        <v>46.336412872383846</v>
      </c>
      <c r="M81" s="26">
        <f t="shared" si="12"/>
        <v>43017.115668295723</v>
      </c>
      <c r="N81" s="26"/>
      <c r="O81" s="26">
        <f t="shared" si="17"/>
        <v>45.187391311903582</v>
      </c>
      <c r="P81" s="26">
        <f t="shared" si="13"/>
        <v>33017.115668295701</v>
      </c>
      <c r="Q81" s="26"/>
      <c r="R81" s="26">
        <f t="shared" si="21"/>
        <v>45.187391311903582</v>
      </c>
      <c r="S81" s="64">
        <f t="shared" si="15"/>
        <v>33017.115668295701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46.336412872383846</v>
      </c>
      <c r="J82" s="26">
        <f t="shared" si="10"/>
        <v>43017.115668295723</v>
      </c>
      <c r="K82" s="64"/>
      <c r="L82" s="154">
        <f t="shared" si="20"/>
        <v>46.336412872383846</v>
      </c>
      <c r="M82" s="26">
        <f t="shared" si="12"/>
        <v>43017.115668295723</v>
      </c>
      <c r="N82" s="26"/>
      <c r="O82" s="26">
        <f t="shared" si="17"/>
        <v>45.187391311903582</v>
      </c>
      <c r="P82" s="26">
        <f t="shared" si="13"/>
        <v>33017.115668295701</v>
      </c>
      <c r="Q82" s="26"/>
      <c r="R82" s="26">
        <f t="shared" si="21"/>
        <v>45.187391311903582</v>
      </c>
      <c r="S82" s="64">
        <f t="shared" si="15"/>
        <v>33017.115668295701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45.480591943319709</v>
      </c>
      <c r="J83" s="26">
        <f t="shared" si="10"/>
        <v>35323.131193400441</v>
      </c>
      <c r="K83" s="64"/>
      <c r="L83" s="154">
        <f>I83+10</f>
        <v>55.480591943319709</v>
      </c>
      <c r="M83" s="26">
        <f t="shared" si="12"/>
        <v>353231.31193400413</v>
      </c>
      <c r="N83" s="26"/>
      <c r="O83" s="26">
        <f>D51</f>
        <v>45.160227065508167</v>
      </c>
      <c r="P83" s="26">
        <f t="shared" si="13"/>
        <v>32811.244761890805</v>
      </c>
      <c r="Q83" s="26"/>
      <c r="R83" s="26">
        <f>O83+10</f>
        <v>55.160227065508167</v>
      </c>
      <c r="S83" s="64">
        <f t="shared" si="15"/>
        <v>328112.44761890837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45.480591943319709</v>
      </c>
      <c r="J84" s="65">
        <f t="shared" si="10"/>
        <v>35323.131193400441</v>
      </c>
      <c r="K84" s="66"/>
      <c r="L84" s="155">
        <f>I84+10</f>
        <v>55.480591943319709</v>
      </c>
      <c r="M84" s="65">
        <f t="shared" si="12"/>
        <v>353231.31193400413</v>
      </c>
      <c r="N84" s="65"/>
      <c r="O84" s="65">
        <f t="shared" si="17"/>
        <v>45.160227065508167</v>
      </c>
      <c r="P84" s="65">
        <f t="shared" si="13"/>
        <v>32811.244761890805</v>
      </c>
      <c r="Q84" s="65"/>
      <c r="R84" s="65">
        <f>O84+10</f>
        <v>55.160227065508167</v>
      </c>
      <c r="S84" s="66">
        <f t="shared" si="15"/>
        <v>328112.44761890837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46.034894128840882</v>
      </c>
      <c r="K85" s="67"/>
      <c r="L85" s="67" t="s">
        <v>134</v>
      </c>
      <c r="M85" s="67">
        <f>10*LOG10(SUM(M61:M84)/24)</f>
        <v>52.023450887024993</v>
      </c>
      <c r="N85" s="67"/>
      <c r="O85" s="67" t="s">
        <v>135</v>
      </c>
      <c r="P85" s="67">
        <f>10*LOG10(SUM(P61:P84)/24)</f>
        <v>45.177224620065317</v>
      </c>
      <c r="Q85" s="67"/>
      <c r="R85" s="67" t="s">
        <v>134</v>
      </c>
      <c r="S85" s="68">
        <f>10*LOG10(SUM(S61:S84)/24)</f>
        <v>51.573898663683273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17</v>
      </c>
      <c r="C89" s="22">
        <f>C2</f>
        <v>256720</v>
      </c>
      <c r="D89" s="23">
        <f>D2</f>
        <v>4258506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45.187391311903582</v>
      </c>
      <c r="J89" s="86">
        <f>D51</f>
        <v>45.160227065508167</v>
      </c>
      <c r="K89" s="86">
        <f>E51</f>
        <v>45.177224620065317</v>
      </c>
      <c r="L89" s="87">
        <f>F51</f>
        <v>51.573898663683273</v>
      </c>
      <c r="M89" s="89">
        <f>C52</f>
        <v>46.336412872383846</v>
      </c>
      <c r="N89" s="86">
        <f>D52</f>
        <v>45.480591943319709</v>
      </c>
      <c r="O89" s="86">
        <f>E52</f>
        <v>46.034894128840882</v>
      </c>
      <c r="P89" s="87">
        <f>F52</f>
        <v>52.023450887024993</v>
      </c>
      <c r="Q89" s="89">
        <f>C53</f>
        <v>6.3364128723838462</v>
      </c>
      <c r="R89" s="86">
        <f>D53</f>
        <v>11.480591943319709</v>
      </c>
      <c r="S89" s="86">
        <f>E53</f>
        <v>7.4664230588695091</v>
      </c>
      <c r="T89" s="87">
        <f>F53</f>
        <v>10.072878957212168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17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504.31141172890386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28.094276572578334</v>
      </c>
      <c r="K95" s="35">
        <f>4/60*100</f>
        <v>6.666666666666667</v>
      </c>
      <c r="L95" s="36">
        <f t="shared" ref="L95:L126" si="23">F95-J95+M95</f>
        <v>7.1448110540120879</v>
      </c>
      <c r="M95" s="110">
        <f>10*LOG(6.666667/100)</f>
        <v>-11.760912373409578</v>
      </c>
      <c r="N95" s="110">
        <f t="shared" ref="N95:N126" si="24">10^(L95/10)</f>
        <v>5.181805473354987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510.31141172890386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31.856705605150491</v>
      </c>
      <c r="K96" s="27">
        <f t="shared" ref="K96:K159" si="27">4/60*100</f>
        <v>6.666666666666667</v>
      </c>
      <c r="L96" s="37">
        <f t="shared" si="23"/>
        <v>3.3823820214399305</v>
      </c>
      <c r="M96" s="110">
        <f t="shared" ref="M96:M159" si="28">10*LOG(6.666667/100)</f>
        <v>-11.760912373409578</v>
      </c>
      <c r="N96" s="110">
        <f t="shared" si="24"/>
        <v>2.1789045317675875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516.31141172890386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31.958234482200357</v>
      </c>
      <c r="K97" s="27">
        <f t="shared" si="27"/>
        <v>6.666666666666667</v>
      </c>
      <c r="L97" s="37">
        <f t="shared" si="23"/>
        <v>3.2808531443900648</v>
      </c>
      <c r="M97" s="110">
        <f t="shared" si="28"/>
        <v>-11.760912373409578</v>
      </c>
      <c r="N97" s="110">
        <f t="shared" si="24"/>
        <v>2.1285571466743649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522.31141172890386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32.058590292606254</v>
      </c>
      <c r="K98" s="27">
        <f t="shared" si="27"/>
        <v>6.666666666666667</v>
      </c>
      <c r="L98" s="37">
        <f t="shared" si="23"/>
        <v>3.1804973339841673</v>
      </c>
      <c r="M98" s="110">
        <f t="shared" si="28"/>
        <v>-11.760912373409578</v>
      </c>
      <c r="N98" s="110">
        <f t="shared" si="24"/>
        <v>2.0799348580007413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528.31141172890386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32.157799834309117</v>
      </c>
      <c r="K99" s="27">
        <f t="shared" si="27"/>
        <v>6.666666666666667</v>
      </c>
      <c r="L99" s="37">
        <f t="shared" si="23"/>
        <v>3.0812877922813051</v>
      </c>
      <c r="M99" s="110">
        <f t="shared" si="28"/>
        <v>-11.760912373409578</v>
      </c>
      <c r="N99" s="110">
        <f t="shared" si="24"/>
        <v>2.0329597452236046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534.31141172890386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32.255888997338317</v>
      </c>
      <c r="K100" s="27">
        <f t="shared" si="27"/>
        <v>6.666666666666667</v>
      </c>
      <c r="L100" s="37">
        <f t="shared" si="23"/>
        <v>2.9831986292521044</v>
      </c>
      <c r="M100" s="110">
        <f t="shared" si="28"/>
        <v>-11.760912373409578</v>
      </c>
      <c r="N100" s="110">
        <f t="shared" si="24"/>
        <v>1.9875582381196537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540.31141172890386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32.352882804367262</v>
      </c>
      <c r="K101" s="27">
        <f t="shared" si="27"/>
        <v>6.666666666666667</v>
      </c>
      <c r="L101" s="37">
        <f t="shared" si="23"/>
        <v>2.88620482222316</v>
      </c>
      <c r="M101" s="110">
        <f t="shared" si="28"/>
        <v>-11.760912373409578</v>
      </c>
      <c r="N101" s="110">
        <f t="shared" si="24"/>
        <v>1.9436608285343033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546.31141172890386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32.44880544902967</v>
      </c>
      <c r="K102" s="27">
        <f t="shared" si="27"/>
        <v>6.666666666666667</v>
      </c>
      <c r="L102" s="37">
        <f t="shared" si="23"/>
        <v>2.7902821775607514</v>
      </c>
      <c r="M102" s="110">
        <f t="shared" si="28"/>
        <v>-11.760912373409578</v>
      </c>
      <c r="N102" s="110">
        <f t="shared" si="24"/>
        <v>1.9012018041866465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552.31141172890386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32.543680332142969</v>
      </c>
      <c r="K103" s="27">
        <f t="shared" si="27"/>
        <v>6.666666666666667</v>
      </c>
      <c r="L103" s="37">
        <f t="shared" si="23"/>
        <v>2.6954072944474525</v>
      </c>
      <c r="M103" s="110">
        <f t="shared" si="28"/>
        <v>-11.760912373409578</v>
      </c>
      <c r="N103" s="110">
        <f t="shared" si="24"/>
        <v>1.8601190026060543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558.31141172890386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32.637530095974789</v>
      </c>
      <c r="K104" s="27">
        <f t="shared" si="27"/>
        <v>6.666666666666667</v>
      </c>
      <c r="L104" s="37">
        <f t="shared" si="23"/>
        <v>2.6015575306156329</v>
      </c>
      <c r="M104" s="110">
        <f t="shared" si="28"/>
        <v>-11.760912373409578</v>
      </c>
      <c r="N104" s="110">
        <f t="shared" si="24"/>
        <v>1.8203535834788918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564.31141172890386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32.730376656677805</v>
      </c>
      <c r="K105" s="27">
        <f t="shared" si="27"/>
        <v>6.666666666666667</v>
      </c>
      <c r="L105" s="37">
        <f t="shared" si="23"/>
        <v>2.5087109699126167</v>
      </c>
      <c r="M105" s="110">
        <f t="shared" si="28"/>
        <v>-11.760912373409578</v>
      </c>
      <c r="N105" s="110">
        <f t="shared" si="24"/>
        <v>1.7818498178479363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570.31141172890386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32.8222412350094</v>
      </c>
      <c r="K106" s="27">
        <f t="shared" si="27"/>
        <v>6.666666666666667</v>
      </c>
      <c r="L106" s="37">
        <f t="shared" si="23"/>
        <v>2.4168463915810214</v>
      </c>
      <c r="M106" s="110">
        <f t="shared" si="28"/>
        <v>-11.760912373409578</v>
      </c>
      <c r="N106" s="110">
        <f t="shared" si="24"/>
        <v>1.7445548927535381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576.31141172890386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32.913144385443658</v>
      </c>
      <c r="K107" s="27">
        <f t="shared" si="27"/>
        <v>6.666666666666667</v>
      </c>
      <c r="L107" s="37">
        <f t="shared" si="23"/>
        <v>2.3259432411467635</v>
      </c>
      <c r="M107" s="110">
        <f t="shared" si="28"/>
        <v>-11.760912373409578</v>
      </c>
      <c r="N107" s="110">
        <f t="shared" si="24"/>
        <v>1.7084187300372558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582.31141172890386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33.003106023775793</v>
      </c>
      <c r="K108" s="27">
        <f t="shared" si="27"/>
        <v>6.666666666666667</v>
      </c>
      <c r="L108" s="37">
        <f t="shared" si="23"/>
        <v>2.2359816028146291</v>
      </c>
      <c r="M108" s="110">
        <f t="shared" si="28"/>
        <v>-11.760912373409578</v>
      </c>
      <c r="N108" s="110">
        <f t="shared" si="24"/>
        <v>1.6733938181465573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588.31141172890386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33.092145453311545</v>
      </c>
      <c r="K109" s="27">
        <f t="shared" si="27"/>
        <v>6.666666666666667</v>
      </c>
      <c r="L109" s="37">
        <f t="shared" si="23"/>
        <v>2.1469421732788767</v>
      </c>
      <c r="M109" s="110">
        <f t="shared" si="28"/>
        <v>-11.760912373409578</v>
      </c>
      <c r="N109" s="110">
        <f t="shared" si="24"/>
        <v>1.6394350558853772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594.31141172890386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33.180281389727867</v>
      </c>
      <c r="K110" s="27">
        <f t="shared" si="27"/>
        <v>6.666666666666667</v>
      </c>
      <c r="L110" s="37">
        <f t="shared" si="23"/>
        <v>2.058806236862555</v>
      </c>
      <c r="M110" s="110">
        <f t="shared" si="28"/>
        <v>-11.760912373409578</v>
      </c>
      <c r="N110" s="110">
        <f t="shared" si="24"/>
        <v>1.6064996071505748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600.31141172890386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33.267531984684865</v>
      </c>
      <c r="K111" s="27">
        <f t="shared" si="27"/>
        <v>6.666666666666667</v>
      </c>
      <c r="L111" s="37">
        <f t="shared" si="23"/>
        <v>1.9715556419055567</v>
      </c>
      <c r="M111" s="110">
        <f t="shared" si="28"/>
        <v>-11.760912373409578</v>
      </c>
      <c r="N111" s="110">
        <f t="shared" si="24"/>
        <v>1.5745467657803536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606.31141172890386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33.353914848263614</v>
      </c>
      <c r="K112" s="27">
        <f t="shared" si="27"/>
        <v>6.666666666666667</v>
      </c>
      <c r="L112" s="37">
        <f t="shared" si="23"/>
        <v>1.8851727783268082</v>
      </c>
      <c r="M112" s="110">
        <f t="shared" si="28"/>
        <v>-11.760912373409578</v>
      </c>
      <c r="N112" s="110">
        <f t="shared" si="24"/>
        <v>1.5435378297180773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612.31141172890386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33.439447070299124</v>
      </c>
      <c r="K113" s="27">
        <f t="shared" si="27"/>
        <v>6.666666666666667</v>
      </c>
      <c r="L113" s="37">
        <f t="shared" si="23"/>
        <v>1.7996405562912976</v>
      </c>
      <c r="M113" s="110">
        <f t="shared" si="28"/>
        <v>-11.760912373409578</v>
      </c>
      <c r="N113" s="110">
        <f t="shared" si="24"/>
        <v>1.5134359837648745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618.31141172890386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33.524145240673171</v>
      </c>
      <c r="K114" s="27">
        <f t="shared" si="27"/>
        <v>6.666666666666667</v>
      </c>
      <c r="L114" s="37">
        <f t="shared" si="23"/>
        <v>1.7149423859172508</v>
      </c>
      <c r="M114" s="110">
        <f t="shared" si="28"/>
        <v>-11.760912373409578</v>
      </c>
      <c r="N114" s="110">
        <f t="shared" si="24"/>
        <v>1.4842061902575343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624.31141172890386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33.608025468627268</v>
      </c>
      <c r="K115" s="27">
        <f t="shared" si="27"/>
        <v>6.666666666666667</v>
      </c>
      <c r="L115" s="37">
        <f t="shared" si="23"/>
        <v>1.6310621579631537</v>
      </c>
      <c r="M115" s="110">
        <f t="shared" si="28"/>
        <v>-11.760912373409578</v>
      </c>
      <c r="N115" s="110">
        <f t="shared" si="24"/>
        <v>1.4558150870653004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630.31141172890386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33.691103401151906</v>
      </c>
      <c r="K116" s="27">
        <f t="shared" si="27"/>
        <v>6.666666666666667</v>
      </c>
      <c r="L116" s="37">
        <f t="shared" si="23"/>
        <v>1.5479842254385154</v>
      </c>
      <c r="M116" s="110">
        <f t="shared" si="28"/>
        <v>-11.760912373409578</v>
      </c>
      <c r="N116" s="110">
        <f t="shared" si="24"/>
        <v>1.4282308923509346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636.31141172890386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33.773394240504793</v>
      </c>
      <c r="K117" s="27">
        <f t="shared" si="27"/>
        <v>6.666666666666667</v>
      </c>
      <c r="L117" s="37">
        <f t="shared" si="23"/>
        <v>1.4656933860856292</v>
      </c>
      <c r="M117" s="110">
        <f t="shared" si="28"/>
        <v>-11.760912373409578</v>
      </c>
      <c r="N117" s="110">
        <f t="shared" si="24"/>
        <v>1.4014233155881428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642.31141172890386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33.854912760906814</v>
      </c>
      <c r="K118" s="27">
        <f t="shared" si="27"/>
        <v>6.666666666666667</v>
      </c>
      <c r="L118" s="37">
        <f t="shared" si="23"/>
        <v>1.3841748656836081</v>
      </c>
      <c r="M118" s="110">
        <f t="shared" si="28"/>
        <v>-11.760912373409578</v>
      </c>
      <c r="N118" s="110">
        <f t="shared" si="24"/>
        <v>1.3753634743701313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648.31141172890386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33.935673324461995</v>
      </c>
      <c r="K119" s="27">
        <f t="shared" si="27"/>
        <v>6.666666666666667</v>
      </c>
      <c r="L119" s="37">
        <f t="shared" si="23"/>
        <v>1.3034143021284272</v>
      </c>
      <c r="M119" s="110">
        <f t="shared" si="28"/>
        <v>-11.760912373409578</v>
      </c>
      <c r="N119" s="110">
        <f t="shared" si="24"/>
        <v>1.350023816582407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654.31141172890386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34.015689896343929</v>
      </c>
      <c r="K120" s="27">
        <f t="shared" si="27"/>
        <v>6.666666666666667</v>
      </c>
      <c r="L120" s="37">
        <f t="shared" si="23"/>
        <v>1.2233977302464929</v>
      </c>
      <c r="M120" s="110">
        <f t="shared" si="28"/>
        <v>-11.760912373409578</v>
      </c>
      <c r="N120" s="110">
        <f t="shared" si="24"/>
        <v>1.3253780475482571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660.31141172890386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34.094976059289245</v>
      </c>
      <c r="K121" s="27">
        <f t="shared" si="27"/>
        <v>6.666666666666667</v>
      </c>
      <c r="L121" s="37">
        <f t="shared" si="23"/>
        <v>1.1441115673011772</v>
      </c>
      <c r="M121" s="110">
        <f t="shared" si="28"/>
        <v>-11.760912373409578</v>
      </c>
      <c r="N121" s="110">
        <f t="shared" si="24"/>
        <v>1.3014010617869618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666.31141172890386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34.173545027435409</v>
      </c>
      <c r="K122" s="27">
        <f t="shared" si="27"/>
        <v>6.666666666666667</v>
      </c>
      <c r="L122" s="37">
        <f t="shared" si="23"/>
        <v>1.0655425991550125</v>
      </c>
      <c r="M122" s="110">
        <f t="shared" si="28"/>
        <v>-11.760912373409578</v>
      </c>
      <c r="N122" s="110">
        <f t="shared" si="24"/>
        <v>1.2780688790540549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672.31141172890386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34.251409659538325</v>
      </c>
      <c r="K123" s="27">
        <f t="shared" si="27"/>
        <v>6.666666666666667</v>
      </c>
      <c r="L123" s="37">
        <f t="shared" si="23"/>
        <v>0.98767796705209676</v>
      </c>
      <c r="M123" s="110">
        <f t="shared" si="28"/>
        <v>-11.760912373409578</v>
      </c>
      <c r="N123" s="110">
        <f t="shared" si="24"/>
        <v>1.2553585843592348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678.31141172890386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34.328582471602736</v>
      </c>
      <c r="K124" s="27">
        <f t="shared" si="27"/>
        <v>6.666666666666667</v>
      </c>
      <c r="L124" s="37">
        <f t="shared" si="23"/>
        <v>0.91050515498768547</v>
      </c>
      <c r="M124" s="110">
        <f t="shared" si="28"/>
        <v>-11.760912373409578</v>
      </c>
      <c r="N124" s="110">
        <f t="shared" si="24"/>
        <v>1.2332482716817159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684.31141172890386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34.405075648956405</v>
      </c>
      <c r="K125" s="27">
        <f t="shared" si="27"/>
        <v>6.666666666666667</v>
      </c>
      <c r="L125" s="37">
        <f t="shared" si="23"/>
        <v>0.83401197763401669</v>
      </c>
      <c r="M125" s="110">
        <f t="shared" si="28"/>
        <v>-11.760912373409578</v>
      </c>
      <c r="N125" s="110">
        <f t="shared" si="24"/>
        <v>1.2117169911248435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690.31141172890386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34.480901057797318</v>
      </c>
      <c r="K126" s="27">
        <f t="shared" si="27"/>
        <v>6.666666666666667</v>
      </c>
      <c r="L126" s="37">
        <f t="shared" si="23"/>
        <v>0.75818656879310353</v>
      </c>
      <c r="M126" s="110">
        <f t="shared" si="28"/>
        <v>-11.760912373409578</v>
      </c>
      <c r="N126" s="110">
        <f t="shared" si="24"/>
        <v>1.1907446992718345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696.31141172890386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34.556070256241171</v>
      </c>
      <c r="K127" s="27">
        <f t="shared" si="27"/>
        <v>6.666666666666667</v>
      </c>
      <c r="L127" s="37">
        <f t="shared" ref="L127:L158" si="29">F127-J127+M127</f>
        <v>0.68301737034925125</v>
      </c>
      <c r="M127" s="110">
        <f t="shared" si="28"/>
        <v>-11.760912373409578</v>
      </c>
      <c r="N127" s="110">
        <f t="shared" ref="N127:N158" si="30">10^(L127/10)</f>
        <v>1.1703122125229701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702.31141172890386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34.630594504894916</v>
      </c>
      <c r="K128" s="27">
        <f t="shared" si="27"/>
        <v>6.666666666666667</v>
      </c>
      <c r="L128" s="37">
        <f t="shared" si="29"/>
        <v>0.60849312169550629</v>
      </c>
      <c r="M128" s="110">
        <f t="shared" si="28"/>
        <v>-11.760912373409578</v>
      </c>
      <c r="N128" s="110">
        <f t="shared" si="30"/>
        <v>1.1504011632113311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708.31141172890386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34.704484776980578</v>
      </c>
      <c r="K129" s="27">
        <f t="shared" si="27"/>
        <v>6.666666666666667</v>
      </c>
      <c r="L129" s="37">
        <f t="shared" si="29"/>
        <v>0.53460284960984339</v>
      </c>
      <c r="M129" s="110">
        <f t="shared" si="28"/>
        <v>-11.760912373409578</v>
      </c>
      <c r="N129" s="110">
        <f t="shared" si="30"/>
        <v>1.1309939583095856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714.31141172890386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34.777751768032026</v>
      </c>
      <c r="K130" s="27">
        <f t="shared" si="27"/>
        <v>6.666666666666667</v>
      </c>
      <c r="L130" s="37">
        <f t="shared" si="29"/>
        <v>0.46133585855839598</v>
      </c>
      <c r="M130" s="110">
        <f t="shared" si="28"/>
        <v>-11.760912373409578</v>
      </c>
      <c r="N130" s="110">
        <f t="shared" si="30"/>
        <v>1.1120737405544718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720.31141172890386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34.85040590518625</v>
      </c>
      <c r="K131" s="27">
        <f t="shared" si="27"/>
        <v>6.666666666666667</v>
      </c>
      <c r="L131" s="37">
        <f t="shared" si="29"/>
        <v>0.38868172140417201</v>
      </c>
      <c r="M131" s="110">
        <f t="shared" si="28"/>
        <v>-11.760912373409578</v>
      </c>
      <c r="N131" s="110">
        <f t="shared" si="30"/>
        <v>1.0936243518285143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726.31141172890386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34.922457356089183</v>
      </c>
      <c r="K132" s="27">
        <f t="shared" si="27"/>
        <v>6.666666666666667</v>
      </c>
      <c r="L132" s="37">
        <f t="shared" si="29"/>
        <v>0.31663027050123915</v>
      </c>
      <c r="M132" s="110">
        <f t="shared" si="28"/>
        <v>-11.760912373409578</v>
      </c>
      <c r="N132" s="110">
        <f t="shared" si="30"/>
        <v>1.075630298650456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732.31141172890386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34.99391603743527</v>
      </c>
      <c r="K133" s="27">
        <f t="shared" si="27"/>
        <v>6.666666666666667</v>
      </c>
      <c r="L133" s="37">
        <f t="shared" si="29"/>
        <v>0.24517158915515225</v>
      </c>
      <c r="M133" s="110">
        <f t="shared" si="28"/>
        <v>-11.760912373409578</v>
      </c>
      <c r="N133" s="110">
        <f t="shared" si="30"/>
        <v>1.0580767196367156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738.31141172890386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35.064791623158499</v>
      </c>
      <c r="K134" s="27">
        <f t="shared" si="27"/>
        <v>6.666666666666667</v>
      </c>
      <c r="L134" s="37">
        <f t="shared" si="29"/>
        <v>0.1742960034319232</v>
      </c>
      <c r="M134" s="110">
        <f t="shared" si="28"/>
        <v>-11.760912373409578</v>
      </c>
      <c r="N134" s="110">
        <f t="shared" si="30"/>
        <v>1.0409493548063082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744.31141172890386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35.135093552292062</v>
      </c>
      <c r="K135" s="27">
        <f t="shared" si="27"/>
        <v>6.666666666666667</v>
      </c>
      <c r="L135" s="37">
        <f t="shared" si="29"/>
        <v>0.10399407429835961</v>
      </c>
      <c r="M135" s="110">
        <f t="shared" si="28"/>
        <v>-11.760912373409578</v>
      </c>
      <c r="N135" s="110">
        <f t="shared" si="30"/>
        <v>1.0242345166107667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750.31141172890386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35.204831036512367</v>
      </c>
      <c r="K136" s="27">
        <f t="shared" si="27"/>
        <v>6.666666666666667</v>
      </c>
      <c r="L136" s="37">
        <f t="shared" si="29"/>
        <v>3.4256590078054927E-2</v>
      </c>
      <c r="M136" s="110">
        <f t="shared" si="28"/>
        <v>-11.760912373409578</v>
      </c>
      <c r="N136" s="110">
        <f t="shared" si="30"/>
        <v>1.0079190625792154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756.31141172890386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35.274013067382747</v>
      </c>
      <c r="K137" s="27">
        <f t="shared" si="27"/>
        <v>6.666666666666667</v>
      </c>
      <c r="L137" s="37">
        <f t="shared" si="29"/>
        <v>-3.4925440792324736E-2</v>
      </c>
      <c r="M137" s="110">
        <f t="shared" si="28"/>
        <v>-11.760912373409578</v>
      </c>
      <c r="N137" s="110">
        <f t="shared" si="30"/>
        <v>0.99199036947643626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762.31141172890386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35.342648423310806</v>
      </c>
      <c r="K138" s="27">
        <f t="shared" si="27"/>
        <v>6.666666666666667</v>
      </c>
      <c r="L138" s="37">
        <f t="shared" si="29"/>
        <v>-0.10356079672038376</v>
      </c>
      <c r="M138" s="110">
        <f t="shared" si="28"/>
        <v>-11.760912373409578</v>
      </c>
      <c r="N138" s="110">
        <f t="shared" si="30"/>
        <v>0.97643630887910893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768.31141172890386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35.410745676233162</v>
      </c>
      <c r="K139" s="27">
        <f t="shared" si="27"/>
        <v>6.666666666666667</v>
      </c>
      <c r="L139" s="37">
        <f t="shared" si="29"/>
        <v>-0.17165804964274045</v>
      </c>
      <c r="M139" s="110">
        <f t="shared" si="28"/>
        <v>-11.760912373409578</v>
      </c>
      <c r="N139" s="110">
        <f t="shared" si="30"/>
        <v>0.96124522408190283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774.31141172890386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35.478313198040119</v>
      </c>
      <c r="K140" s="27">
        <f t="shared" si="27"/>
        <v>6.666666666666667</v>
      </c>
      <c r="L140" s="37">
        <f t="shared" si="29"/>
        <v>-0.23922557144969758</v>
      </c>
      <c r="M140" s="110">
        <f t="shared" si="28"/>
        <v>-11.760912373409578</v>
      </c>
      <c r="N140" s="110">
        <f t="shared" si="30"/>
        <v>0.94640590825135507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780.31141172890386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35.545359166752377</v>
      </c>
      <c r="K141" s="27">
        <f t="shared" si="27"/>
        <v>6.666666666666667</v>
      </c>
      <c r="L141" s="37">
        <f t="shared" si="29"/>
        <v>-0.3062715401619549</v>
      </c>
      <c r="M141" s="110">
        <f t="shared" si="28"/>
        <v>-11.760912373409578</v>
      </c>
      <c r="N141" s="110">
        <f t="shared" si="30"/>
        <v>0.9319075837510532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786.31141172890386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35.611891572461168</v>
      </c>
      <c r="K142" s="27">
        <f t="shared" si="27"/>
        <v>6.666666666666667</v>
      </c>
      <c r="L142" s="37">
        <f t="shared" si="29"/>
        <v>-0.37280394587074639</v>
      </c>
      <c r="M142" s="110">
        <f t="shared" si="28"/>
        <v>-11.760912373409578</v>
      </c>
      <c r="N142" s="110">
        <f t="shared" si="30"/>
        <v>0.91773988256690509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792.31141172890386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35.677918223042667</v>
      </c>
      <c r="K143" s="27">
        <f t="shared" si="27"/>
        <v>6.666666666666667</v>
      </c>
      <c r="L143" s="37">
        <f t="shared" si="29"/>
        <v>-0.4388305964522452</v>
      </c>
      <c r="M143" s="110">
        <f t="shared" si="28"/>
        <v>-11.760912373409578</v>
      </c>
      <c r="N143" s="110">
        <f t="shared" si="30"/>
        <v>0.90389282776608793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798.31141172890386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35.743446749656748</v>
      </c>
      <c r="K144" s="27">
        <f t="shared" si="27"/>
        <v>6.666666666666667</v>
      </c>
      <c r="L144" s="37">
        <f t="shared" si="29"/>
        <v>-0.50435912306632602</v>
      </c>
      <c r="M144" s="110">
        <f t="shared" si="28"/>
        <v>-11.760912373409578</v>
      </c>
      <c r="N144" s="110">
        <f t="shared" si="30"/>
        <v>0.89035681592779181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804.31141172890386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35.808484612039976</v>
      </c>
      <c r="K145" s="27">
        <f t="shared" si="27"/>
        <v>6.666666666666667</v>
      </c>
      <c r="L145" s="37">
        <f t="shared" si="29"/>
        <v>-0.56939698544955419</v>
      </c>
      <c r="M145" s="110">
        <f t="shared" si="28"/>
        <v>-11.760912373409578</v>
      </c>
      <c r="N145" s="110">
        <f t="shared" si="30"/>
        <v>0.87712260048793889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810.31141172890386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35.873039103601812</v>
      </c>
      <c r="K146" s="27">
        <f t="shared" si="27"/>
        <v>6.666666666666667</v>
      </c>
      <c r="L146" s="37">
        <f t="shared" si="29"/>
        <v>-0.6339514770113901</v>
      </c>
      <c r="M146" s="110">
        <f t="shared" si="28"/>
        <v>-11.760912373409578</v>
      </c>
      <c r="N146" s="110">
        <f t="shared" si="30"/>
        <v>0.86418127594398075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816.31141172890386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35.937117356332884</v>
      </c>
      <c r="K147" s="27">
        <f t="shared" si="27"/>
        <v>6.666666666666667</v>
      </c>
      <c r="L147" s="37">
        <f t="shared" si="29"/>
        <v>-0.69802972974246202</v>
      </c>
      <c r="M147" s="110">
        <f t="shared" si="28"/>
        <v>-11.760912373409578</v>
      </c>
      <c r="N147" s="110">
        <f t="shared" si="30"/>
        <v>0.85152426286935734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822.31141172890386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36.000726345533522</v>
      </c>
      <c r="K148" s="27">
        <f t="shared" si="27"/>
        <v>6.666666666666667</v>
      </c>
      <c r="L148" s="37">
        <f t="shared" si="29"/>
        <v>-0.7616387189431002</v>
      </c>
      <c r="M148" s="110">
        <f t="shared" si="28"/>
        <v>-11.760912373409578</v>
      </c>
      <c r="N148" s="110">
        <f t="shared" si="30"/>
        <v>0.83914329369054341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828.31141172890386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36.063872894370398</v>
      </c>
      <c r="K149" s="27">
        <f t="shared" si="27"/>
        <v>6.666666666666667</v>
      </c>
      <c r="L149" s="37">
        <f t="shared" si="29"/>
        <v>-0.82478526777997629</v>
      </c>
      <c r="M149" s="110">
        <f t="shared" si="28"/>
        <v>-11.760912373409578</v>
      </c>
      <c r="N149" s="110">
        <f t="shared" si="30"/>
        <v>0.82703039918265076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834.31141172890386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36.126563678268731</v>
      </c>
      <c r="K150" s="27">
        <f t="shared" si="27"/>
        <v>6.666666666666667</v>
      </c>
      <c r="L150" s="37">
        <f t="shared" si="29"/>
        <v>-0.88747605167830912</v>
      </c>
      <c r="M150" s="110">
        <f t="shared" si="28"/>
        <v>-11.760912373409578</v>
      </c>
      <c r="N150" s="110">
        <f t="shared" si="30"/>
        <v>0.8151778956423944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840.31141172890386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36.188805229147114</v>
      </c>
      <c r="K151" s="27">
        <f t="shared" si="27"/>
        <v>6.666666666666667</v>
      </c>
      <c r="L151" s="37">
        <f t="shared" si="29"/>
        <v>-0.94971760255669224</v>
      </c>
      <c r="M151" s="110">
        <f t="shared" si="28"/>
        <v>-11.760912373409578</v>
      </c>
      <c r="N151" s="110">
        <f t="shared" si="30"/>
        <v>0.80357837269986909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846.31141172890386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36.250603939501708</v>
      </c>
      <c r="K152" s="27">
        <f t="shared" si="27"/>
        <v>6.666666666666667</v>
      </c>
      <c r="L152" s="37">
        <f t="shared" si="29"/>
        <v>-1.0115163129112865</v>
      </c>
      <c r="M152" s="110">
        <f t="shared" si="28"/>
        <v>-11.760912373409578</v>
      </c>
      <c r="N152" s="110">
        <f t="shared" si="30"/>
        <v>0.79222468173303306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596.31141172890386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33.209462412085649</v>
      </c>
      <c r="K153" s="27">
        <f t="shared" si="27"/>
        <v>6.666666666666667</v>
      </c>
      <c r="L153" s="37">
        <f t="shared" si="29"/>
        <v>2.0296252145047724</v>
      </c>
      <c r="M153" s="110">
        <f t="shared" si="28"/>
        <v>-11.760912373409578</v>
      </c>
      <c r="N153" s="110">
        <f t="shared" si="30"/>
        <v>1.5957414327194248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596.50685630183273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33.212308797074051</v>
      </c>
      <c r="K154" s="27">
        <f t="shared" si="27"/>
        <v>6.666666666666667</v>
      </c>
      <c r="L154" s="37">
        <f t="shared" si="29"/>
        <v>2.0267788295163705</v>
      </c>
      <c r="M154" s="110">
        <f t="shared" si="28"/>
        <v>-11.760912373409578</v>
      </c>
      <c r="N154" s="110">
        <f t="shared" si="30"/>
        <v>1.594695919474489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597.09071976684947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33.220806424963065</v>
      </c>
      <c r="K155" s="27">
        <f t="shared" si="27"/>
        <v>6.666666666666667</v>
      </c>
      <c r="L155" s="37">
        <f t="shared" si="29"/>
        <v>2.0182812016273566</v>
      </c>
      <c r="M155" s="110">
        <f t="shared" si="28"/>
        <v>-11.760912373409578</v>
      </c>
      <c r="N155" s="110">
        <f t="shared" si="30"/>
        <v>1.5915787065447735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598.05574489096762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33.234833330945847</v>
      </c>
      <c r="K156" s="27">
        <f t="shared" si="27"/>
        <v>6.666666666666667</v>
      </c>
      <c r="L156" s="37">
        <f t="shared" si="29"/>
        <v>2.004254295644575</v>
      </c>
      <c r="M156" s="110">
        <f t="shared" si="28"/>
        <v>-11.760912373409578</v>
      </c>
      <c r="N156" s="110">
        <f t="shared" si="30"/>
        <v>1.5864464951282768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599.39032632094154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33.254194590032469</v>
      </c>
      <c r="K157" s="27">
        <f t="shared" si="27"/>
        <v>6.666666666666667</v>
      </c>
      <c r="L157" s="37">
        <f t="shared" si="29"/>
        <v>1.9848930365579527</v>
      </c>
      <c r="M157" s="110">
        <f t="shared" si="28"/>
        <v>-11.760912373409578</v>
      </c>
      <c r="N157" s="110">
        <f t="shared" si="30"/>
        <v>1.5793897080870614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601.07917495612742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33.278633632461322</v>
      </c>
      <c r="K158" s="27">
        <f t="shared" si="27"/>
        <v>6.666666666666667</v>
      </c>
      <c r="L158" s="37">
        <f t="shared" si="29"/>
        <v>1.9604539941291002</v>
      </c>
      <c r="M158" s="110">
        <f t="shared" si="28"/>
        <v>-11.760912373409578</v>
      </c>
      <c r="N158" s="110">
        <f t="shared" si="30"/>
        <v>1.570526972378151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603.10412401073165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33.307845963515575</v>
      </c>
      <c r="K159" s="27">
        <f t="shared" si="27"/>
        <v>6.666666666666667</v>
      </c>
      <c r="L159" s="37">
        <f t="shared" ref="L159:L190" si="32">F159-J159+M159</f>
        <v>1.9312416630748466</v>
      </c>
      <c r="M159" s="110">
        <f t="shared" si="28"/>
        <v>-11.760912373409578</v>
      </c>
      <c r="N159" s="110">
        <f t="shared" ref="N159:N190" si="33">10^(L159/10)</f>
        <v>1.5599984480738833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605.44498676706814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33.341493749617051</v>
      </c>
      <c r="K160" s="27">
        <f t="shared" ref="K160:K223" si="36">4/60*100</f>
        <v>6.666666666666667</v>
      </c>
      <c r="L160" s="37">
        <f t="shared" si="32"/>
        <v>1.8975938769733709</v>
      </c>
      <c r="M160" s="110">
        <f t="shared" ref="M160:M223" si="37">10*LOG(6.666667/100)</f>
        <v>-11.760912373409578</v>
      </c>
      <c r="N160" s="110">
        <f t="shared" si="33"/>
        <v>1.5479587652348517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608.08038589748662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33.379219902692839</v>
      </c>
      <c r="K161" s="27">
        <f t="shared" si="36"/>
        <v>6.666666666666667</v>
      </c>
      <c r="L161" s="37">
        <f t="shared" si="32"/>
        <v>1.8598677238975831</v>
      </c>
      <c r="M161" s="110">
        <f t="shared" si="37"/>
        <v>-11.760912373409578</v>
      </c>
      <c r="N161" s="110">
        <f t="shared" si="33"/>
        <v>1.5345702426102463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610.98849455366053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33.420660643512186</v>
      </c>
      <c r="K162" s="27">
        <f t="shared" si="36"/>
        <v>6.666666666666667</v>
      </c>
      <c r="L162" s="37">
        <f t="shared" si="32"/>
        <v>1.8184269830782362</v>
      </c>
      <c r="M162" s="110">
        <f t="shared" si="37"/>
        <v>-11.760912373409578</v>
      </c>
      <c r="N162" s="110">
        <f t="shared" si="33"/>
        <v>1.5199968863367286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614.14765347087177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33.465455936782121</v>
      </c>
      <c r="K163" s="27">
        <f t="shared" si="36"/>
        <v>6.666666666666667</v>
      </c>
      <c r="L163" s="37">
        <f t="shared" si="32"/>
        <v>1.7736316898083011</v>
      </c>
      <c r="M163" s="110">
        <f t="shared" si="37"/>
        <v>-11.760912373409578</v>
      </c>
      <c r="N163" s="110">
        <f t="shared" si="33"/>
        <v>1.504399460413036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617.53685056664915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33.513257571273236</v>
      </c>
      <c r="K164" s="27">
        <f t="shared" si="36"/>
        <v>6.666666666666667</v>
      </c>
      <c r="L164" s="37">
        <f t="shared" si="32"/>
        <v>1.7258300553171857</v>
      </c>
      <c r="M164" s="110">
        <f t="shared" si="37"/>
        <v>-11.760912373409578</v>
      </c>
      <c r="N164" s="110">
        <f t="shared" si="33"/>
        <v>1.4879317312787654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621.13606666098576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33.563734951263648</v>
      </c>
      <c r="K165" s="27">
        <f t="shared" si="36"/>
        <v>6.666666666666667</v>
      </c>
      <c r="L165" s="37">
        <f t="shared" si="32"/>
        <v>1.6753526753267742</v>
      </c>
      <c r="M165" s="110">
        <f t="shared" si="37"/>
        <v>-11.760912373409578</v>
      </c>
      <c r="N165" s="110">
        <f t="shared" si="33"/>
        <v>1.4707378440206962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624.92650199542072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33.616578853927948</v>
      </c>
      <c r="K166" s="27">
        <f t="shared" si="36"/>
        <v>6.666666666666667</v>
      </c>
      <c r="L166" s="37">
        <f t="shared" si="32"/>
        <v>1.6225087726624743</v>
      </c>
      <c r="M166" s="110">
        <f t="shared" si="37"/>
        <v>-11.760912373409578</v>
      </c>
      <c r="N166" s="110">
        <f t="shared" si="33"/>
        <v>1.452950695795689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628.8907037480833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33.671503500843833</v>
      </c>
      <c r="K167" s="27">
        <f t="shared" si="36"/>
        <v>6.666666666666667</v>
      </c>
      <c r="L167" s="37">
        <f t="shared" si="32"/>
        <v>1.5675841257465883</v>
      </c>
      <c r="M167" s="110">
        <f t="shared" si="37"/>
        <v>-11.760912373409578</v>
      </c>
      <c r="N167" s="110">
        <f t="shared" si="33"/>
        <v>1.4346911276613059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633.01261607447327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33.728247313678125</v>
      </c>
      <c r="K168" s="27">
        <f t="shared" si="36"/>
        <v>6.666666666666667</v>
      </c>
      <c r="L168" s="37">
        <f t="shared" si="32"/>
        <v>1.5108403129122969</v>
      </c>
      <c r="M168" s="110">
        <f t="shared" si="37"/>
        <v>-11.760912373409578</v>
      </c>
      <c r="N168" s="110">
        <f t="shared" si="33"/>
        <v>1.4160677472648526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637.27757283766118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33.786572699921123</v>
      </c>
      <c r="K169" s="27">
        <f t="shared" si="36"/>
        <v>6.666666666666667</v>
      </c>
      <c r="L169" s="37">
        <f t="shared" si="32"/>
        <v>1.4525149266692985</v>
      </c>
      <c r="M169" s="110">
        <f t="shared" si="37"/>
        <v>-11.760912373409578</v>
      </c>
      <c r="N169" s="110">
        <f t="shared" si="33"/>
        <v>1.3971772087793031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641.67225039844607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33.846265166082055</v>
      </c>
      <c r="K170" s="27">
        <f t="shared" si="36"/>
        <v>6.666666666666667</v>
      </c>
      <c r="L170" s="37">
        <f t="shared" si="32"/>
        <v>1.3928224605083663</v>
      </c>
      <c r="M170" s="110">
        <f t="shared" si="37"/>
        <v>-11.760912373409578</v>
      </c>
      <c r="N170" s="110">
        <f t="shared" si="33"/>
        <v>1.3781048021031355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646.18459453664946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33.907131998811188</v>
      </c>
      <c r="K171" s="27">
        <f t="shared" si="36"/>
        <v>6.666666666666667</v>
      </c>
      <c r="L171" s="37">
        <f t="shared" si="32"/>
        <v>1.3319556277792337</v>
      </c>
      <c r="M171" s="110">
        <f t="shared" si="37"/>
        <v>-11.760912373409578</v>
      </c>
      <c r="N171" s="110">
        <f t="shared" si="33"/>
        <v>1.3589252327801424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650.8037323467438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33.96900069884736</v>
      </c>
      <c r="K172" s="27">
        <f t="shared" si="36"/>
        <v>6.666666666666667</v>
      </c>
      <c r="L172" s="37">
        <f t="shared" si="32"/>
        <v>1.270086927743062</v>
      </c>
      <c r="M172" s="110">
        <f t="shared" si="37"/>
        <v>-11.760912373409578</v>
      </c>
      <c r="N172" s="110">
        <f t="shared" si="33"/>
        <v>1.3397035024653163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655.5198771003902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34.031717303714558</v>
      </c>
      <c r="K173" s="27">
        <f t="shared" si="36"/>
        <v>6.666666666666667</v>
      </c>
      <c r="L173" s="37">
        <f t="shared" si="32"/>
        <v>1.2073703228758639</v>
      </c>
      <c r="M173" s="110">
        <f t="shared" si="37"/>
        <v>-11.760912373409578</v>
      </c>
      <c r="N173" s="110">
        <f t="shared" si="33"/>
        <v>1.3204958245363301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660.32423171495498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34.095144694725604</v>
      </c>
      <c r="K174" s="27">
        <f t="shared" si="36"/>
        <v>6.666666666666667</v>
      </c>
      <c r="L174" s="37">
        <f t="shared" si="32"/>
        <v>1.1439429318648173</v>
      </c>
      <c r="M174" s="110">
        <f t="shared" si="37"/>
        <v>-11.760912373409578</v>
      </c>
      <c r="N174" s="110">
        <f t="shared" si="33"/>
        <v>1.3013505296977226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665.20889461785396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34.159160952189168</v>
      </c>
      <c r="K175" s="27">
        <f t="shared" si="36"/>
        <v>6.666666666666667</v>
      </c>
      <c r="L175" s="37">
        <f t="shared" si="32"/>
        <v>1.0799266744012535</v>
      </c>
      <c r="M175" s="110">
        <f t="shared" si="37"/>
        <v>-11.760912373409578</v>
      </c>
      <c r="N175" s="110">
        <f t="shared" si="33"/>
        <v>1.2823089321704841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670.1667704002474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34.22365779885444</v>
      </c>
      <c r="K176" s="27">
        <f t="shared" si="36"/>
        <v>6.666666666666667</v>
      </c>
      <c r="L176" s="37">
        <f t="shared" si="32"/>
        <v>1.0154298277359821</v>
      </c>
      <c r="M176" s="110">
        <f t="shared" si="37"/>
        <v>-11.760912373409578</v>
      </c>
      <c r="N176" s="110">
        <f t="shared" si="33"/>
        <v>1.2634061388125657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675.19148663525448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34.288539154264278</v>
      </c>
      <c r="K177" s="27">
        <f t="shared" si="36"/>
        <v>6.666666666666667</v>
      </c>
      <c r="L177" s="37">
        <f t="shared" si="32"/>
        <v>0.95054847232614392</v>
      </c>
      <c r="M177" s="110">
        <f t="shared" si="37"/>
        <v>-11.760912373409578</v>
      </c>
      <c r="N177" s="110">
        <f t="shared" si="33"/>
        <v>1.2446717919696308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680.27731751749684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34.353719810473621</v>
      </c>
      <c r="K178" s="27">
        <f t="shared" si="36"/>
        <v>6.666666666666667</v>
      </c>
      <c r="L178" s="37">
        <f t="shared" si="32"/>
        <v>0.88536781611680127</v>
      </c>
      <c r="M178" s="110">
        <f t="shared" si="37"/>
        <v>-11.760912373409578</v>
      </c>
      <c r="N178" s="110">
        <f t="shared" si="33"/>
        <v>1.2261307427150363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685.41911449165218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34.419124231304949</v>
      </c>
      <c r="K179" s="27">
        <f t="shared" si="36"/>
        <v>6.666666666666667</v>
      </c>
      <c r="L179" s="37">
        <f t="shared" si="32"/>
        <v>0.81996339528547324</v>
      </c>
      <c r="M179" s="110">
        <f t="shared" si="37"/>
        <v>-11.760912373409578</v>
      </c>
      <c r="N179" s="110">
        <f t="shared" si="33"/>
        <v>1.207803655034005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690.61224371845776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34.48468547193476</v>
      </c>
      <c r="K180" s="27">
        <f t="shared" si="36"/>
        <v>6.666666666666667</v>
      </c>
      <c r="L180" s="37">
        <f t="shared" si="32"/>
        <v>0.75440215465566141</v>
      </c>
      <c r="M180" s="110">
        <f t="shared" si="37"/>
        <v>-11.760912373409578</v>
      </c>
      <c r="N180" s="110">
        <f t="shared" si="33"/>
        <v>1.1897075439626899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695.85253002990999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34.550344212318926</v>
      </c>
      <c r="K181" s="27">
        <f t="shared" si="36"/>
        <v>6.666666666666667</v>
      </c>
      <c r="L181" s="37">
        <f t="shared" si="32"/>
        <v>0.68874341427149588</v>
      </c>
      <c r="M181" s="110">
        <f t="shared" si="37"/>
        <v>-11.760912373409578</v>
      </c>
      <c r="N181" s="110">
        <f t="shared" si="33"/>
        <v>1.1718562521225828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701.13620691487631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34.61604789614799</v>
      </c>
      <c r="K182" s="27">
        <f t="shared" si="36"/>
        <v>6.666666666666667</v>
      </c>
      <c r="L182" s="37">
        <f t="shared" si="32"/>
        <v>0.62303973044243222</v>
      </c>
      <c r="M182" s="110">
        <f t="shared" si="37"/>
        <v>-11.760912373409578</v>
      </c>
      <c r="N182" s="110">
        <f t="shared" si="33"/>
        <v>1.154260869809284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706.45987202479637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34.681749966207008</v>
      </c>
      <c r="K183" s="27">
        <f t="shared" si="36"/>
        <v>6.666666666666667</v>
      </c>
      <c r="L183" s="37">
        <f t="shared" si="32"/>
        <v>0.55733766038341415</v>
      </c>
      <c r="M183" s="110">
        <f t="shared" si="37"/>
        <v>-11.760912373409578</v>
      </c>
      <c r="N183" s="110">
        <f t="shared" si="33"/>
        <v>1.1369301040364277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711.82044767673915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34.747409186861091</v>
      </c>
      <c r="K184" s="27">
        <f t="shared" si="36"/>
        <v>6.666666666666667</v>
      </c>
      <c r="L184" s="37">
        <f t="shared" si="32"/>
        <v>0.49167843972933056</v>
      </c>
      <c r="M184" s="110">
        <f t="shared" si="37"/>
        <v>-11.760912373409578</v>
      </c>
      <c r="N184" s="110">
        <f t="shared" si="33"/>
        <v>1.1198706018688178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717.21514584364411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34.812989044653577</v>
      </c>
      <c r="K185" s="27">
        <f t="shared" si="36"/>
        <v>6.666666666666667</v>
      </c>
      <c r="L185" s="37">
        <f t="shared" si="32"/>
        <v>0.42609858193684502</v>
      </c>
      <c r="M185" s="110">
        <f t="shared" si="37"/>
        <v>-11.760912373409578</v>
      </c>
      <c r="N185" s="110">
        <f t="shared" si="33"/>
        <v>1.1030872331233905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722.6414371491378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34.878457218519181</v>
      </c>
      <c r="K186" s="27">
        <f t="shared" si="36"/>
        <v>6.666666666666667</v>
      </c>
      <c r="L186" s="37">
        <f t="shared" si="32"/>
        <v>0.36063040807124125</v>
      </c>
      <c r="M186" s="110">
        <f t="shared" si="37"/>
        <v>-11.760912373409578</v>
      </c>
      <c r="N186" s="110">
        <f t="shared" si="33"/>
        <v>1.086583337155048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728.09702342009371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34.943785111764797</v>
      </c>
      <c r="K187" s="27">
        <f t="shared" si="36"/>
        <v>6.666666666666667</v>
      </c>
      <c r="L187" s="37">
        <f t="shared" si="32"/>
        <v>0.2953025148256252</v>
      </c>
      <c r="M187" s="110">
        <f t="shared" si="37"/>
        <v>-11.760912373409578</v>
      </c>
      <c r="N187" s="110">
        <f t="shared" si="33"/>
        <v>1.0703609380321317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733.57981338949025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35.008947438676167</v>
      </c>
      <c r="K188" s="27">
        <f t="shared" si="36"/>
        <v>6.666666666666667</v>
      </c>
      <c r="L188" s="37">
        <f t="shared" si="32"/>
        <v>0.23014018791425528</v>
      </c>
      <c r="M188" s="110">
        <f t="shared" si="37"/>
        <v>-11.760912373409578</v>
      </c>
      <c r="N188" s="110">
        <f t="shared" si="33"/>
        <v>1.0544209319803945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739.08790118217087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35.073921859321842</v>
      </c>
      <c r="K189" s="27">
        <f t="shared" si="36"/>
        <v>6.666666666666667</v>
      </c>
      <c r="L189" s="37">
        <f t="shared" si="32"/>
        <v>0.16516576726857934</v>
      </c>
      <c r="M189" s="110">
        <f t="shared" si="37"/>
        <v>-11.760912373409578</v>
      </c>
      <c r="N189" s="110">
        <f t="shared" si="33"/>
        <v>1.0387632505571751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744.61954725494047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35.138688656812896</v>
      </c>
      <c r="K190" s="27">
        <f t="shared" si="36"/>
        <v>6.666666666666667</v>
      </c>
      <c r="L190" s="37">
        <f t="shared" si="32"/>
        <v>0.10039896977752605</v>
      </c>
      <c r="M190" s="110">
        <f t="shared" si="37"/>
        <v>-11.760912373409578</v>
      </c>
      <c r="N190" s="110">
        <f t="shared" si="33"/>
        <v>1.0233870026234693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750.17316149897283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35.203230451921975</v>
      </c>
      <c r="K191" s="27">
        <f t="shared" si="36"/>
        <v>6.666666666666667</v>
      </c>
      <c r="L191" s="37">
        <f t="shared" ref="L191:L222" si="38">F191-J191+M191</f>
        <v>3.5857174668446845E-2</v>
      </c>
      <c r="M191" s="110">
        <f t="shared" si="37"/>
        <v>-11.760912373409578</v>
      </c>
      <c r="N191" s="110">
        <f t="shared" ref="N191:N222" si="39">10^(L191/10)</f>
        <v>1.0082905978175587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755.74728824615829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35.267531950557334</v>
      </c>
      <c r="K192" s="27">
        <f t="shared" si="36"/>
        <v>6.666666666666667</v>
      </c>
      <c r="L192" s="37">
        <f t="shared" si="38"/>
        <v>-2.8444323966912322E-2</v>
      </c>
      <c r="M192" s="110">
        <f t="shared" si="37"/>
        <v>-11.760912373409578</v>
      </c>
      <c r="N192" s="110">
        <f t="shared" si="39"/>
        <v>0.99347185390350379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761.34059295158136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35.331579720124495</v>
      </c>
      <c r="K193" s="27">
        <f t="shared" si="36"/>
        <v>6.666666666666667</v>
      </c>
      <c r="L193" s="37">
        <f t="shared" si="38"/>
        <v>-9.249209353407295E-2</v>
      </c>
      <c r="M193" s="110">
        <f t="shared" si="37"/>
        <v>-11.760912373409578</v>
      </c>
      <c r="N193" s="110">
        <f t="shared" si="39"/>
        <v>0.97892809007127646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766.95185035174813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35.39536199128905</v>
      </c>
      <c r="K194" s="27">
        <f t="shared" si="36"/>
        <v>6.666666666666667</v>
      </c>
      <c r="L194" s="37">
        <f t="shared" si="38"/>
        <v>-0.15627436469862843</v>
      </c>
      <c r="M194" s="110">
        <f t="shared" si="37"/>
        <v>-11.760912373409578</v>
      </c>
      <c r="N194" s="110">
        <f t="shared" si="39"/>
        <v>0.96465620800183893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772.57993392261938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35.458868482082067</v>
      </c>
      <c r="K195" s="27">
        <f t="shared" si="36"/>
        <v>6.666666666666667</v>
      </c>
      <c r="L195" s="37">
        <f t="shared" si="38"/>
        <v>-0.21978085549164561</v>
      </c>
      <c r="M195" s="110">
        <f t="shared" si="37"/>
        <v>-11.760912373409578</v>
      </c>
      <c r="N195" s="110">
        <f t="shared" si="39"/>
        <v>0.95065276227776108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778.22380648313913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35.522090241668018</v>
      </c>
      <c r="K196" s="27">
        <f t="shared" si="36"/>
        <v>6.666666666666667</v>
      </c>
      <c r="L196" s="37">
        <f t="shared" si="38"/>
        <v>-0.28300261507759572</v>
      </c>
      <c r="M196" s="110">
        <f t="shared" si="37"/>
        <v>-11.760912373409578</v>
      </c>
      <c r="N196" s="110">
        <f t="shared" si="39"/>
        <v>0.93691402151552827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783.88251180900875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35.585019511428179</v>
      </c>
      <c r="K197" s="27">
        <f t="shared" si="36"/>
        <v>6.666666666666667</v>
      </c>
      <c r="L197" s="37">
        <f t="shared" si="38"/>
        <v>-0.34593188483775705</v>
      </c>
      <c r="M197" s="110">
        <f t="shared" si="37"/>
        <v>-11.760912373409578</v>
      </c>
      <c r="N197" s="110">
        <f t="shared" si="39"/>
        <v>0.92343602141683179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789.55516713820293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35.647649601304764</v>
      </c>
      <c r="K198" s="27">
        <f t="shared" si="36"/>
        <v>6.666666666666667</v>
      </c>
      <c r="L198" s="37">
        <f t="shared" si="38"/>
        <v>-0.40856197471434186</v>
      </c>
      <c r="M198" s="110">
        <f t="shared" si="37"/>
        <v>-11.760912373409578</v>
      </c>
      <c r="N198" s="110">
        <f t="shared" si="39"/>
        <v>0.9102146107800555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795.24095646439469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35.709974779607073</v>
      </c>
      <c r="K199" s="27">
        <f t="shared" si="36"/>
        <v>6.666666666666667</v>
      </c>
      <c r="L199" s="37">
        <f t="shared" si="38"/>
        <v>-0.47088715301665118</v>
      </c>
      <c r="M199" s="110">
        <f t="shared" si="37"/>
        <v>-11.760912373409578</v>
      </c>
      <c r="N199" s="110">
        <f t="shared" si="39"/>
        <v>0.89724549137724241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800.93912452728682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35.771990174704378</v>
      </c>
      <c r="K200" s="27">
        <f t="shared" si="36"/>
        <v>6.666666666666667</v>
      </c>
      <c r="L200" s="37">
        <f t="shared" si="38"/>
        <v>-0.53290254811395599</v>
      </c>
      <c r="M200" s="110">
        <f t="shared" si="37"/>
        <v>-11.760912373409578</v>
      </c>
      <c r="N200" s="110">
        <f t="shared" si="39"/>
        <v>0.88452425248373778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806.64897142005429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35.833691687225702</v>
      </c>
      <c r="K201" s="27">
        <f t="shared" si="36"/>
        <v>6.666666666666667</v>
      </c>
      <c r="L201" s="37">
        <f t="shared" si="38"/>
        <v>-0.59460406063528026</v>
      </c>
      <c r="M201" s="110">
        <f t="shared" si="37"/>
        <v>-11.760912373409578</v>
      </c>
      <c r="N201" s="110">
        <f t="shared" si="39"/>
        <v>0.87204640074506434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812.36984774389111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35.895075911556887</v>
      </c>
      <c r="K202" s="27">
        <f t="shared" si="36"/>
        <v>6.666666666666667</v>
      </c>
      <c r="L202" s="37">
        <f t="shared" si="38"/>
        <v>-0.65598828496646533</v>
      </c>
      <c r="M202" s="110">
        <f t="shared" si="37"/>
        <v>-11.760912373409578</v>
      </c>
      <c r="N202" s="110">
        <f t="shared" si="39"/>
        <v>0.85980738597656869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818.10115024818685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35.956140065573706</v>
      </c>
      <c r="K203" s="27">
        <f t="shared" si="36"/>
        <v>6.666666666666667</v>
      </c>
      <c r="L203" s="37">
        <f t="shared" si="38"/>
        <v>-0.71705243898328419</v>
      </c>
      <c r="M203" s="110">
        <f t="shared" si="37"/>
        <v>-11.760912373409578</v>
      </c>
      <c r="N203" s="110">
        <f t="shared" si="39"/>
        <v>0.84780262341417245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823.84231790231297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36.016881927679506</v>
      </c>
      <c r="K204" s="27">
        <f t="shared" si="36"/>
        <v>6.666666666666667</v>
      </c>
      <c r="L204" s="37">
        <f t="shared" si="38"/>
        <v>-0.77779430108908443</v>
      </c>
      <c r="M204" s="110">
        <f t="shared" si="37"/>
        <v>-11.760912373409578</v>
      </c>
      <c r="N204" s="110">
        <f t="shared" si="39"/>
        <v>0.83602751286752375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829.59282835149543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36.077299780328609</v>
      </c>
      <c r="K205" s="27">
        <f t="shared" si="36"/>
        <v>6.666666666666667</v>
      </c>
      <c r="L205" s="37">
        <f t="shared" si="38"/>
        <v>-0.83821215373818703</v>
      </c>
      <c r="M205" s="110">
        <f t="shared" si="37"/>
        <v>-11.760912373409578</v>
      </c>
      <c r="N205" s="110">
        <f t="shared" si="39"/>
        <v>0.8244774551687617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835.35219471492815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36.137392359315356</v>
      </c>
      <c r="K206" s="27">
        <f t="shared" si="36"/>
        <v>6.666666666666667</v>
      </c>
      <c r="L206" s="37">
        <f t="shared" si="38"/>
        <v>-0.8983047327249345</v>
      </c>
      <c r="M206" s="110">
        <f t="shared" si="37"/>
        <v>-11.760912373409578</v>
      </c>
      <c r="N206" s="110">
        <f t="shared" si="39"/>
        <v>0.81314786625966184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841.11996268923804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36.197158808194573</v>
      </c>
      <c r="K207" s="27">
        <f t="shared" si="36"/>
        <v>6.666666666666667</v>
      </c>
      <c r="L207" s="37">
        <f t="shared" si="38"/>
        <v>-0.95807118160415072</v>
      </c>
      <c r="M207" s="110">
        <f t="shared" si="37"/>
        <v>-11.760912373409578</v>
      </c>
      <c r="N207" s="110">
        <f t="shared" si="39"/>
        <v>0.8020341892161803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846.89570792474524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36.256598637274429</v>
      </c>
      <c r="K208" s="27">
        <f t="shared" si="36"/>
        <v>6.666666666666667</v>
      </c>
      <c r="L208" s="37">
        <f t="shared" si="38"/>
        <v>-1.0175110106840073</v>
      </c>
      <c r="M208" s="110">
        <f t="shared" si="37"/>
        <v>-11.760912373409578</v>
      </c>
      <c r="N208" s="110">
        <f t="shared" si="39"/>
        <v>0.79113190447138282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852.67903364575193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36.315711686688353</v>
      </c>
      <c r="K209" s="27">
        <f t="shared" si="36"/>
        <v>6.666666666666667</v>
      </c>
      <c r="L209" s="37">
        <f t="shared" si="38"/>
        <v>-1.0766240600979309</v>
      </c>
      <c r="M209" s="110">
        <f t="shared" si="37"/>
        <v>-11.760912373409578</v>
      </c>
      <c r="N209" s="110">
        <f t="shared" si="39"/>
        <v>0.7804365384647175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858.46956848941113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36.374498093110049</v>
      </c>
      <c r="K210" s="27">
        <f t="shared" si="36"/>
        <v>6.666666666666667</v>
      </c>
      <c r="L210" s="37">
        <f t="shared" si="38"/>
        <v>-1.1354104665196267</v>
      </c>
      <c r="M210" s="110">
        <f t="shared" si="37"/>
        <v>-11.760912373409578</v>
      </c>
      <c r="N210" s="110">
        <f t="shared" si="39"/>
        <v>0.76994367091687355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688.31141172890386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34.455699398333358</v>
      </c>
      <c r="K211" s="27">
        <f t="shared" si="36"/>
        <v>6.666666666666667</v>
      </c>
      <c r="L211" s="37">
        <f t="shared" si="38"/>
        <v>0.78338822825706345</v>
      </c>
      <c r="M211" s="110">
        <f t="shared" si="37"/>
        <v>-11.760912373409578</v>
      </c>
      <c r="N211" s="110">
        <f t="shared" si="39"/>
        <v>1.1976745547383756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688.40921182439661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34.456933462562418</v>
      </c>
      <c r="K212" s="27">
        <f t="shared" si="36"/>
        <v>6.666666666666667</v>
      </c>
      <c r="L212" s="37">
        <f t="shared" si="38"/>
        <v>0.78215416402800386</v>
      </c>
      <c r="M212" s="110">
        <f t="shared" si="37"/>
        <v>-11.760912373409578</v>
      </c>
      <c r="N212" s="110">
        <f t="shared" si="39"/>
        <v>1.1973342793223083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688.70230087476159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34.460630678307922</v>
      </c>
      <c r="K213" s="27">
        <f t="shared" si="36"/>
        <v>6.666666666666667</v>
      </c>
      <c r="L213" s="37">
        <f t="shared" si="38"/>
        <v>0.77845694828249989</v>
      </c>
      <c r="M213" s="110">
        <f t="shared" si="37"/>
        <v>-11.760912373409578</v>
      </c>
      <c r="N213" s="110">
        <f t="shared" si="39"/>
        <v>1.1963154039816564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689.18975010308986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34.466776196565384</v>
      </c>
      <c r="K214" s="27">
        <f t="shared" si="36"/>
        <v>6.666666666666667</v>
      </c>
      <c r="L214" s="37">
        <f t="shared" si="38"/>
        <v>0.77231143002503799</v>
      </c>
      <c r="M214" s="110">
        <f t="shared" si="37"/>
        <v>-11.760912373409578</v>
      </c>
      <c r="N214" s="110">
        <f t="shared" si="39"/>
        <v>1.1946237456303717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689.87002780479509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34.475345538684095</v>
      </c>
      <c r="K215" s="27">
        <f t="shared" si="36"/>
        <v>6.666666666666667</v>
      </c>
      <c r="L215" s="37">
        <f t="shared" si="38"/>
        <v>0.76374208790632636</v>
      </c>
      <c r="M215" s="110">
        <f t="shared" si="37"/>
        <v>-11.760912373409578</v>
      </c>
      <c r="N215" s="110">
        <f t="shared" si="39"/>
        <v>1.1922688811621784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690.74102311078707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34.486304990445383</v>
      </c>
      <c r="K216" s="27">
        <f t="shared" si="36"/>
        <v>6.666666666666667</v>
      </c>
      <c r="L216" s="37">
        <f t="shared" si="38"/>
        <v>0.75278263614503871</v>
      </c>
      <c r="M216" s="110">
        <f t="shared" si="37"/>
        <v>-11.760912373409578</v>
      </c>
      <c r="N216" s="110">
        <f t="shared" si="39"/>
        <v>1.1892639753096674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691.80007805303126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34.499612133561044</v>
      </c>
      <c r="K217" s="27">
        <f t="shared" si="36"/>
        <v>6.666666666666667</v>
      </c>
      <c r="L217" s="37">
        <f t="shared" si="38"/>
        <v>0.73947549302937787</v>
      </c>
      <c r="M217" s="110">
        <f t="shared" si="37"/>
        <v>-11.760912373409578</v>
      </c>
      <c r="N217" s="110">
        <f t="shared" si="39"/>
        <v>1.185625548922266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693.04402682232114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34.515216495948749</v>
      </c>
      <c r="K218" s="27">
        <f t="shared" si="36"/>
        <v>6.666666666666667</v>
      </c>
      <c r="L218" s="37">
        <f t="shared" si="38"/>
        <v>0.72387113064167252</v>
      </c>
      <c r="M218" s="110">
        <f t="shared" si="37"/>
        <v>-11.760912373409578</v>
      </c>
      <c r="N218" s="110">
        <f t="shared" si="39"/>
        <v>1.1813731961992802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694.46924091297933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34.533060298878269</v>
      </c>
      <c r="K219" s="27">
        <f t="shared" si="36"/>
        <v>6.666666666666667</v>
      </c>
      <c r="L219" s="37">
        <f t="shared" si="38"/>
        <v>0.70602732771215315</v>
      </c>
      <c r="M219" s="110">
        <f t="shared" si="37"/>
        <v>-11.760912373409578</v>
      </c>
      <c r="N219" s="110">
        <f t="shared" si="39"/>
        <v>1.1765292608816731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696.0716787291351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34.55307927708688</v>
      </c>
      <c r="K220" s="27">
        <f t="shared" si="36"/>
        <v>6.666666666666667</v>
      </c>
      <c r="L220" s="37">
        <f t="shared" si="38"/>
        <v>0.68600834950354184</v>
      </c>
      <c r="M220" s="110">
        <f t="shared" si="37"/>
        <v>-11.760912373409578</v>
      </c>
      <c r="N220" s="110">
        <f t="shared" si="39"/>
        <v>1.1711184822793663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697.84693818335097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34.575203547253096</v>
      </c>
      <c r="K221" s="27">
        <f t="shared" si="36"/>
        <v>6.666666666666667</v>
      </c>
      <c r="L221" s="37">
        <f t="shared" si="38"/>
        <v>0.66388407933732552</v>
      </c>
      <c r="M221" s="110">
        <f t="shared" si="37"/>
        <v>-11.760912373409578</v>
      </c>
      <c r="N221" s="110">
        <f t="shared" si="39"/>
        <v>1.1651676222831924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699.7903108459185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34.599358500711894</v>
      </c>
      <c r="K222" s="27">
        <f t="shared" si="36"/>
        <v>6.666666666666667</v>
      </c>
      <c r="L222" s="37">
        <f t="shared" si="38"/>
        <v>0.63972912587852804</v>
      </c>
      <c r="M222" s="110">
        <f t="shared" si="37"/>
        <v>-11.760912373409578</v>
      </c>
      <c r="N222" s="110">
        <f t="shared" si="39"/>
        <v>1.1587050842237501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701.89683629255933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34.625465697830236</v>
      </c>
      <c r="K223" s="27">
        <f t="shared" si="36"/>
        <v>6.666666666666667</v>
      </c>
      <c r="L223" s="37">
        <f t="shared" ref="L223:L254" si="41">F223-J223+M223</f>
        <v>0.6136219287601854</v>
      </c>
      <c r="M223" s="110">
        <f t="shared" si="37"/>
        <v>-11.760912373409578</v>
      </c>
      <c r="N223" s="110">
        <f t="shared" ref="N223:N254" si="42">10^(L223/10)</f>
        <v>1.1517605336724768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704.16135543667679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34.653443743819082</v>
      </c>
      <c r="K224" s="27">
        <f t="shared" ref="K224:K268" si="45">4/60*100</f>
        <v>6.666666666666667</v>
      </c>
      <c r="L224" s="37">
        <f t="shared" si="41"/>
        <v>0.58564388277133972</v>
      </c>
      <c r="M224" s="110">
        <f t="shared" ref="M224:M268" si="46">10*LOG(6.666667/100)</f>
        <v>-11.760912373409578</v>
      </c>
      <c r="N224" s="110">
        <f t="shared" si="42"/>
        <v>1.1443645301388254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706.57856180523231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34.683209128692297</v>
      </c>
      <c r="K225" s="27">
        <f t="shared" si="45"/>
        <v>6.666666666666667</v>
      </c>
      <c r="L225" s="37">
        <f t="shared" si="41"/>
        <v>0.55587849789812438</v>
      </c>
      <c r="M225" s="110">
        <f t="shared" si="46"/>
        <v>-11.760912373409578</v>
      </c>
      <c r="N225" s="110">
        <f t="shared" si="42"/>
        <v>1.136548177218778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709.14304991011841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34.714677017345508</v>
      </c>
      <c r="K226" s="27">
        <f t="shared" si="45"/>
        <v>6.666666666666667</v>
      </c>
      <c r="L226" s="37">
        <f t="shared" si="41"/>
        <v>0.52441060924491367</v>
      </c>
      <c r="M226" s="110">
        <f t="shared" si="46"/>
        <v>-11.760912373409578</v>
      </c>
      <c r="N226" s="110">
        <f t="shared" si="42"/>
        <v>1.1283427972117592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711.84936006606938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34.747761979090811</v>
      </c>
      <c r="K227" s="27">
        <f t="shared" si="45"/>
        <v>6.666666666666667</v>
      </c>
      <c r="L227" s="37">
        <f t="shared" si="41"/>
        <v>0.49132564749961105</v>
      </c>
      <c r="M227" s="110">
        <f t="shared" si="46"/>
        <v>-11.760912373409578</v>
      </c>
      <c r="N227" s="110">
        <f t="shared" si="42"/>
        <v>1.1197796346526518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714.69201920021999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34.782378649252742</v>
      </c>
      <c r="K228" s="27">
        <f t="shared" si="45"/>
        <v>6.666666666666667</v>
      </c>
      <c r="L228" s="37">
        <f t="shared" si="41"/>
        <v>0.45670897733768001</v>
      </c>
      <c r="M228" s="110">
        <f t="shared" si="46"/>
        <v>-11.760912373409578</v>
      </c>
      <c r="N228" s="110">
        <f t="shared" si="42"/>
        <v>1.1108895916932673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717.66557737841731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34.818442318456391</v>
      </c>
      <c r="K229" s="27">
        <f t="shared" si="45"/>
        <v>6.666666666666667</v>
      </c>
      <c r="L229" s="37">
        <f t="shared" si="41"/>
        <v>0.42064530813403067</v>
      </c>
      <c r="M229" s="110">
        <f t="shared" si="46"/>
        <v>-11.760912373409578</v>
      </c>
      <c r="N229" s="110">
        <f t="shared" si="42"/>
        <v>1.1017029968824019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720.7646399330589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34.855869447915175</v>
      </c>
      <c r="K230" s="27">
        <f t="shared" si="45"/>
        <v>6.666666666666667</v>
      </c>
      <c r="L230" s="37">
        <f t="shared" si="41"/>
        <v>0.38321817867524643</v>
      </c>
      <c r="M230" s="110">
        <f t="shared" si="46"/>
        <v>-11.760912373409578</v>
      </c>
      <c r="N230" s="110">
        <f t="shared" si="42"/>
        <v>1.0922494076825831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723.98389521283957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34.894578111291352</v>
      </c>
      <c r="K231" s="27">
        <f t="shared" si="45"/>
        <v>6.666666666666667</v>
      </c>
      <c r="L231" s="37">
        <f t="shared" si="41"/>
        <v>0.34450951529906959</v>
      </c>
      <c r="M231" s="110">
        <f t="shared" si="46"/>
        <v>-11.760912373409578</v>
      </c>
      <c r="N231" s="110">
        <f t="shared" si="42"/>
        <v>1.0825574460512959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727.31813808485936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34.934488365534094</v>
      </c>
      <c r="K232" s="27">
        <f t="shared" si="45"/>
        <v>6.666666666666667</v>
      </c>
      <c r="L232" s="37">
        <f t="shared" si="41"/>
        <v>0.30459926105632817</v>
      </c>
      <c r="M232" s="110">
        <f t="shared" si="46"/>
        <v>-11.760912373409578</v>
      </c>
      <c r="N232" s="110">
        <f t="shared" si="42"/>
        <v>1.0726546656130411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730.76228940439444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34.975522554503563</v>
      </c>
      <c r="K233" s="27">
        <f t="shared" si="45"/>
        <v>6.666666666666667</v>
      </c>
      <c r="L233" s="37">
        <f t="shared" si="41"/>
        <v>0.26356507208685898</v>
      </c>
      <c r="M233" s="110">
        <f t="shared" si="46"/>
        <v>-11.760912373409578</v>
      </c>
      <c r="N233" s="110">
        <f t="shared" si="42"/>
        <v>1.0625674483505272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734.31141172890386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35.017605550194197</v>
      </c>
      <c r="K234" s="27">
        <f t="shared" si="45"/>
        <v>6.666666666666667</v>
      </c>
      <c r="L234" s="37">
        <f t="shared" si="41"/>
        <v>0.22148207639622441</v>
      </c>
      <c r="M234" s="110">
        <f t="shared" si="46"/>
        <v>-11.760912373409578</v>
      </c>
      <c r="N234" s="110">
        <f t="shared" si="42"/>
        <v>1.0523209283325183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737.96072159306755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35.060664937020391</v>
      </c>
      <c r="K235" s="27">
        <f t="shared" si="45"/>
        <v>6.666666666666667</v>
      </c>
      <c r="L235" s="37">
        <f t="shared" si="41"/>
        <v>0.17842268957003071</v>
      </c>
      <c r="M235" s="110">
        <f t="shared" si="46"/>
        <v>-11.760912373409578</v>
      </c>
      <c r="N235" s="110">
        <f t="shared" si="42"/>
        <v>1.0419389397496832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741.70559868385021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35.104631144974334</v>
      </c>
      <c r="K236" s="27">
        <f t="shared" si="45"/>
        <v>6.666666666666667</v>
      </c>
      <c r="L236" s="37">
        <f t="shared" si="41"/>
        <v>0.13445648161608759</v>
      </c>
      <c r="M236" s="110">
        <f t="shared" si="46"/>
        <v>-11.760912373409578</v>
      </c>
      <c r="N236" s="110">
        <f t="shared" si="42"/>
        <v>1.0314439864223441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745.54159226193747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35.149437537563841</v>
      </c>
      <c r="K237" s="27">
        <f t="shared" si="45"/>
        <v>6.666666666666667</v>
      </c>
      <c r="L237" s="37">
        <f t="shared" si="41"/>
        <v>8.9650089026580559E-2</v>
      </c>
      <c r="M237" s="110">
        <f t="shared" si="46"/>
        <v>-11.760912373409578</v>
      </c>
      <c r="N237" s="110">
        <f t="shared" si="42"/>
        <v>1.020857229948424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749.46442517152911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35.195020460340402</v>
      </c>
      <c r="K238" s="27">
        <f t="shared" si="45"/>
        <v>6.666666666666667</v>
      </c>
      <c r="L238" s="37">
        <f t="shared" si="41"/>
        <v>4.4067166250020051E-2</v>
      </c>
      <c r="M238" s="110">
        <f t="shared" si="46"/>
        <v>-11.760912373409578</v>
      </c>
      <c r="N238" s="110">
        <f t="shared" si="42"/>
        <v>1.0101984937504576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753.46999576726284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35.241319255583477</v>
      </c>
      <c r="K239" s="27">
        <f t="shared" si="45"/>
        <v>6.666666666666667</v>
      </c>
      <c r="L239" s="37">
        <f t="shared" si="41"/>
        <v>-2.2316289930550681E-3</v>
      </c>
      <c r="M239" s="110">
        <f t="shared" si="46"/>
        <v>-11.760912373409578</v>
      </c>
      <c r="N239" s="110">
        <f t="shared" si="42"/>
        <v>0.99948628043385512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757.55437806755663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35.288276248359779</v>
      </c>
      <c r="K240" s="27">
        <f t="shared" si="45"/>
        <v>6.666666666666667</v>
      </c>
      <c r="L240" s="37">
        <f t="shared" si="41"/>
        <v>-4.9188621769356899E-2</v>
      </c>
      <c r="M240" s="110">
        <f t="shared" si="46"/>
        <v>-11.760912373409578</v>
      </c>
      <c r="N240" s="110">
        <f t="shared" si="42"/>
        <v>0.98873780006419254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761.71382042004257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35.335836708761775</v>
      </c>
      <c r="K241" s="27">
        <f t="shared" si="45"/>
        <v>6.666666666666667</v>
      </c>
      <c r="L241" s="37">
        <f t="shared" si="41"/>
        <v>-9.6749082171353251E-2</v>
      </c>
      <c r="M241" s="110">
        <f t="shared" si="46"/>
        <v>-11.760912373409578</v>
      </c>
      <c r="N241" s="110">
        <f t="shared" si="42"/>
        <v>0.97796900719231949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765.94474293882445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35.383948794679121</v>
      </c>
      <c r="K242" s="27">
        <f t="shared" si="45"/>
        <v>6.666666666666667</v>
      </c>
      <c r="L242" s="37">
        <f t="shared" si="41"/>
        <v>-0.14486116808869909</v>
      </c>
      <c r="M242" s="110">
        <f t="shared" si="46"/>
        <v>-11.760912373409578</v>
      </c>
      <c r="N242" s="110">
        <f t="shared" si="42"/>
        <v>0.96719464468846961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770.24373394641839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35.432563478992478</v>
      </c>
      <c r="K243" s="27">
        <f t="shared" si="45"/>
        <v>6.666666666666667</v>
      </c>
      <c r="L243" s="37">
        <f t="shared" si="41"/>
        <v>-0.19347585240205589</v>
      </c>
      <c r="M243" s="110">
        <f t="shared" si="46"/>
        <v>-11.760912373409578</v>
      </c>
      <c r="N243" s="110">
        <f t="shared" si="42"/>
        <v>0.95642829268003793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774.60754562652369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35.4816344646202</v>
      </c>
      <c r="K244" s="27">
        <f t="shared" si="45"/>
        <v>6.666666666666667</v>
      </c>
      <c r="L244" s="37">
        <f t="shared" si="41"/>
        <v>-0.24254683802977794</v>
      </c>
      <c r="M244" s="110">
        <f t="shared" si="46"/>
        <v>-11.760912373409578</v>
      </c>
      <c r="N244" s="110">
        <f t="shared" si="42"/>
        <v>0.94568242111411671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779.03308906798827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35.531118090407553</v>
      </c>
      <c r="K245" s="27">
        <f t="shared" si="45"/>
        <v>6.666666666666667</v>
      </c>
      <c r="L245" s="37">
        <f t="shared" si="41"/>
        <v>-0.29203046381713094</v>
      </c>
      <c r="M245" s="110">
        <f t="shared" si="46"/>
        <v>-11.760912373409578</v>
      </c>
      <c r="N245" s="110">
        <f t="shared" si="42"/>
        <v>0.93496844467977736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783.51742885604244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35.580973230433415</v>
      </c>
      <c r="K246" s="27">
        <f t="shared" si="45"/>
        <v>6.666666666666667</v>
      </c>
      <c r="L246" s="37">
        <f t="shared" si="41"/>
        <v>-0.34188560384299294</v>
      </c>
      <c r="M246" s="110">
        <f t="shared" si="46"/>
        <v>-11.760912373409578</v>
      </c>
      <c r="N246" s="110">
        <f t="shared" si="42"/>
        <v>0.92429677902307994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788.05777734439505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35.631161188927891</v>
      </c>
      <c r="K247" s="27">
        <f t="shared" si="45"/>
        <v>6.666666666666667</v>
      </c>
      <c r="L247" s="37">
        <f t="shared" si="41"/>
        <v>-0.39207356233746893</v>
      </c>
      <c r="M247" s="110">
        <f t="shared" si="46"/>
        <v>-11.760912373409578</v>
      </c>
      <c r="N247" s="110">
        <f t="shared" si="42"/>
        <v>0.91367689736750191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792.65148872133307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35.681645592647563</v>
      </c>
      <c r="K248" s="27">
        <f t="shared" si="45"/>
        <v>6.666666666666667</v>
      </c>
      <c r="L248" s="37">
        <f t="shared" si="41"/>
        <v>-0.44255796605714082</v>
      </c>
      <c r="M248" s="110">
        <f t="shared" si="46"/>
        <v>-11.760912373409578</v>
      </c>
      <c r="N248" s="110">
        <f t="shared" si="42"/>
        <v>0.90311738681337339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797.29605296458362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35.732392282244817</v>
      </c>
      <c r="K249" s="27">
        <f t="shared" si="45"/>
        <v>6.666666666666667</v>
      </c>
      <c r="L249" s="37">
        <f t="shared" si="41"/>
        <v>-0.49330465565439496</v>
      </c>
      <c r="M249" s="110">
        <f t="shared" si="46"/>
        <v>-11.760912373409578</v>
      </c>
      <c r="N249" s="110">
        <f t="shared" si="42"/>
        <v>0.89262600373187084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801.98908976338464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35.783369203893059</v>
      </c>
      <c r="K250" s="27">
        <f t="shared" si="45"/>
        <v>6.666666666666667</v>
      </c>
      <c r="L250" s="37">
        <f t="shared" si="41"/>
        <v>-0.54428157730263749</v>
      </c>
      <c r="M250" s="110">
        <f t="shared" si="46"/>
        <v>-11.760912373409578</v>
      </c>
      <c r="N250" s="110">
        <f t="shared" si="42"/>
        <v>0.88220972779290208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806.72834247187666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35.834546302189239</v>
      </c>
      <c r="K251" s="27">
        <f t="shared" si="45"/>
        <v>6.666666666666667</v>
      </c>
      <c r="L251" s="37">
        <f t="shared" si="41"/>
        <v>-0.59545867559881671</v>
      </c>
      <c r="M251" s="110">
        <f t="shared" si="46"/>
        <v>-11.760912373409578</v>
      </c>
      <c r="N251" s="110">
        <f t="shared" si="42"/>
        <v>0.8718748142728806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811.51167214546012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35.885895415146678</v>
      </c>
      <c r="K252" s="27">
        <f t="shared" si="45"/>
        <v>6.666666666666667</v>
      </c>
      <c r="L252" s="37">
        <f t="shared" si="41"/>
        <v>-0.64680778855625576</v>
      </c>
      <c r="M252" s="110">
        <f t="shared" si="46"/>
        <v>-11.760912373409578</v>
      </c>
      <c r="N252" s="110">
        <f t="shared" si="42"/>
        <v>0.86162684437931414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816.3370517010062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35.937390171912</v>
      </c>
      <c r="K253" s="27">
        <f t="shared" si="45"/>
        <v>6.666666666666667</v>
      </c>
      <c r="L253" s="37">
        <f t="shared" si="41"/>
        <v>-0.69830254532157809</v>
      </c>
      <c r="M253" s="110">
        <f t="shared" si="46"/>
        <v>-11.760912373409578</v>
      </c>
      <c r="N253" s="110">
        <f t="shared" si="42"/>
        <v>0.85147077340584121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821.20256023261322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35.989005893687676</v>
      </c>
      <c r="K254" s="27">
        <f t="shared" si="45"/>
        <v>6.666666666666667</v>
      </c>
      <c r="L254" s="37">
        <f t="shared" si="41"/>
        <v>-0.74991826709725373</v>
      </c>
      <c r="M254" s="110">
        <f t="shared" si="46"/>
        <v>-11.760912373409578</v>
      </c>
      <c r="N254" s="110">
        <f t="shared" si="42"/>
        <v>0.84141097659527264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826.10637750680417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36.040719498212702</v>
      </c>
      <c r="K255" s="27">
        <f t="shared" si="45"/>
        <v>6.666666666666667</v>
      </c>
      <c r="L255" s="37">
        <f t="shared" ref="L255:L268" si="47">F255-J255+M255</f>
        <v>-0.80163187162228056</v>
      </c>
      <c r="M255" s="110">
        <f t="shared" si="46"/>
        <v>-11.760912373409578</v>
      </c>
      <c r="N255" s="110">
        <f t="shared" ref="N255:N268" si="48">10^(L255/10)</f>
        <v>0.83145129264100082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831.04677865449389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36.092509408046432</v>
      </c>
      <c r="K256" s="27">
        <f t="shared" si="45"/>
        <v>6.666666666666667</v>
      </c>
      <c r="L256" s="37">
        <f t="shared" si="47"/>
        <v>-0.85342178145601011</v>
      </c>
      <c r="M256" s="110">
        <f t="shared" si="46"/>
        <v>-11.760912373409578</v>
      </c>
      <c r="N256" s="110">
        <f t="shared" si="48"/>
        <v>0.82159506480007827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836.02212907159083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36.144355462811134</v>
      </c>
      <c r="K257" s="27">
        <f t="shared" si="45"/>
        <v>6.666666666666667</v>
      </c>
      <c r="L257" s="37">
        <f t="shared" si="47"/>
        <v>-0.9052678362207125</v>
      </c>
      <c r="M257" s="110">
        <f t="shared" si="46"/>
        <v>-11.760912373409578</v>
      </c>
      <c r="N257" s="110">
        <f t="shared" si="48"/>
        <v>0.81184517962581837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841.03087953556337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36.196238835475448</v>
      </c>
      <c r="K258" s="27">
        <f t="shared" si="45"/>
        <v>6.666666666666667</v>
      </c>
      <c r="L258" s="37">
        <f t="shared" si="47"/>
        <v>-0.95715120888502625</v>
      </c>
      <c r="M258" s="110">
        <f t="shared" si="46"/>
        <v>-11.760912373409578</v>
      </c>
      <c r="N258" s="110">
        <f t="shared" si="48"/>
        <v>0.80220410335510206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846.07156154160509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36.248141952701559</v>
      </c>
      <c r="K259" s="27">
        <f t="shared" si="45"/>
        <v>6.666666666666667</v>
      </c>
      <c r="L259" s="37">
        <f t="shared" si="47"/>
        <v>-1.0090543261111371</v>
      </c>
      <c r="M259" s="110">
        <f t="shared" si="46"/>
        <v>-11.760912373409578</v>
      </c>
      <c r="N259" s="110">
        <f t="shared" si="48"/>
        <v>0.79267391600670056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851.14278285902526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36.300048419230855</v>
      </c>
      <c r="K260" s="27">
        <f t="shared" si="45"/>
        <v>6.666666666666667</v>
      </c>
      <c r="L260" s="37">
        <f t="shared" si="47"/>
        <v>-1.060960792640433</v>
      </c>
      <c r="M260" s="110">
        <f t="shared" si="46"/>
        <v>-11.760912373409578</v>
      </c>
      <c r="N260" s="110">
        <f t="shared" si="48"/>
        <v>0.78325634326301408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856.24322330608993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36.351942946245153</v>
      </c>
      <c r="K261" s="27">
        <f t="shared" si="45"/>
        <v>6.666666666666667</v>
      </c>
      <c r="L261" s="37">
        <f t="shared" si="47"/>
        <v>-1.1128553196547308</v>
      </c>
      <c r="M261" s="110">
        <f t="shared" si="46"/>
        <v>-11.760912373409578</v>
      </c>
      <c r="N261" s="110">
        <f t="shared" si="48"/>
        <v>0.77395278621931884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861.37163073964723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36.403811283611397</v>
      </c>
      <c r="K262" s="27">
        <f t="shared" si="45"/>
        <v>6.666666666666667</v>
      </c>
      <c r="L262" s="37">
        <f t="shared" si="47"/>
        <v>-1.1647236570209749</v>
      </c>
      <c r="M262" s="110">
        <f t="shared" si="46"/>
        <v>-11.760912373409578</v>
      </c>
      <c r="N262" s="110">
        <f t="shared" si="48"/>
        <v>0.7647643490927688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866.52681725440061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36.455640155895082</v>
      </c>
      <c r="K263" s="27">
        <f t="shared" si="45"/>
        <v>6.666666666666667</v>
      </c>
      <c r="L263" s="37">
        <f t="shared" si="47"/>
        <v>-1.2165525293046606</v>
      </c>
      <c r="M263" s="110">
        <f t="shared" si="46"/>
        <v>-11.760912373409578</v>
      </c>
      <c r="N263" s="110">
        <f t="shared" si="48"/>
        <v>0.75569186498871821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871.70765558558787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36.50741720201173</v>
      </c>
      <c r="K264" s="27">
        <f t="shared" si="45"/>
        <v>6.666666666666667</v>
      </c>
      <c r="L264" s="37">
        <f t="shared" si="47"/>
        <v>-1.2683295754213084</v>
      </c>
      <c r="M264" s="110">
        <f t="shared" si="46"/>
        <v>-11.760912373409578</v>
      </c>
      <c r="N264" s="110">
        <f t="shared" si="48"/>
        <v>0.74673591982475551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876.91307570801177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36.559130918373967</v>
      </c>
      <c r="K265" s="27">
        <f t="shared" si="45"/>
        <v>6.666666666666667</v>
      </c>
      <c r="L265" s="37">
        <f t="shared" si="47"/>
        <v>-1.320043291783545</v>
      </c>
      <c r="M265" s="110">
        <f t="shared" si="46"/>
        <v>-11.760912373409578</v>
      </c>
      <c r="N265" s="110">
        <f t="shared" si="48"/>
        <v>0.73789687451388597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882.1420616238006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36.610770605384246</v>
      </c>
      <c r="K266" s="27">
        <f t="shared" si="45"/>
        <v>6.666666666666667</v>
      </c>
      <c r="L266" s="37">
        <f t="shared" si="47"/>
        <v>-1.3716829787938245</v>
      </c>
      <c r="M266" s="110">
        <f t="shared" si="46"/>
        <v>-11.760912373409578</v>
      </c>
      <c r="N266" s="110">
        <f t="shared" si="48"/>
        <v>0.72917488550780996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887.39364833091599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36.662326317119259</v>
      </c>
      <c r="K267" s="27">
        <f t="shared" si="45"/>
        <v>6.666666666666667</v>
      </c>
      <c r="L267" s="37">
        <f t="shared" si="47"/>
        <v>-1.4232386905288372</v>
      </c>
      <c r="M267" s="110">
        <f t="shared" si="46"/>
        <v>-11.760912373409578</v>
      </c>
      <c r="N267" s="110">
        <f t="shared" si="48"/>
        <v>0.72056992379953033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892.66691896422049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36.713788814050083</v>
      </c>
      <c r="K268" s="40">
        <f t="shared" si="45"/>
        <v>6.666666666666667</v>
      </c>
      <c r="L268" s="41">
        <f t="shared" si="47"/>
        <v>-1.4747011874596616</v>
      </c>
      <c r="M268" s="110">
        <f t="shared" si="46"/>
        <v>-11.760912373409578</v>
      </c>
      <c r="N268" s="110">
        <f t="shared" si="48"/>
        <v>0.71208179248203118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23.135949766298353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C3B27-1D40-459D-AE01-8A6DAEBE49C9}">
  <sheetPr codeName="Sheet20"/>
  <dimension ref="A1:W269"/>
  <sheetViews>
    <sheetView view="pageBreakPreview" topLeftCell="A3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162</v>
      </c>
      <c r="B2" s="29" t="s">
        <v>119</v>
      </c>
      <c r="C2" s="29">
        <f>NSAs!B20</f>
        <v>256528.54</v>
      </c>
      <c r="D2" s="30">
        <f>NSAs!C20</f>
        <v>4258520.71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18 (dBA)</v>
      </c>
      <c r="V5" s="145" t="str">
        <f>INDEX(A7:A45,MATCH(W5,H7:H45,0))</f>
        <v>A-6</v>
      </c>
      <c r="W5" s="146">
        <f>MAX(H7:H45)</f>
        <v>39.59790178456808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A-12</v>
      </c>
      <c r="W6" s="148">
        <f>LARGE(H7:H45,2)</f>
        <v>34.495233244397468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4035.0067236250775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49.816885254672748</v>
      </c>
      <c r="H7" s="36">
        <f>C7-G7</f>
        <v>19.193414701967065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83.050350603034431</v>
      </c>
    </row>
    <row r="8" spans="1:23" x14ac:dyDescent="0.25">
      <c r="A8" s="9" t="str">
        <f>Inverters!B4</f>
        <v>A-2</v>
      </c>
      <c r="B8" s="24">
        <f t="shared" si="0"/>
        <v>3336.3086290090337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48.165324374540752</v>
      </c>
      <c r="H8" s="37">
        <f t="shared" ref="H8:H44" si="3">C8-G8</f>
        <v>20.84497558209906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121.47797904383283</v>
      </c>
    </row>
    <row r="9" spans="1:23" x14ac:dyDescent="0.25">
      <c r="A9" s="9" t="str">
        <f>Inverters!B5</f>
        <v>A-3</v>
      </c>
      <c r="B9" s="24">
        <f t="shared" si="0"/>
        <v>1942.4343423910257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43.466926956468662</v>
      </c>
      <c r="H9" s="37">
        <f t="shared" si="3"/>
        <v>25.543373000171151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358.37466502508539</v>
      </c>
    </row>
    <row r="10" spans="1:23" x14ac:dyDescent="0.25">
      <c r="A10" s="9" t="str">
        <f>Inverters!B6</f>
        <v>A-4</v>
      </c>
      <c r="B10" s="24">
        <f t="shared" si="0"/>
        <v>1090.6459313635276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38.453675671484824</v>
      </c>
      <c r="H10" s="37">
        <f t="shared" si="3"/>
        <v>30.556624285154989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1136.7433664199853</v>
      </c>
    </row>
    <row r="11" spans="1:23" x14ac:dyDescent="0.25">
      <c r="A11" s="9" t="str">
        <f>Inverters!B7</f>
        <v>A-5</v>
      </c>
      <c r="B11" s="24">
        <f t="shared" si="0"/>
        <v>748.94321613863133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35.188977826552517</v>
      </c>
      <c r="H11" s="37">
        <f t="shared" si="3"/>
        <v>33.821322130087296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2410.6391919850607</v>
      </c>
    </row>
    <row r="12" spans="1:23" x14ac:dyDescent="0.25">
      <c r="A12" s="9" t="str">
        <f>Inverters!B8</f>
        <v>A-6</v>
      </c>
      <c r="B12" s="24">
        <f t="shared" si="0"/>
        <v>385.141137376909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29.412398172071732</v>
      </c>
      <c r="H12" s="37">
        <f t="shared" si="3"/>
        <v>39.59790178456808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9115.703241958372</v>
      </c>
    </row>
    <row r="13" spans="1:23" x14ac:dyDescent="0.25">
      <c r="A13" s="9" t="str">
        <f>Inverters!B9</f>
        <v>A-7</v>
      </c>
      <c r="B13" s="24">
        <f t="shared" si="0"/>
        <v>2097.3419351647121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44.133384808155974</v>
      </c>
      <c r="H13" s="37">
        <f t="shared" si="3"/>
        <v>24.876915148483839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307.39125980566001</v>
      </c>
    </row>
    <row r="14" spans="1:23" x14ac:dyDescent="0.25">
      <c r="A14" s="9" t="str">
        <f>Inverters!B10</f>
        <v>A-8</v>
      </c>
      <c r="B14" s="24">
        <f t="shared" si="0"/>
        <v>1814.826787823074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42.87670362124571</v>
      </c>
      <c r="H14" s="37">
        <f t="shared" si="3"/>
        <v>26.133596335394103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410.54392828359101</v>
      </c>
    </row>
    <row r="15" spans="1:23" x14ac:dyDescent="0.25">
      <c r="A15" s="9" t="str">
        <f>Inverters!B11</f>
        <v>A-9</v>
      </c>
      <c r="B15" s="24">
        <f t="shared" si="0"/>
        <v>1211.4469650791323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39.366088125514416</v>
      </c>
      <c r="H15" s="37">
        <f t="shared" si="3"/>
        <v>29.644211831125396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921.34266590798347</v>
      </c>
    </row>
    <row r="16" spans="1:23" x14ac:dyDescent="0.25">
      <c r="A16" s="9" t="str">
        <f>Inverters!B12</f>
        <v>A-10</v>
      </c>
      <c r="B16" s="24">
        <f t="shared" si="0"/>
        <v>938.2989409030514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37.14682452239645</v>
      </c>
      <c r="H16" s="37">
        <f t="shared" si="3"/>
        <v>31.863475434243362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1535.8455489567077</v>
      </c>
    </row>
    <row r="17" spans="1:21" x14ac:dyDescent="0.25">
      <c r="A17" s="9" t="str">
        <f>Inverters!B13</f>
        <v>A-11</v>
      </c>
      <c r="B17" s="24">
        <f t="shared" si="0"/>
        <v>736.70276896442488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35.045846043865986</v>
      </c>
      <c r="H17" s="37">
        <f t="shared" si="3"/>
        <v>33.964453912773827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2491.4110784623526</v>
      </c>
    </row>
    <row r="18" spans="1:21" x14ac:dyDescent="0.25">
      <c r="A18" s="9" t="str">
        <f>Inverters!B14</f>
        <v>A-12</v>
      </c>
      <c r="B18" s="24">
        <f t="shared" si="0"/>
        <v>693.03207573701775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34.515066712242344</v>
      </c>
      <c r="H18" s="37">
        <f t="shared" si="3"/>
        <v>34.495233244397468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2815.2912105310243</v>
      </c>
    </row>
    <row r="19" spans="1:21" x14ac:dyDescent="0.25">
      <c r="A19" s="9" t="str">
        <f>Inverters!B15</f>
        <v>A-13</v>
      </c>
      <c r="B19" s="24">
        <f t="shared" si="0"/>
        <v>813.01995922605954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35.902024148667103</v>
      </c>
      <c r="H19" s="37">
        <f t="shared" si="3"/>
        <v>33.10827580797271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2045.6323392285842</v>
      </c>
    </row>
    <row r="20" spans="1:21" x14ac:dyDescent="0.25">
      <c r="A20" s="9" t="str">
        <f>Inverters!B16</f>
        <v>A-14</v>
      </c>
      <c r="B20" s="24">
        <f t="shared" si="0"/>
        <v>1001.7346575814362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37.715053991323664</v>
      </c>
      <c r="H20" s="37">
        <f t="shared" si="3"/>
        <v>31.295245965316148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1347.4870389297746</v>
      </c>
    </row>
    <row r="21" spans="1:21" x14ac:dyDescent="0.25">
      <c r="A21" s="9" t="str">
        <f>Inverters!B17</f>
        <v>A-15</v>
      </c>
      <c r="B21" s="24">
        <f t="shared" si="0"/>
        <v>1268.6150802349773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39.766597392433539</v>
      </c>
      <c r="H21" s="37">
        <f t="shared" si="3"/>
        <v>29.243702564206274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840.17597070262434</v>
      </c>
    </row>
    <row r="22" spans="1:21" x14ac:dyDescent="0.25">
      <c r="A22" s="9" t="str">
        <f>Inverters!B18</f>
        <v>A-16</v>
      </c>
      <c r="B22" s="24">
        <f t="shared" si="0"/>
        <v>2139.9837061529311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44.308209332826713</v>
      </c>
      <c r="H22" s="37">
        <f t="shared" si="3"/>
        <v>24.702090623813099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295.26302333381</v>
      </c>
    </row>
    <row r="23" spans="1:21" x14ac:dyDescent="0.25">
      <c r="A23" s="9" t="str">
        <f>Inverters!B19</f>
        <v>A-17</v>
      </c>
      <c r="B23" s="24">
        <f t="shared" si="0"/>
        <v>1755.6145003956417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42.588583184354199</v>
      </c>
      <c r="H23" s="37">
        <f t="shared" si="3"/>
        <v>26.421716772285613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438.70408385335236</v>
      </c>
    </row>
    <row r="24" spans="1:21" x14ac:dyDescent="0.25">
      <c r="A24" s="9" t="str">
        <f>Inverters!B20</f>
        <v>A-18</v>
      </c>
      <c r="B24" s="24">
        <f t="shared" si="0"/>
        <v>1483.6882045768712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41.126852880598847</v>
      </c>
      <c r="H24" s="37">
        <f t="shared" si="3"/>
        <v>27.883447076040966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614.24935286139714</v>
      </c>
    </row>
    <row r="25" spans="1:21" x14ac:dyDescent="0.25">
      <c r="A25" s="9" t="str">
        <f>Inverters!B21</f>
        <v>A-19</v>
      </c>
      <c r="B25" s="24">
        <f t="shared" si="0"/>
        <v>1230.2790950027552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39.500072890090408</v>
      </c>
      <c r="H25" s="37">
        <f t="shared" si="3"/>
        <v>29.510227066549405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893.35219054283107</v>
      </c>
    </row>
    <row r="26" spans="1:21" x14ac:dyDescent="0.25">
      <c r="A26" s="9" t="str">
        <f>Inverters!B22</f>
        <v>A-20</v>
      </c>
      <c r="B26" s="24">
        <f t="shared" si="0"/>
        <v>1097.8910270605907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38.511184713120969</v>
      </c>
      <c r="H26" s="37">
        <f t="shared" si="3"/>
        <v>30.499115243518844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1121.7898969454823</v>
      </c>
    </row>
    <row r="27" spans="1:21" x14ac:dyDescent="0.25">
      <c r="A27" s="9" t="str">
        <f>Inverters!B23</f>
        <v>A-21</v>
      </c>
      <c r="B27" s="24">
        <f t="shared" si="0"/>
        <v>1059.0395203203677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38.198243340710789</v>
      </c>
      <c r="H27" s="37">
        <f t="shared" si="3"/>
        <v>30.812056615929023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1205.6067242773322</v>
      </c>
    </row>
    <row r="28" spans="1:21" x14ac:dyDescent="0.25">
      <c r="A28" s="9" t="str">
        <f>Inverters!B24</f>
        <v>A-22</v>
      </c>
      <c r="B28" s="24">
        <f t="shared" si="0"/>
        <v>1120.2155082838665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38.686031615100902</v>
      </c>
      <c r="H28" s="37">
        <f t="shared" si="3"/>
        <v>30.324268341538911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1077.5237073511255</v>
      </c>
    </row>
    <row r="29" spans="1:21" x14ac:dyDescent="0.25">
      <c r="A29" s="9" t="str">
        <f>Inverters!B25</f>
        <v>A-23</v>
      </c>
      <c r="B29" s="24">
        <f t="shared" si="0"/>
        <v>1266.8998143890974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39.754845450339559</v>
      </c>
      <c r="H29" s="37">
        <f t="shared" si="3"/>
        <v>29.255454506300254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842.45255280668346</v>
      </c>
    </row>
    <row r="30" spans="1:21" x14ac:dyDescent="0.25">
      <c r="A30" s="9" t="str">
        <f>Inverters!B26</f>
        <v>A-24</v>
      </c>
      <c r="B30" s="24">
        <f t="shared" si="0"/>
        <v>1501.8622462796611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41.232602003240693</v>
      </c>
      <c r="H30" s="37">
        <f t="shared" si="3"/>
        <v>27.77769795339912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599.47323175434622</v>
      </c>
    </row>
    <row r="31" spans="1:21" x14ac:dyDescent="0.25">
      <c r="A31" s="9" t="str">
        <f>Inverters!B27</f>
        <v>A-25</v>
      </c>
      <c r="B31" s="24">
        <f t="shared" si="0"/>
        <v>1897.0135509532395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43.261408663985137</v>
      </c>
      <c r="H31" s="37">
        <f t="shared" si="3"/>
        <v>25.748891292654676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375.74146926648365</v>
      </c>
    </row>
    <row r="32" spans="1:21" x14ac:dyDescent="0.25">
      <c r="A32" s="9" t="str">
        <f>Inverters!B28</f>
        <v>A-26</v>
      </c>
      <c r="B32" s="24">
        <f t="shared" si="0"/>
        <v>1647.5360187263489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42.036698359865483</v>
      </c>
      <c r="H32" s="37">
        <f t="shared" si="3"/>
        <v>26.97360159677433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498.15002870262202</v>
      </c>
    </row>
    <row r="33" spans="1:21" x14ac:dyDescent="0.25">
      <c r="A33" s="9" t="str">
        <f>Inverters!B29</f>
        <v>A-27</v>
      </c>
      <c r="B33" s="24">
        <f t="shared" si="0"/>
        <v>1461.0296427520609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40.993180548022707</v>
      </c>
      <c r="H33" s="37">
        <f t="shared" si="3"/>
        <v>28.017119408617106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633.44941712715115</v>
      </c>
    </row>
    <row r="34" spans="1:21" x14ac:dyDescent="0.25">
      <c r="A34" s="9" t="str">
        <f>Inverters!B30</f>
        <v>A-28</v>
      </c>
      <c r="B34" s="24">
        <f t="shared" si="0"/>
        <v>1564.0949985531995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41.585262546017418</v>
      </c>
      <c r="H34" s="37">
        <f t="shared" si="3"/>
        <v>27.425037410622394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552.71816910132702</v>
      </c>
    </row>
    <row r="35" spans="1:21" x14ac:dyDescent="0.25">
      <c r="A35" s="9" t="str">
        <f>Inverters!B31</f>
        <v>A-29</v>
      </c>
      <c r="B35" s="24">
        <f t="shared" si="0"/>
        <v>1687.0313668985086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42.24246314964018</v>
      </c>
      <c r="H35" s="37">
        <f t="shared" si="3"/>
        <v>26.767836806999632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475.09852346589236</v>
      </c>
    </row>
    <row r="36" spans="1:21" x14ac:dyDescent="0.25">
      <c r="A36" s="9" t="str">
        <f>Inverters!B32</f>
        <v>A-30</v>
      </c>
      <c r="B36" s="24">
        <f t="shared" si="0"/>
        <v>2491.4328198247404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45.628983622854641</v>
      </c>
      <c r="H36" s="37">
        <f t="shared" si="3"/>
        <v>23.381316333785172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217.83699298128911</v>
      </c>
    </row>
    <row r="37" spans="1:21" x14ac:dyDescent="0.25">
      <c r="A37" s="9" t="str">
        <f>Inverters!B33</f>
        <v>A-31</v>
      </c>
      <c r="B37" s="24">
        <f t="shared" si="0"/>
        <v>1853.3849480879808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43.059312633193883</v>
      </c>
      <c r="H37" s="37">
        <f t="shared" si="3"/>
        <v>25.950987323445929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393.639555153049</v>
      </c>
    </row>
    <row r="38" spans="1:21" x14ac:dyDescent="0.25">
      <c r="A38" s="9" t="str">
        <f>Inverters!B34</f>
        <v>A-32</v>
      </c>
      <c r="B38" s="24">
        <f t="shared" si="0"/>
        <v>1994.9869487789588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43.698801177479695</v>
      </c>
      <c r="H38" s="37">
        <f t="shared" si="3"/>
        <v>25.311498779160118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339.74249975902086</v>
      </c>
    </row>
    <row r="39" spans="1:21" x14ac:dyDescent="0.25">
      <c r="A39" s="9" t="str">
        <f>Inverters!B35</f>
        <v>A-33</v>
      </c>
      <c r="B39" s="24">
        <f t="shared" si="0"/>
        <v>1888.2612199060341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43.221241478439865</v>
      </c>
      <c r="H39" s="37">
        <f t="shared" si="3"/>
        <v>25.789058478199948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379.23276089922564</v>
      </c>
    </row>
    <row r="40" spans="1:21" x14ac:dyDescent="0.25">
      <c r="A40" s="9" t="str">
        <f>Inverters!B36</f>
        <v>B-1</v>
      </c>
      <c r="B40" s="24">
        <f t="shared" si="0"/>
        <v>3751.5115748455519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49.184125815050862</v>
      </c>
      <c r="H40" s="37">
        <f t="shared" si="3"/>
        <v>16.815874184949138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48.038276604606061</v>
      </c>
    </row>
    <row r="41" spans="1:21" x14ac:dyDescent="0.25">
      <c r="A41" s="9" t="str">
        <f>Inverters!B37</f>
        <v>B-2</v>
      </c>
      <c r="B41" s="24">
        <f t="shared" si="0"/>
        <v>2371.4949855523655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45.200444213751148</v>
      </c>
      <c r="H41" s="37">
        <f t="shared" si="3"/>
        <v>20.799555786248852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120.21414684954532</v>
      </c>
    </row>
    <row r="42" spans="1:21" x14ac:dyDescent="0.25">
      <c r="A42" s="9" t="str">
        <f>Inverters!B38</f>
        <v>B-3</v>
      </c>
      <c r="B42" s="24">
        <f t="shared" si="0"/>
        <v>2239.0145037937054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44.70113813685235</v>
      </c>
      <c r="H42" s="37">
        <f t="shared" si="3"/>
        <v>21.29886186314765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134.86094120145762</v>
      </c>
    </row>
    <row r="43" spans="1:21" x14ac:dyDescent="0.25">
      <c r="A43" s="9" t="str">
        <f>Inverters!B39</f>
        <v>C-1</v>
      </c>
      <c r="B43" s="24">
        <f t="shared" si="0"/>
        <v>1498.6163625158044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41.2138094019096</v>
      </c>
      <c r="H43" s="37">
        <f t="shared" si="3"/>
        <v>24.7861905980904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301.03643331186208</v>
      </c>
    </row>
    <row r="44" spans="1:21" ht="15.75" thickBot="1" x14ac:dyDescent="0.3">
      <c r="A44" s="9" t="str">
        <f>Inverters!B40</f>
        <v>Trans</v>
      </c>
      <c r="B44" s="24">
        <f>SQRT(($C$2-Q44)^2+($D$2-R44)^2)</f>
        <v>1952.5406309984628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43.512001600127121</v>
      </c>
      <c r="H44" s="37">
        <f t="shared" si="3"/>
        <v>10.487998399872879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11.189220696962915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24.837381173477276</v>
      </c>
      <c r="O45" s="108"/>
      <c r="P45" s="108"/>
      <c r="Q45" s="109"/>
      <c r="R45" s="109"/>
      <c r="U45">
        <f t="shared" ref="U45" si="5">10^(H45/10)</f>
        <v>304.60576413585886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45.776650097132148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45.776650097132148</v>
      </c>
      <c r="D51" s="77">
        <f>10*LOG10(SUM(U7:U44))</f>
        <v>45.741525409585208</v>
      </c>
      <c r="E51" s="77">
        <f>P85</f>
        <v>45.763511607413854</v>
      </c>
      <c r="F51" s="78">
        <f>S85</f>
        <v>52.156341221844414</v>
      </c>
    </row>
    <row r="52" spans="1:19" ht="14.45" customHeight="1" thickBot="1" x14ac:dyDescent="0.3">
      <c r="B52" s="72" t="s">
        <v>141</v>
      </c>
      <c r="C52" s="79">
        <f>10*LOG10(10^(C50/10)+10^(C51/10))</f>
        <v>46.795648758262885</v>
      </c>
      <c r="D52" s="79">
        <f>10*LOG10(10^(D50/10)+10^(D51/10))</f>
        <v>46.023026883218151</v>
      </c>
      <c r="E52" s="79">
        <f>J85</f>
        <v>46.521767810833495</v>
      </c>
      <c r="F52" s="80">
        <f>M85</f>
        <v>52.551959473123866</v>
      </c>
    </row>
    <row r="53" spans="1:19" ht="16.149999999999999" customHeight="1" thickBot="1" x14ac:dyDescent="0.3">
      <c r="B53" s="74" t="s">
        <v>145</v>
      </c>
      <c r="C53" s="81">
        <f>C52-C50</f>
        <v>6.7956487582628853</v>
      </c>
      <c r="D53" s="81">
        <f>D52-D50</f>
        <v>12.023026883218151</v>
      </c>
      <c r="E53" s="81">
        <f>E52-E50</f>
        <v>7.9532967408621218</v>
      </c>
      <c r="F53" s="82">
        <f>F52-F50</f>
        <v>10.601387543311041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18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46.023026883218151</v>
      </c>
      <c r="J61" s="62">
        <f>10^(I61/10)</f>
        <v>40022.359466200207</v>
      </c>
      <c r="K61" s="63"/>
      <c r="L61" s="153">
        <f>I61+10</f>
        <v>56.023026883218151</v>
      </c>
      <c r="M61" s="62">
        <f>10^(L61/10)</f>
        <v>400223.59466200176</v>
      </c>
      <c r="N61" s="62"/>
      <c r="O61" s="62">
        <f>D51</f>
        <v>45.741525409585208</v>
      </c>
      <c r="P61" s="62">
        <f>10^(O61/10)</f>
        <v>37510.473034690593</v>
      </c>
      <c r="Q61" s="62"/>
      <c r="R61" s="62">
        <f>O61+10</f>
        <v>55.741525409585208</v>
      </c>
      <c r="S61" s="63">
        <f>10^(R61/10)</f>
        <v>375104.73034690571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46.023026883218151</v>
      </c>
      <c r="J62" s="26">
        <f t="shared" ref="J62:J84" si="10">10^(I62/10)</f>
        <v>40022.359466200207</v>
      </c>
      <c r="K62" s="64"/>
      <c r="L62" s="154">
        <f t="shared" ref="L62:L67" si="11">I62+10</f>
        <v>56.023026883218151</v>
      </c>
      <c r="M62" s="26">
        <f t="shared" ref="M62:M84" si="12">10^(L62/10)</f>
        <v>400223.59466200176</v>
      </c>
      <c r="N62" s="26"/>
      <c r="O62" s="26">
        <f>O61</f>
        <v>45.741525409585208</v>
      </c>
      <c r="P62" s="26">
        <f t="shared" ref="P62:P84" si="13">10^(O62/10)</f>
        <v>37510.473034690593</v>
      </c>
      <c r="Q62" s="26"/>
      <c r="R62" s="26">
        <f t="shared" ref="R62:R67" si="14">O62+10</f>
        <v>55.741525409585208</v>
      </c>
      <c r="S62" s="64">
        <f t="shared" ref="S62:S84" si="15">10^(R62/10)</f>
        <v>375104.73034690571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46.023026883218151</v>
      </c>
      <c r="J63" s="26">
        <f t="shared" si="10"/>
        <v>40022.359466200207</v>
      </c>
      <c r="K63" s="64"/>
      <c r="L63" s="154">
        <f t="shared" si="11"/>
        <v>56.023026883218151</v>
      </c>
      <c r="M63" s="26">
        <f t="shared" si="12"/>
        <v>400223.59466200176</v>
      </c>
      <c r="N63" s="26"/>
      <c r="O63" s="26">
        <f t="shared" ref="O63:O84" si="17">O62</f>
        <v>45.741525409585208</v>
      </c>
      <c r="P63" s="26">
        <f t="shared" si="13"/>
        <v>37510.473034690593</v>
      </c>
      <c r="Q63" s="26"/>
      <c r="R63" s="26">
        <f t="shared" si="14"/>
        <v>55.741525409585208</v>
      </c>
      <c r="S63" s="64">
        <f t="shared" si="15"/>
        <v>375104.73034690571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46.023026883218151</v>
      </c>
      <c r="J64" s="26">
        <f t="shared" si="10"/>
        <v>40022.359466200207</v>
      </c>
      <c r="K64" s="64"/>
      <c r="L64" s="154">
        <f t="shared" si="11"/>
        <v>56.023026883218151</v>
      </c>
      <c r="M64" s="26">
        <f t="shared" si="12"/>
        <v>400223.59466200176</v>
      </c>
      <c r="N64" s="26"/>
      <c r="O64" s="26">
        <f t="shared" si="17"/>
        <v>45.741525409585208</v>
      </c>
      <c r="P64" s="26">
        <f t="shared" si="13"/>
        <v>37510.473034690593</v>
      </c>
      <c r="Q64" s="26"/>
      <c r="R64" s="26">
        <f t="shared" si="14"/>
        <v>55.741525409585208</v>
      </c>
      <c r="S64" s="64">
        <f t="shared" si="15"/>
        <v>375104.73034690571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46.023026883218151</v>
      </c>
      <c r="J65" s="26">
        <f t="shared" si="10"/>
        <v>40022.359466200207</v>
      </c>
      <c r="K65" s="64"/>
      <c r="L65" s="154">
        <f t="shared" si="11"/>
        <v>56.023026883218151</v>
      </c>
      <c r="M65" s="26">
        <f t="shared" si="12"/>
        <v>400223.59466200176</v>
      </c>
      <c r="N65" s="26"/>
      <c r="O65" s="26">
        <f t="shared" si="17"/>
        <v>45.741525409585208</v>
      </c>
      <c r="P65" s="26">
        <f t="shared" si="13"/>
        <v>37510.473034690593</v>
      </c>
      <c r="Q65" s="26"/>
      <c r="R65" s="26">
        <f t="shared" si="14"/>
        <v>55.741525409585208</v>
      </c>
      <c r="S65" s="64">
        <f t="shared" si="15"/>
        <v>375104.73034690571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46.023026883218151</v>
      </c>
      <c r="J66" s="26">
        <f t="shared" si="10"/>
        <v>40022.359466200207</v>
      </c>
      <c r="K66" s="64"/>
      <c r="L66" s="154">
        <f t="shared" si="11"/>
        <v>56.023026883218151</v>
      </c>
      <c r="M66" s="26">
        <f t="shared" si="12"/>
        <v>400223.59466200176</v>
      </c>
      <c r="N66" s="26"/>
      <c r="O66" s="26">
        <f t="shared" si="17"/>
        <v>45.741525409585208</v>
      </c>
      <c r="P66" s="26">
        <f t="shared" si="13"/>
        <v>37510.473034690593</v>
      </c>
      <c r="Q66" s="26"/>
      <c r="R66" s="26">
        <f t="shared" si="14"/>
        <v>55.741525409585208</v>
      </c>
      <c r="S66" s="64">
        <f t="shared" si="15"/>
        <v>375104.73034690571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46.023026883218151</v>
      </c>
      <c r="J67" s="26">
        <f t="shared" si="10"/>
        <v>40022.359466200207</v>
      </c>
      <c r="K67" s="64"/>
      <c r="L67" s="154">
        <f t="shared" si="11"/>
        <v>56.023026883218151</v>
      </c>
      <c r="M67" s="26">
        <f t="shared" si="12"/>
        <v>400223.59466200176</v>
      </c>
      <c r="N67" s="26"/>
      <c r="O67" s="26">
        <f t="shared" si="17"/>
        <v>45.741525409585208</v>
      </c>
      <c r="P67" s="26">
        <f t="shared" si="13"/>
        <v>37510.473034690593</v>
      </c>
      <c r="Q67" s="26"/>
      <c r="R67" s="26">
        <f t="shared" si="14"/>
        <v>55.741525409585208</v>
      </c>
      <c r="S67" s="64">
        <f t="shared" si="15"/>
        <v>375104.73034690571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46.795648758262885</v>
      </c>
      <c r="J68" s="26">
        <f t="shared" si="10"/>
        <v>47815.0787988265</v>
      </c>
      <c r="K68" s="64"/>
      <c r="L68" s="154">
        <f>I68</f>
        <v>46.795648758262885</v>
      </c>
      <c r="M68" s="26">
        <f t="shared" si="12"/>
        <v>47815.0787988265</v>
      </c>
      <c r="N68" s="26"/>
      <c r="O68" s="26">
        <f>H46</f>
        <v>45.776650097132148</v>
      </c>
      <c r="P68" s="26">
        <f t="shared" si="13"/>
        <v>37815.078798826464</v>
      </c>
      <c r="Q68" s="26"/>
      <c r="R68" s="26">
        <f>O68</f>
        <v>45.776650097132148</v>
      </c>
      <c r="S68" s="64">
        <f t="shared" si="15"/>
        <v>37815.078798826464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46.795648758262885</v>
      </c>
      <c r="J69" s="26">
        <f t="shared" si="10"/>
        <v>47815.0787988265</v>
      </c>
      <c r="K69" s="64"/>
      <c r="L69" s="154">
        <f t="shared" ref="L69:L82" si="20">I69</f>
        <v>46.795648758262885</v>
      </c>
      <c r="M69" s="26">
        <f t="shared" si="12"/>
        <v>47815.0787988265</v>
      </c>
      <c r="N69" s="26"/>
      <c r="O69" s="26">
        <f t="shared" si="17"/>
        <v>45.776650097132148</v>
      </c>
      <c r="P69" s="26">
        <f t="shared" si="13"/>
        <v>37815.078798826464</v>
      </c>
      <c r="Q69" s="26"/>
      <c r="R69" s="26">
        <f t="shared" ref="R69:R82" si="21">O69</f>
        <v>45.776650097132148</v>
      </c>
      <c r="S69" s="64">
        <f t="shared" si="15"/>
        <v>37815.078798826464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46.795648758262885</v>
      </c>
      <c r="J70" s="26">
        <f t="shared" si="10"/>
        <v>47815.0787988265</v>
      </c>
      <c r="K70" s="64"/>
      <c r="L70" s="154">
        <f t="shared" si="20"/>
        <v>46.795648758262885</v>
      </c>
      <c r="M70" s="26">
        <f t="shared" si="12"/>
        <v>47815.0787988265</v>
      </c>
      <c r="N70" s="26"/>
      <c r="O70" s="26">
        <f t="shared" si="17"/>
        <v>45.776650097132148</v>
      </c>
      <c r="P70" s="26">
        <f t="shared" si="13"/>
        <v>37815.078798826464</v>
      </c>
      <c r="Q70" s="26"/>
      <c r="R70" s="26">
        <f t="shared" si="21"/>
        <v>45.776650097132148</v>
      </c>
      <c r="S70" s="64">
        <f t="shared" si="15"/>
        <v>37815.078798826464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46.795648758262885</v>
      </c>
      <c r="J71" s="26">
        <f t="shared" si="10"/>
        <v>47815.0787988265</v>
      </c>
      <c r="K71" s="64"/>
      <c r="L71" s="154">
        <f t="shared" si="20"/>
        <v>46.795648758262885</v>
      </c>
      <c r="M71" s="26">
        <f t="shared" si="12"/>
        <v>47815.0787988265</v>
      </c>
      <c r="N71" s="26"/>
      <c r="O71" s="26">
        <f t="shared" si="17"/>
        <v>45.776650097132148</v>
      </c>
      <c r="P71" s="26">
        <f t="shared" si="13"/>
        <v>37815.078798826464</v>
      </c>
      <c r="Q71" s="26"/>
      <c r="R71" s="26">
        <f t="shared" si="21"/>
        <v>45.776650097132148</v>
      </c>
      <c r="S71" s="64">
        <f t="shared" si="15"/>
        <v>37815.078798826464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46.795648758262885</v>
      </c>
      <c r="J72" s="26">
        <f t="shared" si="10"/>
        <v>47815.0787988265</v>
      </c>
      <c r="K72" s="64"/>
      <c r="L72" s="154">
        <f t="shared" si="20"/>
        <v>46.795648758262885</v>
      </c>
      <c r="M72" s="26">
        <f t="shared" si="12"/>
        <v>47815.0787988265</v>
      </c>
      <c r="N72" s="26"/>
      <c r="O72" s="26">
        <f t="shared" si="17"/>
        <v>45.776650097132148</v>
      </c>
      <c r="P72" s="26">
        <f t="shared" si="13"/>
        <v>37815.078798826464</v>
      </c>
      <c r="Q72" s="26"/>
      <c r="R72" s="26">
        <f t="shared" si="21"/>
        <v>45.776650097132148</v>
      </c>
      <c r="S72" s="64">
        <f t="shared" si="15"/>
        <v>37815.078798826464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46.795648758262885</v>
      </c>
      <c r="J73" s="26">
        <f t="shared" si="10"/>
        <v>47815.0787988265</v>
      </c>
      <c r="K73" s="64"/>
      <c r="L73" s="154">
        <f t="shared" si="20"/>
        <v>46.795648758262885</v>
      </c>
      <c r="M73" s="26">
        <f t="shared" si="12"/>
        <v>47815.0787988265</v>
      </c>
      <c r="N73" s="26"/>
      <c r="O73" s="26">
        <f t="shared" si="17"/>
        <v>45.776650097132148</v>
      </c>
      <c r="P73" s="26">
        <f t="shared" si="13"/>
        <v>37815.078798826464</v>
      </c>
      <c r="Q73" s="26"/>
      <c r="R73" s="26">
        <f t="shared" si="21"/>
        <v>45.776650097132148</v>
      </c>
      <c r="S73" s="64">
        <f t="shared" si="15"/>
        <v>37815.078798826464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46.795648758262885</v>
      </c>
      <c r="J74" s="26">
        <f t="shared" si="10"/>
        <v>47815.0787988265</v>
      </c>
      <c r="K74" s="64"/>
      <c r="L74" s="154">
        <f t="shared" si="20"/>
        <v>46.795648758262885</v>
      </c>
      <c r="M74" s="26">
        <f t="shared" si="12"/>
        <v>47815.0787988265</v>
      </c>
      <c r="N74" s="26"/>
      <c r="O74" s="26">
        <f t="shared" si="17"/>
        <v>45.776650097132148</v>
      </c>
      <c r="P74" s="26">
        <f t="shared" si="13"/>
        <v>37815.078798826464</v>
      </c>
      <c r="Q74" s="26"/>
      <c r="R74" s="26">
        <f t="shared" si="21"/>
        <v>45.776650097132148</v>
      </c>
      <c r="S74" s="64">
        <f t="shared" si="15"/>
        <v>37815.078798826464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46.795648758262885</v>
      </c>
      <c r="J75" s="26">
        <f t="shared" si="10"/>
        <v>47815.0787988265</v>
      </c>
      <c r="K75" s="64"/>
      <c r="L75" s="154">
        <f t="shared" si="20"/>
        <v>46.795648758262885</v>
      </c>
      <c r="M75" s="26">
        <f t="shared" si="12"/>
        <v>47815.0787988265</v>
      </c>
      <c r="N75" s="26"/>
      <c r="O75" s="26">
        <f t="shared" si="17"/>
        <v>45.776650097132148</v>
      </c>
      <c r="P75" s="26">
        <f t="shared" si="13"/>
        <v>37815.078798826464</v>
      </c>
      <c r="Q75" s="26"/>
      <c r="R75" s="26">
        <f t="shared" si="21"/>
        <v>45.776650097132148</v>
      </c>
      <c r="S75" s="64">
        <f t="shared" si="15"/>
        <v>37815.078798826464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46.795648758262885</v>
      </c>
      <c r="J76" s="26">
        <f t="shared" si="10"/>
        <v>47815.0787988265</v>
      </c>
      <c r="K76" s="64"/>
      <c r="L76" s="154">
        <f t="shared" si="20"/>
        <v>46.795648758262885</v>
      </c>
      <c r="M76" s="26">
        <f t="shared" si="12"/>
        <v>47815.0787988265</v>
      </c>
      <c r="N76" s="26"/>
      <c r="O76" s="26">
        <f t="shared" si="17"/>
        <v>45.776650097132148</v>
      </c>
      <c r="P76" s="26">
        <f t="shared" si="13"/>
        <v>37815.078798826464</v>
      </c>
      <c r="Q76" s="26"/>
      <c r="R76" s="26">
        <f t="shared" si="21"/>
        <v>45.776650097132148</v>
      </c>
      <c r="S76" s="64">
        <f t="shared" si="15"/>
        <v>37815.078798826464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46.795648758262885</v>
      </c>
      <c r="J77" s="26">
        <f t="shared" si="10"/>
        <v>47815.0787988265</v>
      </c>
      <c r="K77" s="64"/>
      <c r="L77" s="154">
        <f t="shared" si="20"/>
        <v>46.795648758262885</v>
      </c>
      <c r="M77" s="26">
        <f t="shared" si="12"/>
        <v>47815.0787988265</v>
      </c>
      <c r="N77" s="26"/>
      <c r="O77" s="26">
        <f t="shared" si="17"/>
        <v>45.776650097132148</v>
      </c>
      <c r="P77" s="26">
        <f t="shared" si="13"/>
        <v>37815.078798826464</v>
      </c>
      <c r="Q77" s="26"/>
      <c r="R77" s="26">
        <f t="shared" si="21"/>
        <v>45.776650097132148</v>
      </c>
      <c r="S77" s="64">
        <f t="shared" si="15"/>
        <v>37815.078798826464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46.795648758262885</v>
      </c>
      <c r="J78" s="26">
        <f t="shared" si="10"/>
        <v>47815.0787988265</v>
      </c>
      <c r="K78" s="64"/>
      <c r="L78" s="154">
        <f t="shared" si="20"/>
        <v>46.795648758262885</v>
      </c>
      <c r="M78" s="26">
        <f t="shared" si="12"/>
        <v>47815.0787988265</v>
      </c>
      <c r="N78" s="26"/>
      <c r="O78" s="26">
        <f t="shared" si="17"/>
        <v>45.776650097132148</v>
      </c>
      <c r="P78" s="26">
        <f t="shared" si="13"/>
        <v>37815.078798826464</v>
      </c>
      <c r="Q78" s="26"/>
      <c r="R78" s="26">
        <f t="shared" si="21"/>
        <v>45.776650097132148</v>
      </c>
      <c r="S78" s="64">
        <f t="shared" si="15"/>
        <v>37815.078798826464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46.795648758262885</v>
      </c>
      <c r="J79" s="26">
        <f t="shared" si="10"/>
        <v>47815.0787988265</v>
      </c>
      <c r="K79" s="64"/>
      <c r="L79" s="154">
        <f t="shared" si="20"/>
        <v>46.795648758262885</v>
      </c>
      <c r="M79" s="26">
        <f t="shared" si="12"/>
        <v>47815.0787988265</v>
      </c>
      <c r="N79" s="26"/>
      <c r="O79" s="26">
        <f t="shared" si="17"/>
        <v>45.776650097132148</v>
      </c>
      <c r="P79" s="26">
        <f t="shared" si="13"/>
        <v>37815.078798826464</v>
      </c>
      <c r="Q79" s="26"/>
      <c r="R79" s="26">
        <f t="shared" si="21"/>
        <v>45.776650097132148</v>
      </c>
      <c r="S79" s="64">
        <f t="shared" si="15"/>
        <v>37815.078798826464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46.795648758262885</v>
      </c>
      <c r="J80" s="26">
        <f t="shared" si="10"/>
        <v>47815.0787988265</v>
      </c>
      <c r="K80" s="64"/>
      <c r="L80" s="154">
        <f t="shared" si="20"/>
        <v>46.795648758262885</v>
      </c>
      <c r="M80" s="26">
        <f t="shared" si="12"/>
        <v>47815.0787988265</v>
      </c>
      <c r="N80" s="26"/>
      <c r="O80" s="26">
        <f t="shared" si="17"/>
        <v>45.776650097132148</v>
      </c>
      <c r="P80" s="26">
        <f t="shared" si="13"/>
        <v>37815.078798826464</v>
      </c>
      <c r="Q80" s="26"/>
      <c r="R80" s="26">
        <f t="shared" si="21"/>
        <v>45.776650097132148</v>
      </c>
      <c r="S80" s="64">
        <f t="shared" si="15"/>
        <v>37815.078798826464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46.795648758262885</v>
      </c>
      <c r="J81" s="26">
        <f t="shared" si="10"/>
        <v>47815.0787988265</v>
      </c>
      <c r="K81" s="64"/>
      <c r="L81" s="154">
        <f t="shared" si="20"/>
        <v>46.795648758262885</v>
      </c>
      <c r="M81" s="26">
        <f t="shared" si="12"/>
        <v>47815.0787988265</v>
      </c>
      <c r="N81" s="26"/>
      <c r="O81" s="26">
        <f t="shared" si="17"/>
        <v>45.776650097132148</v>
      </c>
      <c r="P81" s="26">
        <f t="shared" si="13"/>
        <v>37815.078798826464</v>
      </c>
      <c r="Q81" s="26"/>
      <c r="R81" s="26">
        <f t="shared" si="21"/>
        <v>45.776650097132148</v>
      </c>
      <c r="S81" s="64">
        <f t="shared" si="15"/>
        <v>37815.078798826464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46.795648758262885</v>
      </c>
      <c r="J82" s="26">
        <f t="shared" si="10"/>
        <v>47815.0787988265</v>
      </c>
      <c r="K82" s="64"/>
      <c r="L82" s="154">
        <f t="shared" si="20"/>
        <v>46.795648758262885</v>
      </c>
      <c r="M82" s="26">
        <f t="shared" si="12"/>
        <v>47815.0787988265</v>
      </c>
      <c r="N82" s="26"/>
      <c r="O82" s="26">
        <f t="shared" si="17"/>
        <v>45.776650097132148</v>
      </c>
      <c r="P82" s="26">
        <f t="shared" si="13"/>
        <v>37815.078798826464</v>
      </c>
      <c r="Q82" s="26"/>
      <c r="R82" s="26">
        <f t="shared" si="21"/>
        <v>45.776650097132148</v>
      </c>
      <c r="S82" s="64">
        <f t="shared" si="15"/>
        <v>37815.078798826464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46.023026883218151</v>
      </c>
      <c r="J83" s="26">
        <f t="shared" si="10"/>
        <v>40022.359466200207</v>
      </c>
      <c r="K83" s="64"/>
      <c r="L83" s="154">
        <f>I83+10</f>
        <v>56.023026883218151</v>
      </c>
      <c r="M83" s="26">
        <f t="shared" si="12"/>
        <v>400223.59466200176</v>
      </c>
      <c r="N83" s="26"/>
      <c r="O83" s="26">
        <f>D51</f>
        <v>45.741525409585208</v>
      </c>
      <c r="P83" s="26">
        <f t="shared" si="13"/>
        <v>37510.473034690593</v>
      </c>
      <c r="Q83" s="26"/>
      <c r="R83" s="26">
        <f>O83+10</f>
        <v>55.741525409585208</v>
      </c>
      <c r="S83" s="64">
        <f t="shared" si="15"/>
        <v>375104.73034690571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46.023026883218151</v>
      </c>
      <c r="J84" s="65">
        <f t="shared" si="10"/>
        <v>40022.359466200207</v>
      </c>
      <c r="K84" s="66"/>
      <c r="L84" s="155">
        <f>I84+10</f>
        <v>56.023026883218151</v>
      </c>
      <c r="M84" s="65">
        <f t="shared" si="12"/>
        <v>400223.59466200176</v>
      </c>
      <c r="N84" s="65"/>
      <c r="O84" s="65">
        <f t="shared" si="17"/>
        <v>45.741525409585208</v>
      </c>
      <c r="P84" s="65">
        <f t="shared" si="13"/>
        <v>37510.473034690593</v>
      </c>
      <c r="Q84" s="65"/>
      <c r="R84" s="65">
        <f>O84+10</f>
        <v>55.741525409585208</v>
      </c>
      <c r="S84" s="66">
        <f t="shared" si="15"/>
        <v>375104.73034690571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46.521767810833495</v>
      </c>
      <c r="K85" s="67"/>
      <c r="L85" s="67" t="s">
        <v>134</v>
      </c>
      <c r="M85" s="67">
        <f>10*LOG10(SUM(M61:M84)/24)</f>
        <v>52.551959473123866</v>
      </c>
      <c r="N85" s="67"/>
      <c r="O85" s="67" t="s">
        <v>135</v>
      </c>
      <c r="P85" s="67">
        <f>10*LOG10(SUM(P61:P84)/24)</f>
        <v>45.763511607413854</v>
      </c>
      <c r="Q85" s="67"/>
      <c r="R85" s="67" t="s">
        <v>134</v>
      </c>
      <c r="S85" s="68">
        <f>10*LOG10(SUM(S61:S84)/24)</f>
        <v>52.156341221844414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18</v>
      </c>
      <c r="C89" s="22">
        <f>C2</f>
        <v>256528.54</v>
      </c>
      <c r="D89" s="23">
        <f>D2</f>
        <v>4258520.71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45.776650097132148</v>
      </c>
      <c r="J89" s="86">
        <f>D51</f>
        <v>45.741525409585208</v>
      </c>
      <c r="K89" s="86">
        <f>E51</f>
        <v>45.763511607413854</v>
      </c>
      <c r="L89" s="87">
        <f>F51</f>
        <v>52.156341221844414</v>
      </c>
      <c r="M89" s="89">
        <f>C52</f>
        <v>46.795648758262885</v>
      </c>
      <c r="N89" s="86">
        <f>D52</f>
        <v>46.023026883218151</v>
      </c>
      <c r="O89" s="86">
        <f>E52</f>
        <v>46.521767810833495</v>
      </c>
      <c r="P89" s="87">
        <f>F52</f>
        <v>52.551959473123866</v>
      </c>
      <c r="Q89" s="89">
        <f>C53</f>
        <v>6.7956487582628853</v>
      </c>
      <c r="R89" s="86">
        <f>D53</f>
        <v>12.023026883218151</v>
      </c>
      <c r="S89" s="86">
        <f>E53</f>
        <v>7.9532967408621218</v>
      </c>
      <c r="T89" s="87">
        <f>F53</f>
        <v>10.601387543311041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18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385.141137376909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25.7526988320001</v>
      </c>
      <c r="K95" s="35">
        <f>4/60*100</f>
        <v>6.666666666666667</v>
      </c>
      <c r="L95" s="36">
        <f t="shared" ref="L95:L126" si="23">F95-J95+M95</f>
        <v>9.4863887945903222</v>
      </c>
      <c r="M95" s="110">
        <f>10*LOG(6.666667/100)</f>
        <v>-11.760912373409578</v>
      </c>
      <c r="N95" s="110">
        <f t="shared" ref="N95:N126" si="24">10^(L95/10)</f>
        <v>8.8846204486399785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391.141137376909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29.546669885714287</v>
      </c>
      <c r="K96" s="27">
        <f t="shared" ref="K96:K159" si="27">4/60*100</f>
        <v>6.666666666666667</v>
      </c>
      <c r="L96" s="37">
        <f t="shared" si="23"/>
        <v>5.6924177408761345</v>
      </c>
      <c r="M96" s="110">
        <f t="shared" ref="M96:M159" si="28">10*LOG(6.666667/100)</f>
        <v>-11.760912373409578</v>
      </c>
      <c r="N96" s="110">
        <f t="shared" si="24"/>
        <v>3.7088713919729388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397.141137376909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29.678897505088255</v>
      </c>
      <c r="K97" s="27">
        <f t="shared" si="27"/>
        <v>6.666666666666667</v>
      </c>
      <c r="L97" s="37">
        <f t="shared" si="23"/>
        <v>5.560190121502167</v>
      </c>
      <c r="M97" s="110">
        <f t="shared" si="28"/>
        <v>-11.760912373409578</v>
      </c>
      <c r="N97" s="110">
        <f t="shared" si="24"/>
        <v>3.5976508428080982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403.141137376909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29.809142334890932</v>
      </c>
      <c r="K98" s="27">
        <f t="shared" si="27"/>
        <v>6.666666666666667</v>
      </c>
      <c r="L98" s="37">
        <f t="shared" si="23"/>
        <v>5.4299452916994895</v>
      </c>
      <c r="M98" s="110">
        <f t="shared" si="28"/>
        <v>-11.760912373409578</v>
      </c>
      <c r="N98" s="110">
        <f t="shared" si="24"/>
        <v>3.4913591736767562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409.141137376909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29.937462962619644</v>
      </c>
      <c r="K99" s="27">
        <f t="shared" si="27"/>
        <v>6.666666666666667</v>
      </c>
      <c r="L99" s="37">
        <f t="shared" si="23"/>
        <v>5.3016246639707774</v>
      </c>
      <c r="M99" s="110">
        <f t="shared" si="28"/>
        <v>-11.760912373409578</v>
      </c>
      <c r="N99" s="110">
        <f t="shared" si="24"/>
        <v>3.3897093897860433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415.141137376909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30.063915416815487</v>
      </c>
      <c r="K100" s="27">
        <f t="shared" si="27"/>
        <v>6.666666666666667</v>
      </c>
      <c r="L100" s="37">
        <f t="shared" si="23"/>
        <v>5.1751722097749351</v>
      </c>
      <c r="M100" s="110">
        <f t="shared" si="28"/>
        <v>-11.760912373409578</v>
      </c>
      <c r="N100" s="110">
        <f t="shared" si="24"/>
        <v>3.2924350849038833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421.141137376909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30.188553313952394</v>
      </c>
      <c r="K101" s="27">
        <f t="shared" si="27"/>
        <v>6.666666666666667</v>
      </c>
      <c r="L101" s="37">
        <f t="shared" si="23"/>
        <v>5.0505343126380282</v>
      </c>
      <c r="M101" s="110">
        <f t="shared" si="28"/>
        <v>-11.760912373409578</v>
      </c>
      <c r="N101" s="110">
        <f t="shared" si="24"/>
        <v>3.1992886940684655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427.141137376909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30.311427994935531</v>
      </c>
      <c r="K102" s="27">
        <f t="shared" si="27"/>
        <v>6.666666666666667</v>
      </c>
      <c r="L102" s="37">
        <f t="shared" si="23"/>
        <v>4.9276596316548904</v>
      </c>
      <c r="M102" s="110">
        <f t="shared" si="28"/>
        <v>-11.760912373409578</v>
      </c>
      <c r="N102" s="110">
        <f t="shared" si="24"/>
        <v>3.1100399168840029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433.141137376909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30.43258865207871</v>
      </c>
      <c r="K103" s="27">
        <f t="shared" si="27"/>
        <v>6.666666666666667</v>
      </c>
      <c r="L103" s="37">
        <f t="shared" si="23"/>
        <v>4.8064989745117117</v>
      </c>
      <c r="M103" s="110">
        <f t="shared" si="28"/>
        <v>-11.760912373409578</v>
      </c>
      <c r="N103" s="110">
        <f t="shared" si="24"/>
        <v>3.0244742926315644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439.141137376909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30.552082447346788</v>
      </c>
      <c r="K104" s="27">
        <f t="shared" si="27"/>
        <v>6.666666666666667</v>
      </c>
      <c r="L104" s="37">
        <f t="shared" si="23"/>
        <v>4.6870051792436342</v>
      </c>
      <c r="M104" s="110">
        <f t="shared" si="28"/>
        <v>-11.760912373409578</v>
      </c>
      <c r="N104" s="110">
        <f t="shared" si="24"/>
        <v>2.9423919107159255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445.141137376909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30.669954622574377</v>
      </c>
      <c r="K105" s="27">
        <f t="shared" si="27"/>
        <v>6.666666666666667</v>
      </c>
      <c r="L105" s="37">
        <f t="shared" si="23"/>
        <v>4.5691330040160452</v>
      </c>
      <c r="M105" s="110">
        <f t="shared" si="28"/>
        <v>-11.760912373409578</v>
      </c>
      <c r="N105" s="110">
        <f t="shared" si="24"/>
        <v>2.8636062419548014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451.141137376909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30.786248602305431</v>
      </c>
      <c r="K106" s="27">
        <f t="shared" si="27"/>
        <v>6.666666666666667</v>
      </c>
      <c r="L106" s="37">
        <f t="shared" si="23"/>
        <v>4.4528390242849909</v>
      </c>
      <c r="M106" s="110">
        <f t="shared" si="28"/>
        <v>-11.760912373409578</v>
      </c>
      <c r="N106" s="110">
        <f t="shared" si="24"/>
        <v>2.787943077939925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457.141137376909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30.901006089838827</v>
      </c>
      <c r="K107" s="27">
        <f t="shared" si="27"/>
        <v>6.666666666666667</v>
      </c>
      <c r="L107" s="37">
        <f t="shared" si="23"/>
        <v>4.338081536751595</v>
      </c>
      <c r="M107" s="110">
        <f t="shared" si="28"/>
        <v>-11.760912373409578</v>
      </c>
      <c r="N107" s="110">
        <f t="shared" si="24"/>
        <v>2.7152395671978189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463.141137376909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31.014267157011442</v>
      </c>
      <c r="K108" s="27">
        <f t="shared" si="27"/>
        <v>6.666666666666667</v>
      </c>
      <c r="L108" s="37">
        <f t="shared" si="23"/>
        <v>4.2248204695789795</v>
      </c>
      <c r="M108" s="110">
        <f t="shared" si="28"/>
        <v>-11.760912373409578</v>
      </c>
      <c r="N108" s="110">
        <f t="shared" si="24"/>
        <v>2.6453433381838716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469.141137376909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31.126070328202434</v>
      </c>
      <c r="K109" s="27">
        <f t="shared" si="27"/>
        <v>6.666666666666667</v>
      </c>
      <c r="L109" s="37">
        <f t="shared" si="23"/>
        <v>4.1130172983879874</v>
      </c>
      <c r="M109" s="110">
        <f t="shared" si="28"/>
        <v>-11.760912373409578</v>
      </c>
      <c r="N109" s="110">
        <f t="shared" si="24"/>
        <v>2.578111700282971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475.141137376909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31.236452658999472</v>
      </c>
      <c r="K110" s="27">
        <f t="shared" si="27"/>
        <v>6.666666666666667</v>
      </c>
      <c r="L110" s="37">
        <f t="shared" si="23"/>
        <v>4.0026349675909501</v>
      </c>
      <c r="M110" s="110">
        <f t="shared" si="28"/>
        <v>-11.760912373409578</v>
      </c>
      <c r="N110" s="110">
        <f t="shared" si="24"/>
        <v>2.5134109149866299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481.141137376909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31.345449809928777</v>
      </c>
      <c r="K111" s="27">
        <f t="shared" si="27"/>
        <v>6.666666666666667</v>
      </c>
      <c r="L111" s="37">
        <f t="shared" si="23"/>
        <v>3.893637816661645</v>
      </c>
      <c r="M111" s="110">
        <f t="shared" si="28"/>
        <v>-11.760912373409578</v>
      </c>
      <c r="N111" s="110">
        <f t="shared" si="24"/>
        <v>2.4511155302898935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487.141137376909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31.453096115616088</v>
      </c>
      <c r="K112" s="27">
        <f t="shared" si="27"/>
        <v>6.666666666666667</v>
      </c>
      <c r="L112" s="37">
        <f t="shared" si="23"/>
        <v>3.7859915109743341</v>
      </c>
      <c r="M112" s="110">
        <f t="shared" si="28"/>
        <v>-11.760912373409578</v>
      </c>
      <c r="N112" s="110">
        <f t="shared" si="24"/>
        <v>2.3911077721175538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493.141137376909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31.559424649714185</v>
      </c>
      <c r="K113" s="27">
        <f t="shared" si="27"/>
        <v>6.666666666666667</v>
      </c>
      <c r="L113" s="37">
        <f t="shared" si="23"/>
        <v>3.6796629768762372</v>
      </c>
      <c r="M113" s="110">
        <f t="shared" si="28"/>
        <v>-11.760912373409578</v>
      </c>
      <c r="N113" s="110">
        <f t="shared" si="24"/>
        <v>2.3332769872629084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499.141137376909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31.664467285904184</v>
      </c>
      <c r="K114" s="27">
        <f t="shared" si="27"/>
        <v>6.666666666666667</v>
      </c>
      <c r="L114" s="37">
        <f t="shared" si="23"/>
        <v>3.5746203406862378</v>
      </c>
      <c r="M114" s="110">
        <f t="shared" si="28"/>
        <v>-11.760912373409578</v>
      </c>
      <c r="N114" s="110">
        <f t="shared" si="24"/>
        <v>2.2775191329154989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505.141137376909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31.768254755252034</v>
      </c>
      <c r="K115" s="27">
        <f t="shared" si="27"/>
        <v>6.666666666666667</v>
      </c>
      <c r="L115" s="37">
        <f t="shared" si="23"/>
        <v>3.4708328713383878</v>
      </c>
      <c r="M115" s="110">
        <f t="shared" si="28"/>
        <v>-11.760912373409578</v>
      </c>
      <c r="N115" s="110">
        <f t="shared" si="24"/>
        <v>2.2237363083774673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511.141137376909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31.870816700178583</v>
      </c>
      <c r="K116" s="27">
        <f t="shared" si="27"/>
        <v>6.666666666666667</v>
      </c>
      <c r="L116" s="37">
        <f t="shared" si="23"/>
        <v>3.3682709264118387</v>
      </c>
      <c r="M116" s="110">
        <f t="shared" si="28"/>
        <v>-11.760912373409578</v>
      </c>
      <c r="N116" s="110">
        <f t="shared" si="24"/>
        <v>2.1718363250301649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517.141137376909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31.972181725280262</v>
      </c>
      <c r="K117" s="27">
        <f t="shared" si="27"/>
        <v>6.666666666666667</v>
      </c>
      <c r="L117" s="37">
        <f t="shared" si="23"/>
        <v>3.2669059013101602</v>
      </c>
      <c r="M117" s="110">
        <f t="shared" si="28"/>
        <v>-11.760912373409578</v>
      </c>
      <c r="N117" s="110">
        <f t="shared" si="24"/>
        <v>2.1217323110216153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523.141137376909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32.072377445218351</v>
      </c>
      <c r="K118" s="27">
        <f t="shared" si="27"/>
        <v>6.666666666666667</v>
      </c>
      <c r="L118" s="37">
        <f t="shared" si="23"/>
        <v>3.1667101813720713</v>
      </c>
      <c r="M118" s="110">
        <f t="shared" si="28"/>
        <v>-11.760912373409578</v>
      </c>
      <c r="N118" s="110">
        <f t="shared" si="24"/>
        <v>2.0733423475075523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529.141137376909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32.171430529877561</v>
      </c>
      <c r="K119" s="27">
        <f t="shared" si="27"/>
        <v>6.666666666666667</v>
      </c>
      <c r="L119" s="37">
        <f t="shared" si="23"/>
        <v>3.0676570967128605</v>
      </c>
      <c r="M119" s="110">
        <f t="shared" si="28"/>
        <v>-11.760912373409578</v>
      </c>
      <c r="N119" s="110">
        <f t="shared" si="24"/>
        <v>2.0265891336000843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535.141137376909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32.26936674697852</v>
      </c>
      <c r="K120" s="27">
        <f t="shared" si="27"/>
        <v>6.666666666666667</v>
      </c>
      <c r="L120" s="37">
        <f t="shared" si="23"/>
        <v>2.9697208796119021</v>
      </c>
      <c r="M120" s="110">
        <f t="shared" si="28"/>
        <v>-11.760912373409578</v>
      </c>
      <c r="N120" s="110">
        <f t="shared" si="24"/>
        <v>1.9813996774636931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541.141137376909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32.366211002314564</v>
      </c>
      <c r="K121" s="27">
        <f t="shared" si="27"/>
        <v>6.666666666666667</v>
      </c>
      <c r="L121" s="37">
        <f t="shared" si="23"/>
        <v>2.8728766242758574</v>
      </c>
      <c r="M121" s="110">
        <f t="shared" si="28"/>
        <v>-11.760912373409578</v>
      </c>
      <c r="N121" s="110">
        <f t="shared" si="24"/>
        <v>1.9377050112522423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547.141137376909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32.461987377770107</v>
      </c>
      <c r="K122" s="27">
        <f t="shared" si="27"/>
        <v>6.666666666666667</v>
      </c>
      <c r="L122" s="37">
        <f t="shared" si="23"/>
        <v>2.7771002488203145</v>
      </c>
      <c r="M122" s="110">
        <f t="shared" si="28"/>
        <v>-11.760912373409578</v>
      </c>
      <c r="N122" s="110">
        <f t="shared" si="24"/>
        <v>1.8954399278070262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553.141137376909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32.556719167265555</v>
      </c>
      <c r="K123" s="27">
        <f t="shared" si="27"/>
        <v>6.666666666666667</v>
      </c>
      <c r="L123" s="37">
        <f t="shared" si="23"/>
        <v>2.6823684593248664</v>
      </c>
      <c r="M123" s="110">
        <f t="shared" si="28"/>
        <v>-11.760912373409578</v>
      </c>
      <c r="N123" s="110">
        <f t="shared" si="24"/>
        <v>1.8545427372379286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559.141137376909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32.650428910763246</v>
      </c>
      <c r="K124" s="27">
        <f t="shared" si="27"/>
        <v>6.666666666666667</v>
      </c>
      <c r="L124" s="37">
        <f t="shared" si="23"/>
        <v>2.5886587158271759</v>
      </c>
      <c r="M124" s="110">
        <f t="shared" si="28"/>
        <v>-11.760912373409578</v>
      </c>
      <c r="N124" s="110">
        <f t="shared" si="24"/>
        <v>1.8149550416899765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565.141137376909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32.743138426458422</v>
      </c>
      <c r="K125" s="27">
        <f t="shared" si="27"/>
        <v>6.666666666666667</v>
      </c>
      <c r="L125" s="37">
        <f t="shared" si="23"/>
        <v>2.4959492001319994</v>
      </c>
      <c r="M125" s="110">
        <f t="shared" si="28"/>
        <v>-11.760912373409578</v>
      </c>
      <c r="N125" s="110">
        <f t="shared" si="24"/>
        <v>1.7766215267590768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571.141137376909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32.834868841270278</v>
      </c>
      <c r="K126" s="27">
        <f t="shared" si="27"/>
        <v>6.666666666666667</v>
      </c>
      <c r="L126" s="37">
        <f t="shared" si="23"/>
        <v>2.4042187853201433</v>
      </c>
      <c r="M126" s="110">
        <f t="shared" si="28"/>
        <v>-11.760912373409578</v>
      </c>
      <c r="N126" s="110">
        <f t="shared" si="24"/>
        <v>1.7394897681651207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577.141137376909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32.925640619739738</v>
      </c>
      <c r="K127" s="27">
        <f t="shared" si="27"/>
        <v>6.666666666666667</v>
      </c>
      <c r="L127" s="37">
        <f t="shared" ref="L127:L158" si="29">F127-J127+M127</f>
        <v>2.3134470068506836</v>
      </c>
      <c r="M127" s="110">
        <f t="shared" si="28"/>
        <v>-11.760912373409578</v>
      </c>
      <c r="N127" s="110">
        <f t="shared" ref="N127:N158" si="30">10^(L127/10)</f>
        <v>1.7035100524201661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583.141137376909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33.015473591432809</v>
      </c>
      <c r="K128" s="27">
        <f t="shared" si="27"/>
        <v>6.666666666666667</v>
      </c>
      <c r="L128" s="37">
        <f t="shared" si="29"/>
        <v>2.2236140351576132</v>
      </c>
      <c r="M128" s="110">
        <f t="shared" si="28"/>
        <v>-11.760912373409578</v>
      </c>
      <c r="N128" s="110">
        <f t="shared" si="30"/>
        <v>1.6686352103457223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589.141137376909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33.104386976941242</v>
      </c>
      <c r="K129" s="27">
        <f t="shared" si="27"/>
        <v>6.666666666666667</v>
      </c>
      <c r="L129" s="37">
        <f t="shared" si="29"/>
        <v>2.1347006496491794</v>
      </c>
      <c r="M129" s="110">
        <f t="shared" si="28"/>
        <v>-11.760912373409578</v>
      </c>
      <c r="N129" s="110">
        <f t="shared" si="30"/>
        <v>1.6348204623976776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595.141137376909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33.192399412565905</v>
      </c>
      <c r="K130" s="27">
        <f t="shared" si="27"/>
        <v>6.666666666666667</v>
      </c>
      <c r="L130" s="37">
        <f t="shared" si="29"/>
        <v>2.0466882140245168</v>
      </c>
      <c r="M130" s="110">
        <f t="shared" si="28"/>
        <v>-11.760912373409578</v>
      </c>
      <c r="N130" s="110">
        <f t="shared" si="30"/>
        <v>1.6020232748513512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601.141137376909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33.279528973762034</v>
      </c>
      <c r="K131" s="27">
        <f t="shared" si="27"/>
        <v>6.666666666666667</v>
      </c>
      <c r="L131" s="37">
        <f t="shared" si="29"/>
        <v>1.9595586528283881</v>
      </c>
      <c r="M131" s="110">
        <f t="shared" si="28"/>
        <v>-11.760912373409578</v>
      </c>
      <c r="N131" s="110">
        <f t="shared" si="30"/>
        <v>1.5702032259839183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607.141137376909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33.365793197420231</v>
      </c>
      <c r="K132" s="27">
        <f t="shared" si="27"/>
        <v>6.666666666666667</v>
      </c>
      <c r="L132" s="37">
        <f t="shared" si="29"/>
        <v>1.8732944291701905</v>
      </c>
      <c r="M132" s="110">
        <f t="shared" si="28"/>
        <v>-11.760912373409578</v>
      </c>
      <c r="N132" s="110">
        <f t="shared" si="30"/>
        <v>1.539321881467751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613.141137376909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33.451209103051838</v>
      </c>
      <c r="K133" s="27">
        <f t="shared" si="27"/>
        <v>6.666666666666667</v>
      </c>
      <c r="L133" s="37">
        <f t="shared" si="29"/>
        <v>1.7878785235385841</v>
      </c>
      <c r="M133" s="110">
        <f t="shared" si="28"/>
        <v>-11.760912373409578</v>
      </c>
      <c r="N133" s="110">
        <f t="shared" si="30"/>
        <v>1.509342678257179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619.141137376909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33.535793212942806</v>
      </c>
      <c r="K134" s="27">
        <f t="shared" si="27"/>
        <v>6.666666666666667</v>
      </c>
      <c r="L134" s="37">
        <f t="shared" si="29"/>
        <v>1.7032944136476154</v>
      </c>
      <c r="M134" s="110">
        <f t="shared" si="28"/>
        <v>-11.760912373409578</v>
      </c>
      <c r="N134" s="110">
        <f t="shared" si="30"/>
        <v>1.480230816313385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625.141137376909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33.619561571335602</v>
      </c>
      <c r="K135" s="27">
        <f t="shared" si="27"/>
        <v>6.666666666666667</v>
      </c>
      <c r="L135" s="37">
        <f t="shared" si="29"/>
        <v>1.6195260552548199</v>
      </c>
      <c r="M135" s="110">
        <f t="shared" si="28"/>
        <v>-11.760912373409578</v>
      </c>
      <c r="N135" s="110">
        <f t="shared" si="30"/>
        <v>1.4519531575685809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631.141137376909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33.702529762695015</v>
      </c>
      <c r="K136" s="27">
        <f t="shared" si="27"/>
        <v>6.666666666666667</v>
      </c>
      <c r="L136" s="37">
        <f t="shared" si="29"/>
        <v>1.5365578638954069</v>
      </c>
      <c r="M136" s="110">
        <f t="shared" si="28"/>
        <v>-11.760912373409578</v>
      </c>
      <c r="N136" s="110">
        <f t="shared" si="30"/>
        <v>1.4244781315814776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637.141137376909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33.784712929109787</v>
      </c>
      <c r="K137" s="27">
        <f t="shared" si="27"/>
        <v>6.666666666666667</v>
      </c>
      <c r="L137" s="37">
        <f t="shared" si="29"/>
        <v>1.4543746974806346</v>
      </c>
      <c r="M137" s="110">
        <f t="shared" si="28"/>
        <v>-11.760912373409578</v>
      </c>
      <c r="N137" s="110">
        <f t="shared" si="30"/>
        <v>1.3977756473823837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643.141137376909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33.866125786878634</v>
      </c>
      <c r="K138" s="27">
        <f t="shared" si="27"/>
        <v>6.666666666666667</v>
      </c>
      <c r="L138" s="37">
        <f t="shared" si="29"/>
        <v>1.3729618397117882</v>
      </c>
      <c r="M138" s="110">
        <f t="shared" si="28"/>
        <v>-11.760912373409578</v>
      </c>
      <c r="N138" s="110">
        <f t="shared" si="30"/>
        <v>1.3718170110481602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649.141137376909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33.946782642326248</v>
      </c>
      <c r="K139" s="27">
        <f t="shared" si="27"/>
        <v>6.666666666666667</v>
      </c>
      <c r="L139" s="37">
        <f t="shared" si="29"/>
        <v>1.2923049842641738</v>
      </c>
      <c r="M139" s="110">
        <f t="shared" si="28"/>
        <v>-11.760912373409578</v>
      </c>
      <c r="N139" s="110">
        <f t="shared" si="30"/>
        <v>1.3465748485852731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655.141137376909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34.0266974068916</v>
      </c>
      <c r="K140" s="27">
        <f t="shared" si="27"/>
        <v>6.666666666666667</v>
      </c>
      <c r="L140" s="37">
        <f t="shared" si="29"/>
        <v>1.2123902196988219</v>
      </c>
      <c r="M140" s="110">
        <f t="shared" si="28"/>
        <v>-11.760912373409578</v>
      </c>
      <c r="N140" s="110">
        <f t="shared" si="30"/>
        <v>1.3220230337339003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661.141137376909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34.105883611528505</v>
      </c>
      <c r="K141" s="27">
        <f t="shared" si="27"/>
        <v>6.666666666666667</v>
      </c>
      <c r="L141" s="37">
        <f t="shared" si="29"/>
        <v>1.1332040150619171</v>
      </c>
      <c r="M141" s="110">
        <f t="shared" si="28"/>
        <v>-11.760912373409578</v>
      </c>
      <c r="N141" s="110">
        <f t="shared" si="30"/>
        <v>1.2981366203373976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667.141137376909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34.184354420455662</v>
      </c>
      <c r="K142" s="27">
        <f t="shared" si="27"/>
        <v>6.666666666666667</v>
      </c>
      <c r="L142" s="37">
        <f t="shared" si="29"/>
        <v>1.0547332061347596</v>
      </c>
      <c r="M142" s="110">
        <f t="shared" si="28"/>
        <v>-11.760912373409578</v>
      </c>
      <c r="N142" s="110">
        <f t="shared" si="30"/>
        <v>1.2748917789501679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673.141137376909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34.262122644291068</v>
      </c>
      <c r="K143" s="27">
        <f t="shared" si="27"/>
        <v>6.666666666666667</v>
      </c>
      <c r="L143" s="37">
        <f t="shared" si="29"/>
        <v>0.97696498229935358</v>
      </c>
      <c r="M143" s="110">
        <f t="shared" si="28"/>
        <v>-11.760912373409578</v>
      </c>
      <c r="N143" s="110">
        <f t="shared" si="30"/>
        <v>1.2522657373830757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679.141137376909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34.339200752603745</v>
      </c>
      <c r="K144" s="27">
        <f t="shared" si="27"/>
        <v>6.666666666666667</v>
      </c>
      <c r="L144" s="37">
        <f t="shared" si="29"/>
        <v>0.89988687398667722</v>
      </c>
      <c r="M144" s="110">
        <f t="shared" si="28"/>
        <v>-11.760912373409578</v>
      </c>
      <c r="N144" s="110">
        <f t="shared" si="30"/>
        <v>1.2302367249093051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685.141137376909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34.415600885913342</v>
      </c>
      <c r="K145" s="27">
        <f t="shared" si="27"/>
        <v>6.666666666666667</v>
      </c>
      <c r="L145" s="37">
        <f t="shared" si="29"/>
        <v>0.82348674067707961</v>
      </c>
      <c r="M145" s="110">
        <f t="shared" si="28"/>
        <v>-11.760912373409578</v>
      </c>
      <c r="N145" s="110">
        <f t="shared" si="30"/>
        <v>1.2087839198754042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691.141137376909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34.491334867166628</v>
      </c>
      <c r="K146" s="27">
        <f t="shared" si="27"/>
        <v>6.666666666666667</v>
      </c>
      <c r="L146" s="37">
        <f t="shared" si="29"/>
        <v>0.74775275942379338</v>
      </c>
      <c r="M146" s="110">
        <f t="shared" si="28"/>
        <v>-11.760912373409578</v>
      </c>
      <c r="N146" s="110">
        <f t="shared" si="30"/>
        <v>1.187887400482025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697.141137376909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34.566414212717937</v>
      </c>
      <c r="K147" s="27">
        <f t="shared" si="27"/>
        <v>6.666666666666667</v>
      </c>
      <c r="L147" s="37">
        <f t="shared" si="29"/>
        <v>0.67267341387248436</v>
      </c>
      <c r="M147" s="110">
        <f t="shared" si="28"/>
        <v>-11.760912373409578</v>
      </c>
      <c r="N147" s="110">
        <f t="shared" si="30"/>
        <v>1.1675280985170791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703.141137376909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34.640850142839149</v>
      </c>
      <c r="K148" s="27">
        <f t="shared" si="27"/>
        <v>6.666666666666667</v>
      </c>
      <c r="L148" s="37">
        <f t="shared" si="29"/>
        <v>0.59823748375127295</v>
      </c>
      <c r="M148" s="110">
        <f t="shared" si="28"/>
        <v>-11.760912373409578</v>
      </c>
      <c r="N148" s="110">
        <f t="shared" si="30"/>
        <v>1.1476877558406136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709.141137376909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34.714653591783083</v>
      </c>
      <c r="K149" s="27">
        <f t="shared" si="27"/>
        <v>6.666666666666667</v>
      </c>
      <c r="L149" s="37">
        <f t="shared" si="29"/>
        <v>0.52443403480733863</v>
      </c>
      <c r="M149" s="110">
        <f t="shared" si="28"/>
        <v>-11.760912373409578</v>
      </c>
      <c r="N149" s="110">
        <f t="shared" si="30"/>
        <v>1.1283488834359736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715.141137376909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34.787835217422973</v>
      </c>
      <c r="K150" s="27">
        <f t="shared" si="27"/>
        <v>6.666666666666667</v>
      </c>
      <c r="L150" s="37">
        <f t="shared" si="29"/>
        <v>0.45125240916744858</v>
      </c>
      <c r="M150" s="110">
        <f t="shared" si="28"/>
        <v>-11.760912373409578</v>
      </c>
      <c r="N150" s="110">
        <f t="shared" si="30"/>
        <v>1.1094947228557055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721.141137376909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34.860405410489257</v>
      </c>
      <c r="K151" s="27">
        <f t="shared" si="27"/>
        <v>6.666666666666667</v>
      </c>
      <c r="L151" s="37">
        <f t="shared" si="29"/>
        <v>0.37868221610116493</v>
      </c>
      <c r="M151" s="110">
        <f t="shared" si="28"/>
        <v>-11.760912373409578</v>
      </c>
      <c r="N151" s="110">
        <f t="shared" si="30"/>
        <v>1.0911092099034776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727.141137376909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34.932374303423664</v>
      </c>
      <c r="K152" s="27">
        <f t="shared" si="27"/>
        <v>6.666666666666667</v>
      </c>
      <c r="L152" s="37">
        <f t="shared" si="29"/>
        <v>0.30671332316675759</v>
      </c>
      <c r="M152" s="110">
        <f t="shared" si="28"/>
        <v>-11.760912373409578</v>
      </c>
      <c r="N152" s="110">
        <f t="shared" si="30"/>
        <v>1.0731769404050426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477.141137376909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31.272937229338655</v>
      </c>
      <c r="K153" s="27">
        <f t="shared" si="27"/>
        <v>6.666666666666667</v>
      </c>
      <c r="L153" s="37">
        <f t="shared" si="29"/>
        <v>3.9661503972517664</v>
      </c>
      <c r="M153" s="110">
        <f t="shared" si="28"/>
        <v>-11.760912373409578</v>
      </c>
      <c r="N153" s="110">
        <f t="shared" si="30"/>
        <v>2.4923844884485788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477.33658194983786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31.276494378929829</v>
      </c>
      <c r="K154" s="27">
        <f t="shared" si="27"/>
        <v>6.666666666666667</v>
      </c>
      <c r="L154" s="37">
        <f t="shared" si="29"/>
        <v>3.9625932476605925</v>
      </c>
      <c r="M154" s="110">
        <f t="shared" si="28"/>
        <v>-11.760912373409578</v>
      </c>
      <c r="N154" s="110">
        <f t="shared" si="30"/>
        <v>2.4903439019336155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477.92044541485461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31.287112200326749</v>
      </c>
      <c r="K155" s="27">
        <f t="shared" si="27"/>
        <v>6.666666666666667</v>
      </c>
      <c r="L155" s="37">
        <f t="shared" si="29"/>
        <v>3.9519754262636724</v>
      </c>
      <c r="M155" s="110">
        <f t="shared" si="28"/>
        <v>-11.760912373409578</v>
      </c>
      <c r="N155" s="110">
        <f t="shared" si="30"/>
        <v>2.484262836923075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478.88547053897275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31.304633213582473</v>
      </c>
      <c r="K156" s="27">
        <f t="shared" si="27"/>
        <v>6.666666666666667</v>
      </c>
      <c r="L156" s="37">
        <f t="shared" si="29"/>
        <v>3.9344544130079484</v>
      </c>
      <c r="M156" s="110">
        <f t="shared" si="28"/>
        <v>-11.760912373409578</v>
      </c>
      <c r="N156" s="110">
        <f t="shared" si="30"/>
        <v>2.4742606102278129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480.22005196894668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31.328805808199764</v>
      </c>
      <c r="K157" s="27">
        <f t="shared" si="27"/>
        <v>6.666666666666667</v>
      </c>
      <c r="L157" s="37">
        <f t="shared" si="29"/>
        <v>3.9102818183906578</v>
      </c>
      <c r="M157" s="110">
        <f t="shared" si="28"/>
        <v>-11.760912373409578</v>
      </c>
      <c r="N157" s="110">
        <f t="shared" si="30"/>
        <v>2.4605272652451076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481.90890060413255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31.359298951322504</v>
      </c>
      <c r="K158" s="27">
        <f t="shared" si="27"/>
        <v>6.666666666666667</v>
      </c>
      <c r="L158" s="37">
        <f t="shared" si="29"/>
        <v>3.8797886752679176</v>
      </c>
      <c r="M158" s="110">
        <f t="shared" si="28"/>
        <v>-11.760912373409578</v>
      </c>
      <c r="N158" s="110">
        <f t="shared" si="30"/>
        <v>2.4433116599228613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483.93384965873673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31.395720014226907</v>
      </c>
      <c r="K159" s="27">
        <f t="shared" si="27"/>
        <v>6.666666666666667</v>
      </c>
      <c r="L159" s="37">
        <f t="shared" ref="L159:L190" si="32">F159-J159+M159</f>
        <v>3.8433676123635152</v>
      </c>
      <c r="M159" s="110">
        <f t="shared" si="28"/>
        <v>-11.760912373409578</v>
      </c>
      <c r="N159" s="110">
        <f t="shared" ref="N159:N190" si="33">10^(L159/10)</f>
        <v>2.4229070925199729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486.27471241507328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31.437633713627879</v>
      </c>
      <c r="K160" s="27">
        <f t="shared" ref="K160:K223" si="36">4/60*100</f>
        <v>6.666666666666667</v>
      </c>
      <c r="L160" s="37">
        <f t="shared" si="32"/>
        <v>3.8014539129625433</v>
      </c>
      <c r="M160" s="110">
        <f t="shared" ref="M160:M223" si="37">10*LOG(6.666667/100)</f>
        <v>-11.760912373409578</v>
      </c>
      <c r="N160" s="110">
        <f t="shared" si="33"/>
        <v>2.399636124743791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488.91011154549176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31.484580387043916</v>
      </c>
      <c r="K161" s="27">
        <f t="shared" si="36"/>
        <v>6.666666666666667</v>
      </c>
      <c r="L161" s="37">
        <f t="shared" si="32"/>
        <v>3.7545072395465056</v>
      </c>
      <c r="M161" s="110">
        <f t="shared" si="37"/>
        <v>-11.760912373409578</v>
      </c>
      <c r="N161" s="110">
        <f t="shared" si="33"/>
        <v>2.3738360665841896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491.81822020166567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31.536092276848887</v>
      </c>
      <c r="K162" s="27">
        <f t="shared" si="36"/>
        <v>6.666666666666667</v>
      </c>
      <c r="L162" s="37">
        <f t="shared" si="32"/>
        <v>3.7029953497415349</v>
      </c>
      <c r="M162" s="110">
        <f t="shared" si="37"/>
        <v>-11.760912373409578</v>
      </c>
      <c r="N162" s="110">
        <f t="shared" si="33"/>
        <v>2.3458461988016173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494.97737911887685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31.591707035304527</v>
      </c>
      <c r="K163" s="27">
        <f t="shared" si="36"/>
        <v>6.666666666666667</v>
      </c>
      <c r="L163" s="37">
        <f t="shared" si="32"/>
        <v>3.647380591285895</v>
      </c>
      <c r="M163" s="110">
        <f t="shared" si="37"/>
        <v>-11.760912373409578</v>
      </c>
      <c r="N163" s="110">
        <f t="shared" si="33"/>
        <v>2.315997355329432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498.36657621465429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31.650978158885383</v>
      </c>
      <c r="K164" s="27">
        <f t="shared" si="36"/>
        <v>6.666666666666667</v>
      </c>
      <c r="L164" s="37">
        <f t="shared" si="32"/>
        <v>3.5881094677050385</v>
      </c>
      <c r="M164" s="110">
        <f t="shared" si="37"/>
        <v>-11.760912373409578</v>
      </c>
      <c r="N164" s="110">
        <f t="shared" si="33"/>
        <v>2.2846040732606814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501.9657923089909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31.713482441799233</v>
      </c>
      <c r="K165" s="27">
        <f t="shared" si="36"/>
        <v>6.666666666666667</v>
      </c>
      <c r="L165" s="37">
        <f t="shared" si="32"/>
        <v>3.5256051847911891</v>
      </c>
      <c r="M165" s="110">
        <f t="shared" si="37"/>
        <v>-11.760912373409578</v>
      </c>
      <c r="N165" s="110">
        <f t="shared" si="33"/>
        <v>2.2519592030268036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505.7562276434258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31.778824783459836</v>
      </c>
      <c r="K166" s="27">
        <f t="shared" si="36"/>
        <v>6.666666666666667</v>
      </c>
      <c r="L166" s="37">
        <f t="shared" si="32"/>
        <v>3.460262843130586</v>
      </c>
      <c r="M166" s="110">
        <f t="shared" si="37"/>
        <v>-11.760912373409578</v>
      </c>
      <c r="N166" s="110">
        <f t="shared" si="33"/>
        <v>2.2183306732524621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509.72042939608849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31.846640805821121</v>
      </c>
      <c r="K167" s="27">
        <f t="shared" si="36"/>
        <v>6.666666666666667</v>
      </c>
      <c r="L167" s="37">
        <f t="shared" si="32"/>
        <v>3.392446820769301</v>
      </c>
      <c r="M167" s="110">
        <f t="shared" si="37"/>
        <v>-11.760912373409578</v>
      </c>
      <c r="N167" s="110">
        <f t="shared" si="33"/>
        <v>2.1839600112063837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513.8423417224783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31.916597764226179</v>
      </c>
      <c r="K168" s="27">
        <f t="shared" si="36"/>
        <v>6.666666666666667</v>
      </c>
      <c r="L168" s="37">
        <f t="shared" si="32"/>
        <v>3.3224898623642432</v>
      </c>
      <c r="M168" s="110">
        <f t="shared" si="37"/>
        <v>-11.760912373409578</v>
      </c>
      <c r="N168" s="110">
        <f t="shared" si="33"/>
        <v>2.1490622041565444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518.10729848566632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31.988394203191778</v>
      </c>
      <c r="K169" s="27">
        <f t="shared" si="36"/>
        <v>6.666666666666667</v>
      </c>
      <c r="L169" s="37">
        <f t="shared" si="32"/>
        <v>3.2506934233986442</v>
      </c>
      <c r="M169" s="110">
        <f t="shared" si="37"/>
        <v>-11.760912373409578</v>
      </c>
      <c r="N169" s="110">
        <f t="shared" si="33"/>
        <v>2.1138265204677493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522.5019760464512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32.061758744827273</v>
      </c>
      <c r="K170" s="27">
        <f t="shared" si="36"/>
        <v>6.666666666666667</v>
      </c>
      <c r="L170" s="37">
        <f t="shared" si="32"/>
        <v>3.1773288817631489</v>
      </c>
      <c r="M170" s="110">
        <f t="shared" si="37"/>
        <v>-11.760912373409578</v>
      </c>
      <c r="N170" s="110">
        <f t="shared" si="33"/>
        <v>2.0784179677095893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527.01432018465459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32.136448322948468</v>
      </c>
      <c r="K171" s="27">
        <f t="shared" si="36"/>
        <v>6.666666666666667</v>
      </c>
      <c r="L171" s="37">
        <f t="shared" si="32"/>
        <v>3.1026393036419542</v>
      </c>
      <c r="M171" s="110">
        <f t="shared" si="37"/>
        <v>-11.760912373409578</v>
      </c>
      <c r="N171" s="110">
        <f t="shared" si="33"/>
        <v>2.0429791310962337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531.63345799474894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32.212246103248653</v>
      </c>
      <c r="K172" s="27">
        <f t="shared" si="36"/>
        <v>6.666666666666667</v>
      </c>
      <c r="L172" s="37">
        <f t="shared" si="32"/>
        <v>3.0268415233417691</v>
      </c>
      <c r="M172" s="110">
        <f t="shared" si="37"/>
        <v>-11.760912373409578</v>
      </c>
      <c r="N172" s="110">
        <f t="shared" si="33"/>
        <v>2.0076321986520624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536.34960274839545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32.288959265897596</v>
      </c>
      <c r="K173" s="27">
        <f t="shared" si="36"/>
        <v>6.666666666666667</v>
      </c>
      <c r="L173" s="37">
        <f t="shared" si="32"/>
        <v>2.9501283606928261</v>
      </c>
      <c r="M173" s="110">
        <f t="shared" si="37"/>
        <v>-11.760912373409578</v>
      </c>
      <c r="N173" s="110">
        <f t="shared" si="33"/>
        <v>1.9724810341824268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541.15395736296011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32.36641677426077</v>
      </c>
      <c r="K174" s="27">
        <f t="shared" si="36"/>
        <v>6.666666666666667</v>
      </c>
      <c r="L174" s="37">
        <f t="shared" si="32"/>
        <v>2.8726708523296516</v>
      </c>
      <c r="M174" s="110">
        <f t="shared" si="37"/>
        <v>-11.760912373409578</v>
      </c>
      <c r="N174" s="110">
        <f t="shared" si="33"/>
        <v>1.9376132035268048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546.03862026585909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32.444467212160404</v>
      </c>
      <c r="K175" s="27">
        <f t="shared" si="36"/>
        <v>6.666666666666667</v>
      </c>
      <c r="L175" s="37">
        <f t="shared" si="32"/>
        <v>2.7946204144300175</v>
      </c>
      <c r="M175" s="110">
        <f t="shared" si="37"/>
        <v>-11.760912373409578</v>
      </c>
      <c r="N175" s="110">
        <f t="shared" si="33"/>
        <v>1.9031018938585285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550.99649604825254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32.522976741037617</v>
      </c>
      <c r="K176" s="27">
        <f t="shared" si="36"/>
        <v>6.666666666666667</v>
      </c>
      <c r="L176" s="37">
        <f t="shared" si="32"/>
        <v>2.7161108855528049</v>
      </c>
      <c r="M176" s="110">
        <f t="shared" si="37"/>
        <v>-11.760912373409578</v>
      </c>
      <c r="N176" s="110">
        <f t="shared" si="33"/>
        <v>1.8690076911860365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556.02121228325962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32.601827205808036</v>
      </c>
      <c r="K177" s="27">
        <f t="shared" si="36"/>
        <v>6.666666666666667</v>
      </c>
      <c r="L177" s="37">
        <f t="shared" si="32"/>
        <v>2.6372604207823862</v>
      </c>
      <c r="M177" s="110">
        <f t="shared" si="37"/>
        <v>-11.760912373409578</v>
      </c>
      <c r="N177" s="110">
        <f t="shared" si="33"/>
        <v>1.8353801992993424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561.10704316550209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32.680914402360543</v>
      </c>
      <c r="K178" s="27">
        <f t="shared" si="36"/>
        <v>6.666666666666667</v>
      </c>
      <c r="L178" s="37">
        <f t="shared" si="32"/>
        <v>2.5581732242298791</v>
      </c>
      <c r="M178" s="110">
        <f t="shared" si="37"/>
        <v>-11.760912373409578</v>
      </c>
      <c r="N178" s="110">
        <f t="shared" si="33"/>
        <v>1.8022594957887925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566.24884013965732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32.760146508931236</v>
      </c>
      <c r="K179" s="27">
        <f t="shared" si="36"/>
        <v>6.666666666666667</v>
      </c>
      <c r="L179" s="37">
        <f t="shared" si="32"/>
        <v>2.4789411176591862</v>
      </c>
      <c r="M179" s="110">
        <f t="shared" si="37"/>
        <v>-11.760912373409578</v>
      </c>
      <c r="N179" s="110">
        <f t="shared" si="33"/>
        <v>1.7696774288560477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571.4419693664629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32.839442676654024</v>
      </c>
      <c r="K180" s="27">
        <f t="shared" si="36"/>
        <v>6.666666666666667</v>
      </c>
      <c r="L180" s="37">
        <f t="shared" si="32"/>
        <v>2.3996449499363983</v>
      </c>
      <c r="M180" s="110">
        <f t="shared" si="37"/>
        <v>-11.760912373409578</v>
      </c>
      <c r="N180" s="110">
        <f t="shared" si="33"/>
        <v>1.7376587636069385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576.68225567791501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32.918731770381122</v>
      </c>
      <c r="K181" s="27">
        <f t="shared" si="36"/>
        <v>6.666666666666667</v>
      </c>
      <c r="L181" s="37">
        <f t="shared" si="32"/>
        <v>2.3203558562093001</v>
      </c>
      <c r="M181" s="110">
        <f t="shared" si="37"/>
        <v>-11.760912373409578</v>
      </c>
      <c r="N181" s="110">
        <f t="shared" si="33"/>
        <v>1.706222189279448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581.96593256288145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32.997951248565045</v>
      </c>
      <c r="K182" s="27">
        <f t="shared" si="36"/>
        <v>6.666666666666667</v>
      </c>
      <c r="L182" s="37">
        <f t="shared" si="32"/>
        <v>2.2411363780253772</v>
      </c>
      <c r="M182" s="110">
        <f t="shared" si="37"/>
        <v>-11.760912373409578</v>
      </c>
      <c r="N182" s="110">
        <f t="shared" si="33"/>
        <v>1.6753812001123907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587.28959767280139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33.077046169990069</v>
      </c>
      <c r="K183" s="27">
        <f t="shared" si="36"/>
        <v>6.666666666666667</v>
      </c>
      <c r="L183" s="37">
        <f t="shared" si="32"/>
        <v>2.1620414566003525</v>
      </c>
      <c r="M183" s="110">
        <f t="shared" si="37"/>
        <v>-11.760912373409578</v>
      </c>
      <c r="N183" s="110">
        <f t="shared" si="33"/>
        <v>1.6451448628129106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592.65017332474429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33.155968314992919</v>
      </c>
      <c r="K184" s="27">
        <f t="shared" si="36"/>
        <v>6.666666666666667</v>
      </c>
      <c r="L184" s="37">
        <f t="shared" si="32"/>
        <v>2.0831193115975033</v>
      </c>
      <c r="M184" s="110">
        <f t="shared" si="37"/>
        <v>-11.760912373409578</v>
      </c>
      <c r="N184" s="110">
        <f t="shared" si="33"/>
        <v>1.6155184832008891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598.04487149164925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33.234675409203852</v>
      </c>
      <c r="K185" s="27">
        <f t="shared" si="36"/>
        <v>6.666666666666667</v>
      </c>
      <c r="L185" s="37">
        <f t="shared" si="32"/>
        <v>2.0044122173865695</v>
      </c>
      <c r="M185" s="110">
        <f t="shared" si="37"/>
        <v>-11.760912373409578</v>
      </c>
      <c r="N185" s="110">
        <f t="shared" si="33"/>
        <v>1.5865041838532448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603.47116279714294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33.313130438549749</v>
      </c>
      <c r="K186" s="27">
        <f t="shared" si="36"/>
        <v>6.666666666666667</v>
      </c>
      <c r="L186" s="37">
        <f t="shared" si="32"/>
        <v>1.9259571880406732</v>
      </c>
      <c r="M186" s="110">
        <f t="shared" si="37"/>
        <v>-11.760912373409578</v>
      </c>
      <c r="N186" s="110">
        <f t="shared" si="33"/>
        <v>1.558101403617427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608.92674906809884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33.39130104514075</v>
      </c>
      <c r="K187" s="27">
        <f t="shared" si="36"/>
        <v>6.666666666666667</v>
      </c>
      <c r="L187" s="37">
        <f t="shared" si="32"/>
        <v>1.8477865814496717</v>
      </c>
      <c r="M187" s="110">
        <f t="shared" si="37"/>
        <v>-11.760912373409578</v>
      </c>
      <c r="N187" s="110">
        <f t="shared" si="33"/>
        <v>1.5303073288280711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614.40953903749551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33.469158994609337</v>
      </c>
      <c r="K188" s="27">
        <f t="shared" si="36"/>
        <v>6.666666666666667</v>
      </c>
      <c r="L188" s="37">
        <f t="shared" si="32"/>
        <v>1.7699286319810845</v>
      </c>
      <c r="M188" s="110">
        <f t="shared" si="37"/>
        <v>-11.760912373409578</v>
      </c>
      <c r="N188" s="110">
        <f t="shared" si="33"/>
        <v>1.5031172650202866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619.917626830176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33.546679706423078</v>
      </c>
      <c r="K189" s="27">
        <f t="shared" si="36"/>
        <v>6.666666666666667</v>
      </c>
      <c r="L189" s="37">
        <f t="shared" si="32"/>
        <v>1.6924079201673443</v>
      </c>
      <c r="M189" s="110">
        <f t="shared" si="37"/>
        <v>-11.760912373409578</v>
      </c>
      <c r="N189" s="110">
        <f t="shared" si="33"/>
        <v>1.4765249569328891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625.44927290294572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33.623841839607103</v>
      </c>
      <c r="K190" s="27">
        <f t="shared" si="36"/>
        <v>6.666666666666667</v>
      </c>
      <c r="L190" s="37">
        <f t="shared" si="32"/>
        <v>1.6152457869833192</v>
      </c>
      <c r="M190" s="110">
        <f t="shared" si="37"/>
        <v>-11.760912373409578</v>
      </c>
      <c r="N190" s="110">
        <f t="shared" si="33"/>
        <v>1.4505228636626568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631.00288714697797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33.700626927168976</v>
      </c>
      <c r="K191" s="27">
        <f t="shared" si="36"/>
        <v>6.666666666666667</v>
      </c>
      <c r="L191" s="37">
        <f t="shared" ref="L191:L222" si="38">F191-J191+M191</f>
        <v>1.5384606994214458</v>
      </c>
      <c r="M191" s="110">
        <f t="shared" si="37"/>
        <v>-11.760912373409578</v>
      </c>
      <c r="N191" s="110">
        <f t="shared" ref="N191:N222" si="39">10^(L191/10)</f>
        <v>1.4251023949787169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636.57701389416343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33.77701905330396</v>
      </c>
      <c r="K192" s="27">
        <f t="shared" si="36"/>
        <v>6.666666666666667</v>
      </c>
      <c r="L192" s="37">
        <f t="shared" si="38"/>
        <v>1.4620685732864622</v>
      </c>
      <c r="M192" s="110">
        <f t="shared" si="37"/>
        <v>-11.760912373409578</v>
      </c>
      <c r="N192" s="110">
        <f t="shared" si="39"/>
        <v>1.4002541140394622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642.17031859958649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33.853004568168949</v>
      </c>
      <c r="K193" s="27">
        <f t="shared" si="36"/>
        <v>6.666666666666667</v>
      </c>
      <c r="L193" s="37">
        <f t="shared" si="38"/>
        <v>1.3860830584214732</v>
      </c>
      <c r="M193" s="110">
        <f t="shared" si="37"/>
        <v>-11.760912373409578</v>
      </c>
      <c r="N193" s="110">
        <f t="shared" si="39"/>
        <v>1.375967911071893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647.78157599975316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33.928571835649635</v>
      </c>
      <c r="K194" s="27">
        <f t="shared" si="36"/>
        <v>6.666666666666667</v>
      </c>
      <c r="L194" s="37">
        <f t="shared" si="38"/>
        <v>1.3105157909407872</v>
      </c>
      <c r="M194" s="110">
        <f t="shared" si="37"/>
        <v>-11.760912373409578</v>
      </c>
      <c r="N194" s="110">
        <f t="shared" si="39"/>
        <v>1.3522331519704975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653.4096595706244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34.003711010110408</v>
      </c>
      <c r="K195" s="27">
        <f t="shared" si="36"/>
        <v>6.666666666666667</v>
      </c>
      <c r="L195" s="37">
        <f t="shared" si="38"/>
        <v>1.2353766164800142</v>
      </c>
      <c r="M195" s="110">
        <f t="shared" si="37"/>
        <v>-11.760912373409578</v>
      </c>
      <c r="N195" s="110">
        <f t="shared" si="39"/>
        <v>1.3290388052440063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659.05353213114427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34.078413838615788</v>
      </c>
      <c r="K196" s="27">
        <f t="shared" si="36"/>
        <v>6.666666666666667</v>
      </c>
      <c r="L196" s="37">
        <f t="shared" si="38"/>
        <v>1.1606737879746341</v>
      </c>
      <c r="M196" s="110">
        <f t="shared" si="37"/>
        <v>-11.760912373409578</v>
      </c>
      <c r="N196" s="110">
        <f t="shared" si="39"/>
        <v>1.3063735502764942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664.71223745701377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34.15267348555146</v>
      </c>
      <c r="K197" s="27">
        <f t="shared" si="36"/>
        <v>6.666666666666667</v>
      </c>
      <c r="L197" s="37">
        <f t="shared" si="38"/>
        <v>1.0864141410389614</v>
      </c>
      <c r="M197" s="110">
        <f t="shared" si="37"/>
        <v>-11.760912373409578</v>
      </c>
      <c r="N197" s="110">
        <f t="shared" si="39"/>
        <v>1.2842258694673867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670.38489278620796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34.226484376957757</v>
      </c>
      <c r="K198" s="27">
        <f t="shared" si="36"/>
        <v>6.666666666666667</v>
      </c>
      <c r="L198" s="37">
        <f t="shared" si="38"/>
        <v>1.0126032496326651</v>
      </c>
      <c r="M198" s="110">
        <f t="shared" si="37"/>
        <v>-11.760912373409578</v>
      </c>
      <c r="N198" s="110">
        <f t="shared" si="39"/>
        <v>1.2625841264662769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676.07068211239994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34.29984206222548</v>
      </c>
      <c r="K199" s="27">
        <f t="shared" si="36"/>
        <v>6.666666666666667</v>
      </c>
      <c r="L199" s="37">
        <f t="shared" si="38"/>
        <v>0.939245564364942</v>
      </c>
      <c r="M199" s="110">
        <f t="shared" si="37"/>
        <v>-11.760912373409578</v>
      </c>
      <c r="N199" s="110">
        <f t="shared" si="39"/>
        <v>1.241436632416383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681.76885017529207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34.372743091098052</v>
      </c>
      <c r="K200" s="27">
        <f t="shared" si="36"/>
        <v>6.666666666666667</v>
      </c>
      <c r="L200" s="37">
        <f t="shared" si="38"/>
        <v>0.86634453549237023</v>
      </c>
      <c r="M200" s="110">
        <f t="shared" si="37"/>
        <v>-11.760912373409578</v>
      </c>
      <c r="N200" s="110">
        <f t="shared" si="39"/>
        <v>1.2207717018593731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687.47869706805955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34.445184904180387</v>
      </c>
      <c r="K201" s="27">
        <f t="shared" si="36"/>
        <v>6.666666666666667</v>
      </c>
      <c r="L201" s="37">
        <f t="shared" si="38"/>
        <v>0.79390272241003501</v>
      </c>
      <c r="M201" s="110">
        <f t="shared" si="37"/>
        <v>-11.760912373409578</v>
      </c>
      <c r="N201" s="110">
        <f t="shared" si="39"/>
        <v>1.2005776997287629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693.19957339189625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34.517165735378782</v>
      </c>
      <c r="K202" s="27">
        <f t="shared" si="36"/>
        <v>6.666666666666667</v>
      </c>
      <c r="L202" s="37">
        <f t="shared" si="38"/>
        <v>0.72192189121163963</v>
      </c>
      <c r="M202" s="110">
        <f t="shared" si="37"/>
        <v>-11.760912373409578</v>
      </c>
      <c r="N202" s="110">
        <f t="shared" si="39"/>
        <v>1.1808430806643495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698.93087589619199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34.588684524890809</v>
      </c>
      <c r="K203" s="27">
        <f t="shared" si="36"/>
        <v>6.666666666666667</v>
      </c>
      <c r="L203" s="37">
        <f t="shared" si="38"/>
        <v>0.65040310169961302</v>
      </c>
      <c r="M203" s="110">
        <f t="shared" si="37"/>
        <v>-11.760912373409578</v>
      </c>
      <c r="N203" s="110">
        <f t="shared" si="39"/>
        <v>1.1615564217122347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704.67204355031822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34.659740841534166</v>
      </c>
      <c r="K204" s="27">
        <f t="shared" si="36"/>
        <v>6.666666666666667</v>
      </c>
      <c r="L204" s="37">
        <f t="shared" si="38"/>
        <v>0.5793467850562557</v>
      </c>
      <c r="M204" s="110">
        <f t="shared" si="37"/>
        <v>-11.760912373409578</v>
      </c>
      <c r="N204" s="110">
        <f t="shared" si="39"/>
        <v>1.1427064493300689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710.42255399950056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34.730334813351284</v>
      </c>
      <c r="K205" s="27">
        <f t="shared" si="36"/>
        <v>6.666666666666667</v>
      </c>
      <c r="L205" s="37">
        <f t="shared" si="38"/>
        <v>0.50875281323913768</v>
      </c>
      <c r="M205" s="110">
        <f t="shared" si="37"/>
        <v>-11.760912373409578</v>
      </c>
      <c r="N205" s="110">
        <f t="shared" si="39"/>
        <v>1.1242820614922235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716.18192036293317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34.800467065555651</v>
      </c>
      <c r="K206" s="27">
        <f t="shared" si="36"/>
        <v>6.666666666666667</v>
      </c>
      <c r="L206" s="37">
        <f t="shared" si="38"/>
        <v>0.43862056103477087</v>
      </c>
      <c r="M206" s="110">
        <f t="shared" si="37"/>
        <v>-11.760912373409578</v>
      </c>
      <c r="N206" s="110">
        <f t="shared" si="39"/>
        <v>1.106272345581756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721.94968833724306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34.870138664998223</v>
      </c>
      <c r="K207" s="27">
        <f t="shared" si="36"/>
        <v>6.666666666666667</v>
      </c>
      <c r="L207" s="37">
        <f t="shared" si="38"/>
        <v>0.36894896159219925</v>
      </c>
      <c r="M207" s="110">
        <f t="shared" si="37"/>
        <v>-11.760912373409578</v>
      </c>
      <c r="N207" s="110">
        <f t="shared" si="39"/>
        <v>1.0886665926630494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727.72543357275049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34.939351070430654</v>
      </c>
      <c r="K208" s="27">
        <f t="shared" si="36"/>
        <v>6.666666666666667</v>
      </c>
      <c r="L208" s="37">
        <f t="shared" si="38"/>
        <v>0.29973655615976824</v>
      </c>
      <c r="M208" s="110">
        <f t="shared" si="37"/>
        <v>-11.760912373409578</v>
      </c>
      <c r="N208" s="110">
        <f t="shared" si="39"/>
        <v>1.0714543086486894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733.50875929375707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35.008106087927686</v>
      </c>
      <c r="K209" s="27">
        <f t="shared" si="36"/>
        <v>6.666666666666667</v>
      </c>
      <c r="L209" s="37">
        <f t="shared" si="38"/>
        <v>0.23098153866273563</v>
      </c>
      <c r="M209" s="110">
        <f t="shared" si="37"/>
        <v>-11.760912373409578</v>
      </c>
      <c r="N209" s="110">
        <f t="shared" si="39"/>
        <v>1.054625222804858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739.29929413741615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35.076405830906353</v>
      </c>
      <c r="K210" s="27">
        <f t="shared" si="36"/>
        <v>6.666666666666667</v>
      </c>
      <c r="L210" s="37">
        <f t="shared" si="38"/>
        <v>0.16268179568406893</v>
      </c>
      <c r="M210" s="110">
        <f t="shared" si="37"/>
        <v>-11.760912373409578</v>
      </c>
      <c r="N210" s="110">
        <f t="shared" si="39"/>
        <v>1.0381692939795641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569.141137376909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32.804399548754468</v>
      </c>
      <c r="K211" s="27">
        <f t="shared" si="36"/>
        <v>6.666666666666667</v>
      </c>
      <c r="L211" s="37">
        <f t="shared" si="38"/>
        <v>2.4346880778359541</v>
      </c>
      <c r="M211" s="110">
        <f t="shared" si="37"/>
        <v>-11.760912373409578</v>
      </c>
      <c r="N211" s="110">
        <f t="shared" si="39"/>
        <v>1.7517366151799445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569.23893747240174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32.805891986749302</v>
      </c>
      <c r="K212" s="27">
        <f t="shared" si="36"/>
        <v>6.666666666666667</v>
      </c>
      <c r="L212" s="37">
        <f t="shared" si="38"/>
        <v>2.4331956398411201</v>
      </c>
      <c r="M212" s="110">
        <f t="shared" si="37"/>
        <v>-11.760912373409578</v>
      </c>
      <c r="N212" s="110">
        <f t="shared" si="39"/>
        <v>1.7511347403613113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569.53202652276673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32.810363016099885</v>
      </c>
      <c r="K213" s="27">
        <f t="shared" si="36"/>
        <v>6.666666666666667</v>
      </c>
      <c r="L213" s="37">
        <f t="shared" si="38"/>
        <v>2.4287246104905371</v>
      </c>
      <c r="M213" s="110">
        <f t="shared" si="37"/>
        <v>-11.760912373409578</v>
      </c>
      <c r="N213" s="110">
        <f t="shared" si="39"/>
        <v>1.7493328878423031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570.01947575109489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32.817793887721223</v>
      </c>
      <c r="K214" s="27">
        <f t="shared" si="36"/>
        <v>6.666666666666667</v>
      </c>
      <c r="L214" s="37">
        <f t="shared" si="38"/>
        <v>2.4212937388691991</v>
      </c>
      <c r="M214" s="110">
        <f t="shared" si="37"/>
        <v>-11.760912373409578</v>
      </c>
      <c r="N214" s="110">
        <f t="shared" si="39"/>
        <v>1.7463423010051018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570.69975345280022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32.828153698600985</v>
      </c>
      <c r="K215" s="27">
        <f t="shared" si="36"/>
        <v>6.666666666666667</v>
      </c>
      <c r="L215" s="37">
        <f t="shared" si="38"/>
        <v>2.4109339279894364</v>
      </c>
      <c r="M215" s="110">
        <f t="shared" si="37"/>
        <v>-11.760912373409578</v>
      </c>
      <c r="N215" s="110">
        <f t="shared" si="39"/>
        <v>1.7421814802956186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571.57074875879221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32.84139989651068</v>
      </c>
      <c r="K216" s="27">
        <f t="shared" si="36"/>
        <v>6.666666666666667</v>
      </c>
      <c r="L216" s="37">
        <f t="shared" si="38"/>
        <v>2.3976877300797419</v>
      </c>
      <c r="M216" s="110">
        <f t="shared" si="37"/>
        <v>-11.760912373409578</v>
      </c>
      <c r="N216" s="110">
        <f t="shared" si="39"/>
        <v>1.7368758354006075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572.62980370103651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32.857478960545578</v>
      </c>
      <c r="K217" s="27">
        <f t="shared" si="36"/>
        <v>6.666666666666667</v>
      </c>
      <c r="L217" s="37">
        <f t="shared" si="38"/>
        <v>2.3816086660448441</v>
      </c>
      <c r="M217" s="110">
        <f t="shared" si="37"/>
        <v>-11.760912373409578</v>
      </c>
      <c r="N217" s="110">
        <f t="shared" si="39"/>
        <v>1.730457217524046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573.87375247032628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32.876327233465702</v>
      </c>
      <c r="K218" s="27">
        <f t="shared" si="36"/>
        <v>6.666666666666667</v>
      </c>
      <c r="L218" s="37">
        <f t="shared" si="38"/>
        <v>2.3627603931247201</v>
      </c>
      <c r="M218" s="110">
        <f t="shared" si="37"/>
        <v>-11.760912373409578</v>
      </c>
      <c r="N218" s="110">
        <f t="shared" si="39"/>
        <v>1.7229633494346923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575.29896656098435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32.897871877615323</v>
      </c>
      <c r="K219" s="27">
        <f t="shared" si="36"/>
        <v>6.666666666666667</v>
      </c>
      <c r="L219" s="37">
        <f t="shared" si="38"/>
        <v>2.3412157489750989</v>
      </c>
      <c r="M219" s="110">
        <f t="shared" si="37"/>
        <v>-11.760912373409578</v>
      </c>
      <c r="N219" s="110">
        <f t="shared" si="39"/>
        <v>1.7144371739612061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576.90140437714035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32.922031923641967</v>
      </c>
      <c r="K220" s="27">
        <f t="shared" si="36"/>
        <v>6.666666666666667</v>
      </c>
      <c r="L220" s="37">
        <f t="shared" si="38"/>
        <v>2.3170557029484549</v>
      </c>
      <c r="M220" s="110">
        <f t="shared" si="37"/>
        <v>-11.760912373409578</v>
      </c>
      <c r="N220" s="110">
        <f t="shared" si="39"/>
        <v>1.7049261433681362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578.67666383135611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32.948719380340947</v>
      </c>
      <c r="K221" s="27">
        <f t="shared" si="36"/>
        <v>6.666666666666667</v>
      </c>
      <c r="L221" s="37">
        <f t="shared" si="38"/>
        <v>2.290368246249475</v>
      </c>
      <c r="M221" s="110">
        <f t="shared" si="37"/>
        <v>-11.760912373409578</v>
      </c>
      <c r="N221" s="110">
        <f t="shared" si="39"/>
        <v>1.6944814725452575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580.62003649392364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32.977840374611787</v>
      </c>
      <c r="K222" s="27">
        <f t="shared" si="36"/>
        <v>6.666666666666667</v>
      </c>
      <c r="L222" s="37">
        <f t="shared" si="38"/>
        <v>2.2612472519786344</v>
      </c>
      <c r="M222" s="110">
        <f t="shared" si="37"/>
        <v>-11.760912373409578</v>
      </c>
      <c r="N222" s="110">
        <f t="shared" si="39"/>
        <v>1.6831573782744096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582.72656194056447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33.009296292515231</v>
      </c>
      <c r="K223" s="27">
        <f t="shared" si="36"/>
        <v>6.666666666666667</v>
      </c>
      <c r="L223" s="37">
        <f t="shared" ref="L223:L254" si="41">F223-J223+M223</f>
        <v>2.2297913340751911</v>
      </c>
      <c r="M223" s="110">
        <f t="shared" si="37"/>
        <v>-11.760912373409578</v>
      </c>
      <c r="N223" s="110">
        <f t="shared" ref="N223:N254" si="42">10^(L223/10)</f>
        <v>1.6710103251736972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584.99108108468192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33.042984895481737</v>
      </c>
      <c r="K224" s="27">
        <f t="shared" ref="K224:K268" si="45">4/60*100</f>
        <v>6.666666666666667</v>
      </c>
      <c r="L224" s="37">
        <f t="shared" si="41"/>
        <v>2.1961027311086845</v>
      </c>
      <c r="M224" s="110">
        <f t="shared" ref="M224:M268" si="46">10*LOG(6.666667/100)</f>
        <v>-11.760912373409578</v>
      </c>
      <c r="N224" s="110">
        <f t="shared" si="42"/>
        <v>1.6580982964826092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587.40828745323756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33.078801389524543</v>
      </c>
      <c r="K225" s="27">
        <f t="shared" si="45"/>
        <v>6.666666666666667</v>
      </c>
      <c r="L225" s="37">
        <f t="shared" si="41"/>
        <v>2.1602862370658791</v>
      </c>
      <c r="M225" s="110">
        <f t="shared" si="46"/>
        <v>-11.760912373409578</v>
      </c>
      <c r="N225" s="110">
        <f t="shared" si="42"/>
        <v>1.6444801048932944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589.97277555812354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33.116639429531936</v>
      </c>
      <c r="K226" s="27">
        <f t="shared" si="45"/>
        <v>6.666666666666667</v>
      </c>
      <c r="L226" s="37">
        <f t="shared" si="41"/>
        <v>2.1224481970584854</v>
      </c>
      <c r="M226" s="110">
        <f t="shared" si="46"/>
        <v>-11.760912373409578</v>
      </c>
      <c r="N226" s="110">
        <f t="shared" si="42"/>
        <v>1.6302147554009572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592.67908571407452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33.156392045059533</v>
      </c>
      <c r="K227" s="27">
        <f t="shared" si="45"/>
        <v>6.666666666666667</v>
      </c>
      <c r="L227" s="37">
        <f t="shared" si="41"/>
        <v>2.0826955815308885</v>
      </c>
      <c r="M227" s="110">
        <f t="shared" si="46"/>
        <v>-11.760912373409578</v>
      </c>
      <c r="N227" s="110">
        <f t="shared" si="42"/>
        <v>1.6153608688655663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595.52174484822513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33.197952478262721</v>
      </c>
      <c r="K228" s="27">
        <f t="shared" si="45"/>
        <v>6.666666666666667</v>
      </c>
      <c r="L228" s="37">
        <f t="shared" si="41"/>
        <v>2.0411351483277009</v>
      </c>
      <c r="M228" s="110">
        <f t="shared" si="46"/>
        <v>-11.760912373409578</v>
      </c>
      <c r="N228" s="110">
        <f t="shared" si="42"/>
        <v>1.5999761718363454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598.49530302642233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33.241214928509052</v>
      </c>
      <c r="K229" s="27">
        <f t="shared" si="45"/>
        <v>6.666666666666667</v>
      </c>
      <c r="L229" s="37">
        <f t="shared" si="41"/>
        <v>1.9978726980813697</v>
      </c>
      <c r="M229" s="110">
        <f t="shared" si="46"/>
        <v>-11.760912373409578</v>
      </c>
      <c r="N229" s="110">
        <f t="shared" si="42"/>
        <v>1.5841170553322286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601.59436558106404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33.286075201654711</v>
      </c>
      <c r="K230" s="27">
        <f t="shared" si="45"/>
        <v>6.666666666666667</v>
      </c>
      <c r="L230" s="37">
        <f t="shared" si="41"/>
        <v>1.9530124249357108</v>
      </c>
      <c r="M230" s="110">
        <f t="shared" si="46"/>
        <v>-11.760912373409578</v>
      </c>
      <c r="N230" s="110">
        <f t="shared" si="42"/>
        <v>1.5678382027915894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604.81362086084471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33.332431264879304</v>
      </c>
      <c r="K231" s="27">
        <f t="shared" si="45"/>
        <v>6.666666666666667</v>
      </c>
      <c r="L231" s="37">
        <f t="shared" si="41"/>
        <v>1.9066563617111179</v>
      </c>
      <c r="M231" s="110">
        <f t="shared" si="46"/>
        <v>-11.760912373409578</v>
      </c>
      <c r="N231" s="110">
        <f t="shared" si="42"/>
        <v>1.5511922853548221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608.14786373286449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33.380183710320047</v>
      </c>
      <c r="K232" s="27">
        <f t="shared" si="45"/>
        <v>6.666666666666667</v>
      </c>
      <c r="L232" s="37">
        <f t="shared" si="41"/>
        <v>1.8589039162703749</v>
      </c>
      <c r="M232" s="110">
        <f t="shared" si="46"/>
        <v>-11.760912373409578</v>
      </c>
      <c r="N232" s="110">
        <f t="shared" si="42"/>
        <v>1.5342297210376215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611.59201505239957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33.429236132538847</v>
      </c>
      <c r="K233" s="27">
        <f t="shared" si="45"/>
        <v>6.666666666666667</v>
      </c>
      <c r="L233" s="37">
        <f t="shared" si="41"/>
        <v>1.8098514940515749</v>
      </c>
      <c r="M233" s="110">
        <f t="shared" si="46"/>
        <v>-11.760912373409578</v>
      </c>
      <c r="N233" s="110">
        <f t="shared" si="42"/>
        <v>1.516998493175602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615.141137376909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33.479495426132424</v>
      </c>
      <c r="K234" s="27">
        <f t="shared" si="45"/>
        <v>6.666666666666667</v>
      </c>
      <c r="L234" s="37">
        <f t="shared" si="41"/>
        <v>1.7595922004579982</v>
      </c>
      <c r="M234" s="110">
        <f t="shared" si="46"/>
        <v>-11.760912373409578</v>
      </c>
      <c r="N234" s="110">
        <f t="shared" si="42"/>
        <v>1.4995440227353671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618.7904472410728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33.530872010614075</v>
      </c>
      <c r="K235" s="27">
        <f t="shared" si="45"/>
        <v>6.666666666666667</v>
      </c>
      <c r="L235" s="37">
        <f t="shared" si="41"/>
        <v>1.7082156159763464</v>
      </c>
      <c r="M235" s="110">
        <f t="shared" si="46"/>
        <v>-11.760912373409578</v>
      </c>
      <c r="N235" s="110">
        <f t="shared" si="42"/>
        <v>1.481909088643097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622.53532433185535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33.58327999012316</v>
      </c>
      <c r="K236" s="27">
        <f t="shared" si="45"/>
        <v>6.666666666666667</v>
      </c>
      <c r="L236" s="37">
        <f t="shared" si="41"/>
        <v>1.6558076364672623</v>
      </c>
      <c r="M236" s="110">
        <f t="shared" si="46"/>
        <v>-11.760912373409578</v>
      </c>
      <c r="N236" s="110">
        <f t="shared" si="42"/>
        <v>1.4641337901228153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626.3713179099426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33.636637255626304</v>
      </c>
      <c r="K237" s="27">
        <f t="shared" si="45"/>
        <v>6.666666666666667</v>
      </c>
      <c r="L237" s="37">
        <f t="shared" si="41"/>
        <v>1.6024503709641174</v>
      </c>
      <c r="M237" s="110">
        <f t="shared" si="46"/>
        <v>-11.760912373409578</v>
      </c>
      <c r="N237" s="110">
        <f t="shared" si="42"/>
        <v>1.4462555451048382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630.29415081953425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33.690865537131153</v>
      </c>
      <c r="K238" s="27">
        <f t="shared" si="45"/>
        <v>6.666666666666667</v>
      </c>
      <c r="L238" s="37">
        <f t="shared" si="41"/>
        <v>1.5482220894592693</v>
      </c>
      <c r="M238" s="110">
        <f t="shared" si="46"/>
        <v>-11.760912373409578</v>
      </c>
      <c r="N238" s="110">
        <f t="shared" si="42"/>
        <v>1.4283091190059682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634.29972141526798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33.745890413103353</v>
      </c>
      <c r="K239" s="27">
        <f t="shared" si="45"/>
        <v>6.666666666666667</v>
      </c>
      <c r="L239" s="37">
        <f t="shared" si="41"/>
        <v>1.4931972134870684</v>
      </c>
      <c r="M239" s="110">
        <f t="shared" si="46"/>
        <v>-11.760912373409578</v>
      </c>
      <c r="N239" s="110">
        <f t="shared" si="42"/>
        <v>1.4103266785469748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638.38410371556176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33.801641283815648</v>
      </c>
      <c r="K240" s="27">
        <f t="shared" si="45"/>
        <v>6.666666666666667</v>
      </c>
      <c r="L240" s="37">
        <f t="shared" si="41"/>
        <v>1.4374463427747735</v>
      </c>
      <c r="M240" s="110">
        <f t="shared" si="46"/>
        <v>-11.760912373409578</v>
      </c>
      <c r="N240" s="110">
        <f t="shared" si="42"/>
        <v>1.3923378657174641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642.5435460680477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33.858051314812393</v>
      </c>
      <c r="K241" s="27">
        <f t="shared" si="45"/>
        <v>6.666666666666667</v>
      </c>
      <c r="L241" s="37">
        <f t="shared" si="41"/>
        <v>1.3810363117780291</v>
      </c>
      <c r="M241" s="110">
        <f t="shared" si="46"/>
        <v>-11.760912373409578</v>
      </c>
      <c r="N241" s="110">
        <f t="shared" si="42"/>
        <v>1.3743698874877082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646.77446858682958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33.915057356081689</v>
      </c>
      <c r="K242" s="27">
        <f t="shared" si="45"/>
        <v>6.666666666666667</v>
      </c>
      <c r="L242" s="37">
        <f t="shared" si="41"/>
        <v>1.3240302705087323</v>
      </c>
      <c r="M242" s="110">
        <f t="shared" si="46"/>
        <v>-11.760912373409578</v>
      </c>
      <c r="N242" s="110">
        <f t="shared" si="42"/>
        <v>1.356447617373477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651.07345959442364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33.972599841921301</v>
      </c>
      <c r="K243" s="27">
        <f t="shared" si="45"/>
        <v>6.666666666666667</v>
      </c>
      <c r="L243" s="37">
        <f t="shared" si="41"/>
        <v>1.2664877846691205</v>
      </c>
      <c r="M243" s="110">
        <f t="shared" si="46"/>
        <v>-11.760912373409578</v>
      </c>
      <c r="N243" s="110">
        <f t="shared" si="42"/>
        <v>1.3385937054616888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655.43727127452871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34.03062267588674</v>
      </c>
      <c r="K244" s="27">
        <f t="shared" si="45"/>
        <v>6.666666666666667</v>
      </c>
      <c r="L244" s="37">
        <f t="shared" si="41"/>
        <v>1.2084649507036822</v>
      </c>
      <c r="M244" s="110">
        <f t="shared" si="46"/>
        <v>-11.760912373409578</v>
      </c>
      <c r="N244" s="110">
        <f t="shared" si="42"/>
        <v>1.3208286939861442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659.86281471599341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34.089073104636711</v>
      </c>
      <c r="K245" s="27">
        <f t="shared" si="45"/>
        <v>6.666666666666667</v>
      </c>
      <c r="L245" s="37">
        <f t="shared" si="41"/>
        <v>1.150014521953711</v>
      </c>
      <c r="M245" s="110">
        <f t="shared" si="46"/>
        <v>-11.760912373409578</v>
      </c>
      <c r="N245" s="110">
        <f t="shared" si="42"/>
        <v>1.3031711359931071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664.34715450404758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34.147901583953768</v>
      </c>
      <c r="K246" s="27">
        <f t="shared" si="45"/>
        <v>6.666666666666667</v>
      </c>
      <c r="L246" s="37">
        <f t="shared" si="41"/>
        <v>1.0911860426366538</v>
      </c>
      <c r="M246" s="110">
        <f t="shared" si="46"/>
        <v>-11.760912373409578</v>
      </c>
      <c r="N246" s="110">
        <f t="shared" si="42"/>
        <v>1.285637715049363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668.88750299240019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34.207061639724181</v>
      </c>
      <c r="K247" s="27">
        <f t="shared" si="45"/>
        <v>6.666666666666667</v>
      </c>
      <c r="L247" s="37">
        <f t="shared" si="41"/>
        <v>1.0320259868662411</v>
      </c>
      <c r="M247" s="110">
        <f t="shared" si="46"/>
        <v>-11.760912373409578</v>
      </c>
      <c r="N247" s="110">
        <f t="shared" si="42"/>
        <v>1.2682433643170028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673.4812143693382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34.266509726212959</v>
      </c>
      <c r="K248" s="27">
        <f t="shared" si="45"/>
        <v>6.666666666666667</v>
      </c>
      <c r="L248" s="37">
        <f t="shared" si="41"/>
        <v>0.97257790037746261</v>
      </c>
      <c r="M248" s="110">
        <f t="shared" si="46"/>
        <v>-11.760912373409578</v>
      </c>
      <c r="N248" s="110">
        <f t="shared" si="42"/>
        <v>1.2510013836489053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678.12577861258887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34.326205083570279</v>
      </c>
      <c r="K249" s="27">
        <f t="shared" si="45"/>
        <v>6.666666666666667</v>
      </c>
      <c r="L249" s="37">
        <f t="shared" si="41"/>
        <v>0.91288254302014238</v>
      </c>
      <c r="M249" s="110">
        <f t="shared" si="46"/>
        <v>-11.760912373409578</v>
      </c>
      <c r="N249" s="110">
        <f t="shared" si="42"/>
        <v>1.2339235536470055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682.81881541138978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34.386109596152004</v>
      </c>
      <c r="K250" s="27">
        <f t="shared" si="45"/>
        <v>6.666666666666667</v>
      </c>
      <c r="L250" s="37">
        <f t="shared" si="41"/>
        <v>0.85297803043841824</v>
      </c>
      <c r="M250" s="110">
        <f t="shared" si="46"/>
        <v>-11.760912373409578</v>
      </c>
      <c r="N250" s="110">
        <f t="shared" si="42"/>
        <v>1.2170202458743293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687.5580681198818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34.446187652928351</v>
      </c>
      <c r="K251" s="27">
        <f t="shared" si="45"/>
        <v>6.666666666666667</v>
      </c>
      <c r="L251" s="37">
        <f t="shared" si="41"/>
        <v>0.79289997366207032</v>
      </c>
      <c r="M251" s="110">
        <f t="shared" si="46"/>
        <v>-11.760912373409578</v>
      </c>
      <c r="N251" s="110">
        <f t="shared" si="42"/>
        <v>1.2003005286240036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692.34139779346526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34.506406010987703</v>
      </c>
      <c r="K252" s="27">
        <f t="shared" si="45"/>
        <v>6.666666666666667</v>
      </c>
      <c r="L252" s="37">
        <f t="shared" si="41"/>
        <v>0.73268161560271849</v>
      </c>
      <c r="M252" s="110">
        <f t="shared" si="46"/>
        <v>-11.760912373409578</v>
      </c>
      <c r="N252" s="110">
        <f t="shared" si="42"/>
        <v>1.1837722678272966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697.16677734901123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34.566733662913514</v>
      </c>
      <c r="K253" s="27">
        <f t="shared" si="45"/>
        <v>6.666666666666667</v>
      </c>
      <c r="L253" s="37">
        <f t="shared" si="41"/>
        <v>0.67235396367690825</v>
      </c>
      <c r="M253" s="110">
        <f t="shared" si="46"/>
        <v>-11.760912373409578</v>
      </c>
      <c r="N253" s="110">
        <f t="shared" si="42"/>
        <v>1.1674422228317358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702.03228588061847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34.627141708618062</v>
      </c>
      <c r="K254" s="27">
        <f t="shared" si="45"/>
        <v>6.666666666666667</v>
      </c>
      <c r="L254" s="37">
        <f t="shared" si="41"/>
        <v>0.61194591797235987</v>
      </c>
      <c r="M254" s="110">
        <f t="shared" si="46"/>
        <v>-11.760912373409578</v>
      </c>
      <c r="N254" s="110">
        <f t="shared" si="42"/>
        <v>1.151316136902772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706.93610315480919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34.687603232052787</v>
      </c>
      <c r="K255" s="27">
        <f t="shared" si="45"/>
        <v>6.666666666666667</v>
      </c>
      <c r="L255" s="37">
        <f t="shared" ref="L255:L268" si="47">F255-J255+M255</f>
        <v>0.55148439453763487</v>
      </c>
      <c r="M255" s="110">
        <f t="shared" si="46"/>
        <v>-11.760912373409578</v>
      </c>
      <c r="N255" s="110">
        <f t="shared" ref="N255:N268" si="48">10^(L255/10)</f>
        <v>1.135398822401916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711.87650430249914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34.748093183078694</v>
      </c>
      <c r="K256" s="27">
        <f t="shared" si="45"/>
        <v>6.666666666666667</v>
      </c>
      <c r="L256" s="37">
        <f t="shared" si="47"/>
        <v>0.4909944435117275</v>
      </c>
      <c r="M256" s="110">
        <f t="shared" si="46"/>
        <v>-11.760912373409578</v>
      </c>
      <c r="N256" s="110">
        <f t="shared" si="48"/>
        <v>1.1196942406735872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716.85185471959608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34.808588264667378</v>
      </c>
      <c r="K257" s="27">
        <f t="shared" si="45"/>
        <v>6.666666666666667</v>
      </c>
      <c r="L257" s="37">
        <f t="shared" si="47"/>
        <v>0.43049936192304372</v>
      </c>
      <c r="M257" s="110">
        <f t="shared" si="46"/>
        <v>-11.760912373409578</v>
      </c>
      <c r="N257" s="110">
        <f t="shared" si="48"/>
        <v>1.1042055767352583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721.86060518356851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34.869066825510885</v>
      </c>
      <c r="K258" s="27">
        <f t="shared" si="45"/>
        <v>6.666666666666667</v>
      </c>
      <c r="L258" s="37">
        <f t="shared" si="47"/>
        <v>0.37002080107953716</v>
      </c>
      <c r="M258" s="110">
        <f t="shared" si="46"/>
        <v>-11.760912373409578</v>
      </c>
      <c r="N258" s="110">
        <f t="shared" si="48"/>
        <v>1.0889353089133385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726.90128718961023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34.929508758044463</v>
      </c>
      <c r="K259" s="27">
        <f t="shared" si="45"/>
        <v>6.666666666666667</v>
      </c>
      <c r="L259" s="37">
        <f t="shared" si="47"/>
        <v>0.30957886854595884</v>
      </c>
      <c r="M259" s="110">
        <f t="shared" si="46"/>
        <v>-11.760912373409578</v>
      </c>
      <c r="N259" s="110">
        <f t="shared" si="48"/>
        <v>1.0738852736028341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731.9725085070304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34.989895401826203</v>
      </c>
      <c r="K260" s="27">
        <f t="shared" si="45"/>
        <v>6.666666666666667</v>
      </c>
      <c r="L260" s="37">
        <f t="shared" si="47"/>
        <v>0.24919222476421865</v>
      </c>
      <c r="M260" s="110">
        <f t="shared" si="46"/>
        <v>-11.760912373409578</v>
      </c>
      <c r="N260" s="110">
        <f t="shared" si="48"/>
        <v>1.0590567253545875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737.07294895409507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35.050209452171636</v>
      </c>
      <c r="K261" s="27">
        <f t="shared" si="45"/>
        <v>6.666666666666667</v>
      </c>
      <c r="L261" s="37">
        <f t="shared" si="47"/>
        <v>0.18887817441878596</v>
      </c>
      <c r="M261" s="110">
        <f t="shared" si="46"/>
        <v>-11.760912373409578</v>
      </c>
      <c r="N261" s="110">
        <f t="shared" si="48"/>
        <v>1.0444503925109996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742.20135638765237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35.110434873904836</v>
      </c>
      <c r="K262" s="27">
        <f t="shared" si="45"/>
        <v>6.666666666666667</v>
      </c>
      <c r="L262" s="37">
        <f t="shared" si="47"/>
        <v>0.12865275268558563</v>
      </c>
      <c r="M262" s="110">
        <f t="shared" si="46"/>
        <v>-11.760912373409578</v>
      </c>
      <c r="N262" s="110">
        <f t="shared" si="48"/>
        <v>1.0300665286218558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747.35654290240564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35.170556820061236</v>
      </c>
      <c r="K263" s="27">
        <f t="shared" si="45"/>
        <v>6.666666666666667</v>
      </c>
      <c r="L263" s="37">
        <f t="shared" si="47"/>
        <v>6.8530806529185639E-2</v>
      </c>
      <c r="M263" s="110">
        <f t="shared" si="46"/>
        <v>-11.760912373409578</v>
      </c>
      <c r="N263" s="110">
        <f t="shared" si="48"/>
        <v>1.015904959876812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752.5373812335929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35.230561555357681</v>
      </c>
      <c r="K264" s="27">
        <f t="shared" si="45"/>
        <v>6.666666666666667</v>
      </c>
      <c r="L264" s="37">
        <f t="shared" si="47"/>
        <v>8.5260712327404065E-3</v>
      </c>
      <c r="M264" s="110">
        <f t="shared" si="46"/>
        <v>-11.760912373409578</v>
      </c>
      <c r="N264" s="110">
        <f t="shared" si="48"/>
        <v>1.0019651287919384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757.7428013560168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35.290436384232088</v>
      </c>
      <c r="K265" s="27">
        <f t="shared" si="45"/>
        <v>6.666666666666667</v>
      </c>
      <c r="L265" s="37">
        <f t="shared" si="47"/>
        <v>-5.1348757641665799E-2</v>
      </c>
      <c r="M265" s="110">
        <f t="shared" si="46"/>
        <v>-11.760912373409578</v>
      </c>
      <c r="N265" s="110">
        <f t="shared" si="48"/>
        <v>0.98824613438506348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762.97178727180562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35.350169583246846</v>
      </c>
      <c r="K266" s="27">
        <f t="shared" si="45"/>
        <v>6.666666666666667</v>
      </c>
      <c r="L266" s="37">
        <f t="shared" si="47"/>
        <v>-0.11108195665642384</v>
      </c>
      <c r="M266" s="110">
        <f t="shared" si="46"/>
        <v>-11.760912373409578</v>
      </c>
      <c r="N266" s="110">
        <f t="shared" si="48"/>
        <v>0.97474676906943192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768.22337397892113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35.409750337646258</v>
      </c>
      <c r="K267" s="27">
        <f t="shared" si="45"/>
        <v>6.666666666666667</v>
      </c>
      <c r="L267" s="37">
        <f t="shared" si="47"/>
        <v>-0.17066271105583652</v>
      </c>
      <c r="M267" s="110">
        <f t="shared" si="46"/>
        <v>-11.760912373409578</v>
      </c>
      <c r="N267" s="110">
        <f t="shared" si="48"/>
        <v>0.96146555248794352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773.49664461222551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35.4691686818569</v>
      </c>
      <c r="K268" s="40">
        <f t="shared" si="45"/>
        <v>6.666666666666667</v>
      </c>
      <c r="L268" s="41">
        <f t="shared" si="47"/>
        <v>-0.23008105526647782</v>
      </c>
      <c r="M268" s="110">
        <f t="shared" si="46"/>
        <v>-11.760912373409578</v>
      </c>
      <c r="N268" s="110">
        <f t="shared" si="48"/>
        <v>0.94840076250176075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24.837381173477276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75760-9555-4DB9-8545-80BBB8D31D73}">
  <sheetPr codeName="Sheet22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164</v>
      </c>
      <c r="B2" s="29" t="s">
        <v>119</v>
      </c>
      <c r="C2" s="29">
        <f>NSAs!B22</f>
        <v>256088</v>
      </c>
      <c r="D2" s="30">
        <f>NSAs!C22</f>
        <v>4258478.4000000004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20 (dBA)</v>
      </c>
      <c r="V5" s="145" t="str">
        <f>INDEX(A7:A45,MATCH(W5,H7:H45,0))</f>
        <v>A-6</v>
      </c>
      <c r="W5" s="146">
        <f>MAX(H7:H45)</f>
        <v>39.989607200225166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A-5</v>
      </c>
      <c r="W6" s="148">
        <f>LARGE(H7:H45,2)</f>
        <v>39.332795086735388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3605.2454693680734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48.83869679504916</v>
      </c>
      <c r="H7" s="36">
        <f>C7-G7</f>
        <v>20.171603161590653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104.0304114482247</v>
      </c>
    </row>
    <row r="8" spans="1:23" x14ac:dyDescent="0.25">
      <c r="A8" s="9" t="str">
        <f>Inverters!B4</f>
        <v>A-2</v>
      </c>
      <c r="B8" s="24">
        <f t="shared" si="0"/>
        <v>2906.0159710675557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46.965959935836402</v>
      </c>
      <c r="H8" s="37">
        <f t="shared" ref="H8:H44" si="3">C8-G8</f>
        <v>22.044340020803411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160.11573086622383</v>
      </c>
    </row>
    <row r="9" spans="1:23" x14ac:dyDescent="0.25">
      <c r="A9" s="9" t="str">
        <f>Inverters!B5</f>
        <v>A-3</v>
      </c>
      <c r="B9" s="24">
        <f t="shared" si="0"/>
        <v>1499.9052821428941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41.221276691227132</v>
      </c>
      <c r="H9" s="37">
        <f t="shared" si="3"/>
        <v>27.789023265412681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601.03854784072519</v>
      </c>
    </row>
    <row r="10" spans="1:23" x14ac:dyDescent="0.25">
      <c r="A10" s="9" t="str">
        <f>Inverters!B6</f>
        <v>A-4</v>
      </c>
      <c r="B10" s="24">
        <f t="shared" si="0"/>
        <v>673.354165428648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34.264871020997319</v>
      </c>
      <c r="H10" s="37">
        <f t="shared" si="3"/>
        <v>34.745428935642494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2982.2420777450598</v>
      </c>
    </row>
    <row r="11" spans="1:23" x14ac:dyDescent="0.25">
      <c r="A11" s="9" t="str">
        <f>Inverters!B7</f>
        <v>A-5</v>
      </c>
      <c r="B11" s="24">
        <f t="shared" si="0"/>
        <v>397.07746763110799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29.677504869904421</v>
      </c>
      <c r="H11" s="37">
        <f t="shared" si="3"/>
        <v>39.332795086735388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8575.8960589957696</v>
      </c>
    </row>
    <row r="12" spans="1:23" x14ac:dyDescent="0.25">
      <c r="A12" s="9" t="str">
        <f>Inverters!B8</f>
        <v>A-6</v>
      </c>
      <c r="B12" s="24">
        <f t="shared" si="0"/>
        <v>368.15833550282565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29.02069275641465</v>
      </c>
      <c r="H12" s="37">
        <f t="shared" si="3"/>
        <v>39.989607200225166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9976.0983043146625</v>
      </c>
    </row>
    <row r="13" spans="1:23" x14ac:dyDescent="0.25">
      <c r="A13" s="9" t="str">
        <f>Inverters!B9</f>
        <v>A-7</v>
      </c>
      <c r="B13" s="24">
        <f t="shared" si="0"/>
        <v>1670.8141578586587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42.158562933176498</v>
      </c>
      <c r="H13" s="37">
        <f t="shared" si="3"/>
        <v>26.851737023463315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484.36605804277593</v>
      </c>
    </row>
    <row r="14" spans="1:23" x14ac:dyDescent="0.25">
      <c r="A14" s="9" t="str">
        <f>Inverters!B10</f>
        <v>A-8</v>
      </c>
      <c r="B14" s="24">
        <f t="shared" si="0"/>
        <v>1397.3783548132924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40.6062802362461</v>
      </c>
      <c r="H14" s="37">
        <f t="shared" si="3"/>
        <v>28.404019720393713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692.47160868258675</v>
      </c>
    </row>
    <row r="15" spans="1:23" x14ac:dyDescent="0.25">
      <c r="A15" s="9" t="str">
        <f>Inverters!B11</f>
        <v>A-9</v>
      </c>
      <c r="B15" s="24">
        <f t="shared" si="0"/>
        <v>853.56577772307321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36.324739889247489</v>
      </c>
      <c r="H15" s="37">
        <f t="shared" si="3"/>
        <v>32.685560067392323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1855.9061321814552</v>
      </c>
    </row>
    <row r="16" spans="1:23" x14ac:dyDescent="0.25">
      <c r="A16" s="9" t="str">
        <f>Inverters!B12</f>
        <v>A-10</v>
      </c>
      <c r="B16" s="24">
        <f t="shared" si="0"/>
        <v>677.52323561656078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34.318483878073287</v>
      </c>
      <c r="H16" s="37">
        <f t="shared" si="3"/>
        <v>34.691816078566525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2945.6531528330906</v>
      </c>
    </row>
    <row r="17" spans="1:21" x14ac:dyDescent="0.25">
      <c r="A17" s="9" t="str">
        <f>Inverters!B13</f>
        <v>A-11</v>
      </c>
      <c r="B17" s="24">
        <f t="shared" si="0"/>
        <v>675.65852211038248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34.294545178218669</v>
      </c>
      <c r="H17" s="37">
        <f t="shared" si="3"/>
        <v>34.715754778421143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2961.9346875987553</v>
      </c>
    </row>
    <row r="18" spans="1:21" x14ac:dyDescent="0.25">
      <c r="A18" s="9" t="str">
        <f>Inverters!B14</f>
        <v>A-12</v>
      </c>
      <c r="B18" s="24">
        <f t="shared" si="0"/>
        <v>808.89358589425365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35.857827834008042</v>
      </c>
      <c r="H18" s="37">
        <f t="shared" si="3"/>
        <v>33.152472122631771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2066.5561611976746</v>
      </c>
    </row>
    <row r="19" spans="1:21" x14ac:dyDescent="0.25">
      <c r="A19" s="9" t="str">
        <f>Inverters!B15</f>
        <v>A-13</v>
      </c>
      <c r="B19" s="24">
        <f t="shared" si="0"/>
        <v>1084.0431719265093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38.400931565746731</v>
      </c>
      <c r="H19" s="37">
        <f t="shared" si="3"/>
        <v>30.609368390893081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1150.6330363336638</v>
      </c>
    </row>
    <row r="20" spans="1:21" x14ac:dyDescent="0.25">
      <c r="A20" s="9" t="str">
        <f>Inverters!B16</f>
        <v>A-14</v>
      </c>
      <c r="B20" s="24">
        <f t="shared" si="0"/>
        <v>1333.913592141696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40.202553957855478</v>
      </c>
      <c r="H20" s="37">
        <f t="shared" si="3"/>
        <v>28.807745998784334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759.93176773655489</v>
      </c>
    </row>
    <row r="21" spans="1:21" x14ac:dyDescent="0.25">
      <c r="A21" s="9" t="str">
        <f>Inverters!B17</f>
        <v>A-15</v>
      </c>
      <c r="B21" s="24">
        <f t="shared" si="0"/>
        <v>1638.2564400301264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41.987637677096409</v>
      </c>
      <c r="H21" s="37">
        <f t="shared" si="3"/>
        <v>27.022662279543404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503.80935558757591</v>
      </c>
    </row>
    <row r="22" spans="1:21" x14ac:dyDescent="0.25">
      <c r="A22" s="9" t="str">
        <f>Inverters!B18</f>
        <v>A-16</v>
      </c>
      <c r="B22" s="24">
        <f t="shared" si="0"/>
        <v>1745.574164709376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42.538766110724154</v>
      </c>
      <c r="H22" s="37">
        <f t="shared" si="3"/>
        <v>26.471533845915658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443.76534577918221</v>
      </c>
    </row>
    <row r="23" spans="1:21" x14ac:dyDescent="0.25">
      <c r="A23" s="9" t="str">
        <f>Inverters!B19</f>
        <v>A-17</v>
      </c>
      <c r="B23" s="24">
        <f t="shared" si="0"/>
        <v>1397.9446405706774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40.609799468669443</v>
      </c>
      <c r="H23" s="37">
        <f t="shared" si="3"/>
        <v>28.400500487970369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691.91070323077838</v>
      </c>
    </row>
    <row r="24" spans="1:21" x14ac:dyDescent="0.25">
      <c r="A24" s="9" t="str">
        <f>Inverters!B20</f>
        <v>A-18</v>
      </c>
      <c r="B24" s="24">
        <f t="shared" si="0"/>
        <v>1179.4114381764089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39.13330670680098</v>
      </c>
      <c r="H24" s="37">
        <f t="shared" si="3"/>
        <v>29.876993249838833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972.07399495148627</v>
      </c>
    </row>
    <row r="25" spans="1:21" x14ac:dyDescent="0.25">
      <c r="A25" s="9" t="str">
        <f>Inverters!B21</f>
        <v>A-19</v>
      </c>
      <c r="B25" s="24">
        <f t="shared" si="0"/>
        <v>1032.7532609977995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37.979931499379916</v>
      </c>
      <c r="H25" s="37">
        <f t="shared" si="3"/>
        <v>31.030368457259897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1267.7594185361465</v>
      </c>
    </row>
    <row r="26" spans="1:21" x14ac:dyDescent="0.25">
      <c r="A26" s="9" t="str">
        <f>Inverters!B22</f>
        <v>A-20</v>
      </c>
      <c r="B26" s="24">
        <f t="shared" si="0"/>
        <v>1026.4334356406098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37.926615811174287</v>
      </c>
      <c r="H26" s="37">
        <f t="shared" si="3"/>
        <v>31.083684145465526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1283.4188527095239</v>
      </c>
    </row>
    <row r="27" spans="1:21" x14ac:dyDescent="0.25">
      <c r="A27" s="9" t="str">
        <f>Inverters!B23</f>
        <v>A-21</v>
      </c>
      <c r="B27" s="24">
        <f t="shared" si="0"/>
        <v>1124.7363166988173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38.721014366721498</v>
      </c>
      <c r="H27" s="37">
        <f t="shared" si="3"/>
        <v>30.289285589918315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1068.879035227091</v>
      </c>
    </row>
    <row r="28" spans="1:21" x14ac:dyDescent="0.25">
      <c r="A28" s="9" t="str">
        <f>Inverters!B24</f>
        <v>A-22</v>
      </c>
      <c r="B28" s="24">
        <f t="shared" si="0"/>
        <v>1298.2048130016062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39.966864298277152</v>
      </c>
      <c r="H28" s="37">
        <f t="shared" si="3"/>
        <v>29.043435658362661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802.31251346489978</v>
      </c>
    </row>
    <row r="29" spans="1:21" x14ac:dyDescent="0.25">
      <c r="A29" s="9" t="str">
        <f>Inverters!B25</f>
        <v>A-23</v>
      </c>
      <c r="B29" s="24">
        <f t="shared" si="0"/>
        <v>1524.8977293576161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41.364814354770473</v>
      </c>
      <c r="H29" s="37">
        <f t="shared" si="3"/>
        <v>27.645485601869339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581.49844831925225</v>
      </c>
    </row>
    <row r="30" spans="1:21" x14ac:dyDescent="0.25">
      <c r="A30" s="9" t="str">
        <f>Inverters!B26</f>
        <v>A-24</v>
      </c>
      <c r="B30" s="24">
        <f t="shared" si="0"/>
        <v>1816.8627922055693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42.886442620591332</v>
      </c>
      <c r="H30" s="37">
        <f t="shared" si="3"/>
        <v>26.123857336048481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409.62432015818291</v>
      </c>
    </row>
    <row r="31" spans="1:21" x14ac:dyDescent="0.25">
      <c r="A31" s="9" t="str">
        <f>Inverters!B27</f>
        <v>A-25</v>
      </c>
      <c r="B31" s="24">
        <f t="shared" si="0"/>
        <v>1603.2024124861243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41.799767154209889</v>
      </c>
      <c r="H31" s="37">
        <f t="shared" si="3"/>
        <v>27.210532802429924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526.0818033539349</v>
      </c>
    </row>
    <row r="32" spans="1:21" x14ac:dyDescent="0.25">
      <c r="A32" s="9" t="str">
        <f>Inverters!B28</f>
        <v>A-26</v>
      </c>
      <c r="B32" s="24">
        <f t="shared" si="0"/>
        <v>1435.3984204052053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40.839449279479794</v>
      </c>
      <c r="H32" s="37">
        <f t="shared" si="3"/>
        <v>28.170850677160018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656.27380177463476</v>
      </c>
    </row>
    <row r="33" spans="1:21" x14ac:dyDescent="0.25">
      <c r="A33" s="9" t="str">
        <f>Inverters!B29</f>
        <v>A-27</v>
      </c>
      <c r="B33" s="24">
        <f t="shared" si="0"/>
        <v>1386.8071954317729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40.540321726433753</v>
      </c>
      <c r="H33" s="37">
        <f t="shared" si="3"/>
        <v>28.46997823020606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703.06879561589892</v>
      </c>
    </row>
    <row r="34" spans="1:21" x14ac:dyDescent="0.25">
      <c r="A34" s="9" t="str">
        <f>Inverters!B30</f>
        <v>A-28</v>
      </c>
      <c r="B34" s="24">
        <f t="shared" si="0"/>
        <v>1758.2547652147273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42.60163606220263</v>
      </c>
      <c r="H34" s="37">
        <f t="shared" si="3"/>
        <v>26.408663894437183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437.38752232796799</v>
      </c>
    </row>
    <row r="35" spans="1:21" x14ac:dyDescent="0.25">
      <c r="A35" s="9" t="str">
        <f>Inverters!B31</f>
        <v>A-29</v>
      </c>
      <c r="B35" s="24">
        <f t="shared" si="0"/>
        <v>1928.3132087917179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43.40355152289559</v>
      </c>
      <c r="H35" s="37">
        <f t="shared" si="3"/>
        <v>25.606748433744222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363.64267462027306</v>
      </c>
    </row>
    <row r="36" spans="1:21" x14ac:dyDescent="0.25">
      <c r="A36" s="9" t="str">
        <f>Inverters!B32</f>
        <v>A-30</v>
      </c>
      <c r="B36" s="24">
        <f t="shared" si="0"/>
        <v>2835.665346969045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46.753099519357121</v>
      </c>
      <c r="H36" s="37">
        <f t="shared" si="3"/>
        <v>22.257200437282691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168.15897199702559</v>
      </c>
    </row>
    <row r="37" spans="1:21" x14ac:dyDescent="0.25">
      <c r="A37" s="9" t="str">
        <f>Inverters!B33</f>
        <v>A-31</v>
      </c>
      <c r="B37" s="24">
        <f t="shared" si="0"/>
        <v>1749.0386009749818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42.555987887748927</v>
      </c>
      <c r="H37" s="37">
        <f t="shared" si="3"/>
        <v>26.454312068890886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442.0090962088903</v>
      </c>
    </row>
    <row r="38" spans="1:21" x14ac:dyDescent="0.25">
      <c r="A38" s="9" t="str">
        <f>Inverters!B34</f>
        <v>A-32</v>
      </c>
      <c r="B38" s="24">
        <f t="shared" si="0"/>
        <v>2190.6644671651256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44.511517279943362</v>
      </c>
      <c r="H38" s="37">
        <f t="shared" si="3"/>
        <v>24.49878267669645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281.75930519148983</v>
      </c>
    </row>
    <row r="39" spans="1:21" x14ac:dyDescent="0.25">
      <c r="A39" s="9" t="str">
        <f>Inverters!B35</f>
        <v>A-33</v>
      </c>
      <c r="B39" s="24">
        <f t="shared" si="0"/>
        <v>2175.6210080117676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44.451664875077569</v>
      </c>
      <c r="H39" s="37">
        <f t="shared" si="3"/>
        <v>24.558635081562244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285.66925892600466</v>
      </c>
    </row>
    <row r="40" spans="1:21" x14ac:dyDescent="0.25">
      <c r="A40" s="9" t="str">
        <f>Inverters!B36</f>
        <v>B-1</v>
      </c>
      <c r="B40" s="24">
        <f t="shared" si="0"/>
        <v>3323.3909527618939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48.13162866511739</v>
      </c>
      <c r="H40" s="37">
        <f t="shared" si="3"/>
        <v>17.86837133488261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61.212079480741934</v>
      </c>
    </row>
    <row r="41" spans="1:21" x14ac:dyDescent="0.25">
      <c r="A41" s="9" t="str">
        <f>Inverters!B37</f>
        <v>B-2</v>
      </c>
      <c r="B41" s="24">
        <f t="shared" si="0"/>
        <v>1964.764335639469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43.566209324568028</v>
      </c>
      <c r="H41" s="37">
        <f t="shared" si="3"/>
        <v>22.433790675431972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175.13746832857498</v>
      </c>
    </row>
    <row r="42" spans="1:21" x14ac:dyDescent="0.25">
      <c r="A42" s="9" t="str">
        <f>Inverters!B38</f>
        <v>B-3</v>
      </c>
      <c r="B42" s="24">
        <f t="shared" si="0"/>
        <v>1967.9549194277831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43.580302913735771</v>
      </c>
      <c r="H42" s="37">
        <f t="shared" si="3"/>
        <v>22.419697086264229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174.57003887512303</v>
      </c>
    </row>
    <row r="43" spans="1:21" x14ac:dyDescent="0.25">
      <c r="A43" s="9" t="str">
        <f>Inverters!B39</f>
        <v>C-1</v>
      </c>
      <c r="B43" s="24">
        <f t="shared" si="0"/>
        <v>1100.8110797501081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38.534255842431136</v>
      </c>
      <c r="H43" s="37">
        <f t="shared" si="3"/>
        <v>27.465744157568864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557.92319331631074</v>
      </c>
    </row>
    <row r="44" spans="1:21" ht="15.75" thickBot="1" x14ac:dyDescent="0.3">
      <c r="A44" s="9" t="str">
        <f>Inverters!B40</f>
        <v>Trans</v>
      </c>
      <c r="B44" s="24">
        <f>SQRT(($C$2-Q44)^2+($D$2-R44)^2)</f>
        <v>2263.0201855045366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44.793768555136438</v>
      </c>
      <c r="H44" s="37">
        <f t="shared" si="3"/>
        <v>9.2062314448635618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8.3295807831475059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25.112279072461131</v>
      </c>
      <c r="O45" s="108"/>
      <c r="P45" s="108"/>
      <c r="Q45" s="109"/>
      <c r="R45" s="109"/>
      <c r="U45">
        <f t="shared" ref="U45" si="5">10^(H45/10)</f>
        <v>324.50986760813339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46.858103175288299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46.858103175288299</v>
      </c>
      <c r="D51" s="77">
        <f>10*LOG10(SUM(U7:U44))</f>
        <v>46.82895182653715</v>
      </c>
      <c r="E51" s="77">
        <f>P85</f>
        <v>46.847194337185343</v>
      </c>
      <c r="F51" s="78">
        <f>S85</f>
        <v>53.242908877708921</v>
      </c>
    </row>
    <row r="52" spans="1:19" ht="14.45" customHeight="1" thickBot="1" x14ac:dyDescent="0.3">
      <c r="B52" s="72" t="s">
        <v>141</v>
      </c>
      <c r="C52" s="79">
        <f>10*LOG10(10^(C50/10)+10^(C51/10))</f>
        <v>47.672127228826469</v>
      </c>
      <c r="D52" s="79">
        <f>10*LOG10(10^(D50/10)+10^(D51/10))</f>
        <v>47.049654336206068</v>
      </c>
      <c r="E52" s="79">
        <f>J85</f>
        <v>47.449023314499065</v>
      </c>
      <c r="F52" s="80">
        <f>M85</f>
        <v>53.554010781877182</v>
      </c>
    </row>
    <row r="53" spans="1:19" ht="16.149999999999999" customHeight="1" thickBot="1" x14ac:dyDescent="0.3">
      <c r="B53" s="74" t="s">
        <v>145</v>
      </c>
      <c r="C53" s="81">
        <f>C52-C50</f>
        <v>7.6721272288264686</v>
      </c>
      <c r="D53" s="81">
        <f>D52-D50</f>
        <v>13.049654336206068</v>
      </c>
      <c r="E53" s="81">
        <f>E52-E50</f>
        <v>8.8805522445276921</v>
      </c>
      <c r="F53" s="82">
        <f>F52-F50</f>
        <v>11.603438852064357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20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47.049654336206068</v>
      </c>
      <c r="J61" s="62">
        <f>10^(I61/10)</f>
        <v>50695.035746091038</v>
      </c>
      <c r="K61" s="63"/>
      <c r="L61" s="153">
        <f>I61+10</f>
        <v>57.049654336206068</v>
      </c>
      <c r="M61" s="62">
        <f>10^(L61/10)</f>
        <v>506950.35746091092</v>
      </c>
      <c r="N61" s="62"/>
      <c r="O61" s="62">
        <f>D51</f>
        <v>46.82895182653715</v>
      </c>
      <c r="P61" s="62">
        <f>10^(O61/10)</f>
        <v>48183.14931458146</v>
      </c>
      <c r="Q61" s="62"/>
      <c r="R61" s="62">
        <f>O61+10</f>
        <v>56.82895182653715</v>
      </c>
      <c r="S61" s="63">
        <f>10^(R61/10)</f>
        <v>481831.49314581428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47.049654336206068</v>
      </c>
      <c r="J62" s="26">
        <f t="shared" ref="J62:J84" si="10">10^(I62/10)</f>
        <v>50695.035746091038</v>
      </c>
      <c r="K62" s="64"/>
      <c r="L62" s="154">
        <f t="shared" ref="L62:L67" si="11">I62+10</f>
        <v>57.049654336206068</v>
      </c>
      <c r="M62" s="26">
        <f t="shared" ref="M62:M84" si="12">10^(L62/10)</f>
        <v>506950.35746091092</v>
      </c>
      <c r="N62" s="26"/>
      <c r="O62" s="26">
        <f>O61</f>
        <v>46.82895182653715</v>
      </c>
      <c r="P62" s="26">
        <f t="shared" ref="P62:P84" si="13">10^(O62/10)</f>
        <v>48183.14931458146</v>
      </c>
      <c r="Q62" s="26"/>
      <c r="R62" s="26">
        <f t="shared" ref="R62:R67" si="14">O62+10</f>
        <v>56.82895182653715</v>
      </c>
      <c r="S62" s="64">
        <f t="shared" ref="S62:S84" si="15">10^(R62/10)</f>
        <v>481831.49314581428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47.049654336206068</v>
      </c>
      <c r="J63" s="26">
        <f t="shared" si="10"/>
        <v>50695.035746091038</v>
      </c>
      <c r="K63" s="64"/>
      <c r="L63" s="154">
        <f t="shared" si="11"/>
        <v>57.049654336206068</v>
      </c>
      <c r="M63" s="26">
        <f t="shared" si="12"/>
        <v>506950.35746091092</v>
      </c>
      <c r="N63" s="26"/>
      <c r="O63" s="26">
        <f t="shared" ref="O63:O84" si="17">O62</f>
        <v>46.82895182653715</v>
      </c>
      <c r="P63" s="26">
        <f t="shared" si="13"/>
        <v>48183.14931458146</v>
      </c>
      <c r="Q63" s="26"/>
      <c r="R63" s="26">
        <f t="shared" si="14"/>
        <v>56.82895182653715</v>
      </c>
      <c r="S63" s="64">
        <f t="shared" si="15"/>
        <v>481831.49314581428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47.049654336206068</v>
      </c>
      <c r="J64" s="26">
        <f t="shared" si="10"/>
        <v>50695.035746091038</v>
      </c>
      <c r="K64" s="64"/>
      <c r="L64" s="154">
        <f t="shared" si="11"/>
        <v>57.049654336206068</v>
      </c>
      <c r="M64" s="26">
        <f t="shared" si="12"/>
        <v>506950.35746091092</v>
      </c>
      <c r="N64" s="26"/>
      <c r="O64" s="26">
        <f t="shared" si="17"/>
        <v>46.82895182653715</v>
      </c>
      <c r="P64" s="26">
        <f t="shared" si="13"/>
        <v>48183.14931458146</v>
      </c>
      <c r="Q64" s="26"/>
      <c r="R64" s="26">
        <f t="shared" si="14"/>
        <v>56.82895182653715</v>
      </c>
      <c r="S64" s="64">
        <f t="shared" si="15"/>
        <v>481831.49314581428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47.049654336206068</v>
      </c>
      <c r="J65" s="26">
        <f t="shared" si="10"/>
        <v>50695.035746091038</v>
      </c>
      <c r="K65" s="64"/>
      <c r="L65" s="154">
        <f t="shared" si="11"/>
        <v>57.049654336206068</v>
      </c>
      <c r="M65" s="26">
        <f t="shared" si="12"/>
        <v>506950.35746091092</v>
      </c>
      <c r="N65" s="26"/>
      <c r="O65" s="26">
        <f t="shared" si="17"/>
        <v>46.82895182653715</v>
      </c>
      <c r="P65" s="26">
        <f t="shared" si="13"/>
        <v>48183.14931458146</v>
      </c>
      <c r="Q65" s="26"/>
      <c r="R65" s="26">
        <f t="shared" si="14"/>
        <v>56.82895182653715</v>
      </c>
      <c r="S65" s="64">
        <f t="shared" si="15"/>
        <v>481831.49314581428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47.049654336206068</v>
      </c>
      <c r="J66" s="26">
        <f t="shared" si="10"/>
        <v>50695.035746091038</v>
      </c>
      <c r="K66" s="64"/>
      <c r="L66" s="154">
        <f t="shared" si="11"/>
        <v>57.049654336206068</v>
      </c>
      <c r="M66" s="26">
        <f t="shared" si="12"/>
        <v>506950.35746091092</v>
      </c>
      <c r="N66" s="26"/>
      <c r="O66" s="26">
        <f t="shared" si="17"/>
        <v>46.82895182653715</v>
      </c>
      <c r="P66" s="26">
        <f t="shared" si="13"/>
        <v>48183.14931458146</v>
      </c>
      <c r="Q66" s="26"/>
      <c r="R66" s="26">
        <f t="shared" si="14"/>
        <v>56.82895182653715</v>
      </c>
      <c r="S66" s="64">
        <f t="shared" si="15"/>
        <v>481831.49314581428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47.049654336206068</v>
      </c>
      <c r="J67" s="26">
        <f t="shared" si="10"/>
        <v>50695.035746091038</v>
      </c>
      <c r="K67" s="64"/>
      <c r="L67" s="154">
        <f t="shared" si="11"/>
        <v>57.049654336206068</v>
      </c>
      <c r="M67" s="26">
        <f t="shared" si="12"/>
        <v>506950.35746091092</v>
      </c>
      <c r="N67" s="26"/>
      <c r="O67" s="26">
        <f t="shared" si="17"/>
        <v>46.82895182653715</v>
      </c>
      <c r="P67" s="26">
        <f t="shared" si="13"/>
        <v>48183.14931458146</v>
      </c>
      <c r="Q67" s="26"/>
      <c r="R67" s="26">
        <f t="shared" si="14"/>
        <v>56.82895182653715</v>
      </c>
      <c r="S67" s="64">
        <f t="shared" si="15"/>
        <v>481831.49314581428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47.672127228826469</v>
      </c>
      <c r="J68" s="26">
        <f t="shared" si="10"/>
        <v>58507.659182189629</v>
      </c>
      <c r="K68" s="64"/>
      <c r="L68" s="154">
        <f>I68</f>
        <v>47.672127228826469</v>
      </c>
      <c r="M68" s="26">
        <f t="shared" si="12"/>
        <v>58507.659182189629</v>
      </c>
      <c r="N68" s="26"/>
      <c r="O68" s="26">
        <f>H46</f>
        <v>46.858103175288299</v>
      </c>
      <c r="P68" s="26">
        <f t="shared" si="13"/>
        <v>48507.659182189593</v>
      </c>
      <c r="Q68" s="26"/>
      <c r="R68" s="26">
        <f>O68</f>
        <v>46.858103175288299</v>
      </c>
      <c r="S68" s="64">
        <f t="shared" si="15"/>
        <v>48507.659182189593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47.672127228826469</v>
      </c>
      <c r="J69" s="26">
        <f t="shared" si="10"/>
        <v>58507.659182189629</v>
      </c>
      <c r="K69" s="64"/>
      <c r="L69" s="154">
        <f t="shared" ref="L69:L82" si="20">I69</f>
        <v>47.672127228826469</v>
      </c>
      <c r="M69" s="26">
        <f t="shared" si="12"/>
        <v>58507.659182189629</v>
      </c>
      <c r="N69" s="26"/>
      <c r="O69" s="26">
        <f t="shared" si="17"/>
        <v>46.858103175288299</v>
      </c>
      <c r="P69" s="26">
        <f t="shared" si="13"/>
        <v>48507.659182189593</v>
      </c>
      <c r="Q69" s="26"/>
      <c r="R69" s="26">
        <f t="shared" ref="R69:R82" si="21">O69</f>
        <v>46.858103175288299</v>
      </c>
      <c r="S69" s="64">
        <f t="shared" si="15"/>
        <v>48507.659182189593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47.672127228826469</v>
      </c>
      <c r="J70" s="26">
        <f t="shared" si="10"/>
        <v>58507.659182189629</v>
      </c>
      <c r="K70" s="64"/>
      <c r="L70" s="154">
        <f t="shared" si="20"/>
        <v>47.672127228826469</v>
      </c>
      <c r="M70" s="26">
        <f t="shared" si="12"/>
        <v>58507.659182189629</v>
      </c>
      <c r="N70" s="26"/>
      <c r="O70" s="26">
        <f t="shared" si="17"/>
        <v>46.858103175288299</v>
      </c>
      <c r="P70" s="26">
        <f t="shared" si="13"/>
        <v>48507.659182189593</v>
      </c>
      <c r="Q70" s="26"/>
      <c r="R70" s="26">
        <f t="shared" si="21"/>
        <v>46.858103175288299</v>
      </c>
      <c r="S70" s="64">
        <f t="shared" si="15"/>
        <v>48507.659182189593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47.672127228826469</v>
      </c>
      <c r="J71" s="26">
        <f t="shared" si="10"/>
        <v>58507.659182189629</v>
      </c>
      <c r="K71" s="64"/>
      <c r="L71" s="154">
        <f t="shared" si="20"/>
        <v>47.672127228826469</v>
      </c>
      <c r="M71" s="26">
        <f t="shared" si="12"/>
        <v>58507.659182189629</v>
      </c>
      <c r="N71" s="26"/>
      <c r="O71" s="26">
        <f t="shared" si="17"/>
        <v>46.858103175288299</v>
      </c>
      <c r="P71" s="26">
        <f t="shared" si="13"/>
        <v>48507.659182189593</v>
      </c>
      <c r="Q71" s="26"/>
      <c r="R71" s="26">
        <f t="shared" si="21"/>
        <v>46.858103175288299</v>
      </c>
      <c r="S71" s="64">
        <f t="shared" si="15"/>
        <v>48507.659182189593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47.672127228826469</v>
      </c>
      <c r="J72" s="26">
        <f t="shared" si="10"/>
        <v>58507.659182189629</v>
      </c>
      <c r="K72" s="64"/>
      <c r="L72" s="154">
        <f t="shared" si="20"/>
        <v>47.672127228826469</v>
      </c>
      <c r="M72" s="26">
        <f t="shared" si="12"/>
        <v>58507.659182189629</v>
      </c>
      <c r="N72" s="26"/>
      <c r="O72" s="26">
        <f t="shared" si="17"/>
        <v>46.858103175288299</v>
      </c>
      <c r="P72" s="26">
        <f t="shared" si="13"/>
        <v>48507.659182189593</v>
      </c>
      <c r="Q72" s="26"/>
      <c r="R72" s="26">
        <f t="shared" si="21"/>
        <v>46.858103175288299</v>
      </c>
      <c r="S72" s="64">
        <f t="shared" si="15"/>
        <v>48507.659182189593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47.672127228826469</v>
      </c>
      <c r="J73" s="26">
        <f t="shared" si="10"/>
        <v>58507.659182189629</v>
      </c>
      <c r="K73" s="64"/>
      <c r="L73" s="154">
        <f t="shared" si="20"/>
        <v>47.672127228826469</v>
      </c>
      <c r="M73" s="26">
        <f t="shared" si="12"/>
        <v>58507.659182189629</v>
      </c>
      <c r="N73" s="26"/>
      <c r="O73" s="26">
        <f t="shared" si="17"/>
        <v>46.858103175288299</v>
      </c>
      <c r="P73" s="26">
        <f t="shared" si="13"/>
        <v>48507.659182189593</v>
      </c>
      <c r="Q73" s="26"/>
      <c r="R73" s="26">
        <f t="shared" si="21"/>
        <v>46.858103175288299</v>
      </c>
      <c r="S73" s="64">
        <f t="shared" si="15"/>
        <v>48507.659182189593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47.672127228826469</v>
      </c>
      <c r="J74" s="26">
        <f t="shared" si="10"/>
        <v>58507.659182189629</v>
      </c>
      <c r="K74" s="64"/>
      <c r="L74" s="154">
        <f t="shared" si="20"/>
        <v>47.672127228826469</v>
      </c>
      <c r="M74" s="26">
        <f t="shared" si="12"/>
        <v>58507.659182189629</v>
      </c>
      <c r="N74" s="26"/>
      <c r="O74" s="26">
        <f t="shared" si="17"/>
        <v>46.858103175288299</v>
      </c>
      <c r="P74" s="26">
        <f t="shared" si="13"/>
        <v>48507.659182189593</v>
      </c>
      <c r="Q74" s="26"/>
      <c r="R74" s="26">
        <f t="shared" si="21"/>
        <v>46.858103175288299</v>
      </c>
      <c r="S74" s="64">
        <f t="shared" si="15"/>
        <v>48507.659182189593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47.672127228826469</v>
      </c>
      <c r="J75" s="26">
        <f t="shared" si="10"/>
        <v>58507.659182189629</v>
      </c>
      <c r="K75" s="64"/>
      <c r="L75" s="154">
        <f t="shared" si="20"/>
        <v>47.672127228826469</v>
      </c>
      <c r="M75" s="26">
        <f t="shared" si="12"/>
        <v>58507.659182189629</v>
      </c>
      <c r="N75" s="26"/>
      <c r="O75" s="26">
        <f t="shared" si="17"/>
        <v>46.858103175288299</v>
      </c>
      <c r="P75" s="26">
        <f t="shared" si="13"/>
        <v>48507.659182189593</v>
      </c>
      <c r="Q75" s="26"/>
      <c r="R75" s="26">
        <f t="shared" si="21"/>
        <v>46.858103175288299</v>
      </c>
      <c r="S75" s="64">
        <f t="shared" si="15"/>
        <v>48507.659182189593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47.672127228826469</v>
      </c>
      <c r="J76" s="26">
        <f t="shared" si="10"/>
        <v>58507.659182189629</v>
      </c>
      <c r="K76" s="64"/>
      <c r="L76" s="154">
        <f t="shared" si="20"/>
        <v>47.672127228826469</v>
      </c>
      <c r="M76" s="26">
        <f t="shared" si="12"/>
        <v>58507.659182189629</v>
      </c>
      <c r="N76" s="26"/>
      <c r="O76" s="26">
        <f t="shared" si="17"/>
        <v>46.858103175288299</v>
      </c>
      <c r="P76" s="26">
        <f t="shared" si="13"/>
        <v>48507.659182189593</v>
      </c>
      <c r="Q76" s="26"/>
      <c r="R76" s="26">
        <f t="shared" si="21"/>
        <v>46.858103175288299</v>
      </c>
      <c r="S76" s="64">
        <f t="shared" si="15"/>
        <v>48507.659182189593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47.672127228826469</v>
      </c>
      <c r="J77" s="26">
        <f t="shared" si="10"/>
        <v>58507.659182189629</v>
      </c>
      <c r="K77" s="64"/>
      <c r="L77" s="154">
        <f t="shared" si="20"/>
        <v>47.672127228826469</v>
      </c>
      <c r="M77" s="26">
        <f t="shared" si="12"/>
        <v>58507.659182189629</v>
      </c>
      <c r="N77" s="26"/>
      <c r="O77" s="26">
        <f t="shared" si="17"/>
        <v>46.858103175288299</v>
      </c>
      <c r="P77" s="26">
        <f t="shared" si="13"/>
        <v>48507.659182189593</v>
      </c>
      <c r="Q77" s="26"/>
      <c r="R77" s="26">
        <f t="shared" si="21"/>
        <v>46.858103175288299</v>
      </c>
      <c r="S77" s="64">
        <f t="shared" si="15"/>
        <v>48507.659182189593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47.672127228826469</v>
      </c>
      <c r="J78" s="26">
        <f t="shared" si="10"/>
        <v>58507.659182189629</v>
      </c>
      <c r="K78" s="64"/>
      <c r="L78" s="154">
        <f t="shared" si="20"/>
        <v>47.672127228826469</v>
      </c>
      <c r="M78" s="26">
        <f t="shared" si="12"/>
        <v>58507.659182189629</v>
      </c>
      <c r="N78" s="26"/>
      <c r="O78" s="26">
        <f t="shared" si="17"/>
        <v>46.858103175288299</v>
      </c>
      <c r="P78" s="26">
        <f t="shared" si="13"/>
        <v>48507.659182189593</v>
      </c>
      <c r="Q78" s="26"/>
      <c r="R78" s="26">
        <f t="shared" si="21"/>
        <v>46.858103175288299</v>
      </c>
      <c r="S78" s="64">
        <f t="shared" si="15"/>
        <v>48507.659182189593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47.672127228826469</v>
      </c>
      <c r="J79" s="26">
        <f t="shared" si="10"/>
        <v>58507.659182189629</v>
      </c>
      <c r="K79" s="64"/>
      <c r="L79" s="154">
        <f t="shared" si="20"/>
        <v>47.672127228826469</v>
      </c>
      <c r="M79" s="26">
        <f t="shared" si="12"/>
        <v>58507.659182189629</v>
      </c>
      <c r="N79" s="26"/>
      <c r="O79" s="26">
        <f t="shared" si="17"/>
        <v>46.858103175288299</v>
      </c>
      <c r="P79" s="26">
        <f t="shared" si="13"/>
        <v>48507.659182189593</v>
      </c>
      <c r="Q79" s="26"/>
      <c r="R79" s="26">
        <f t="shared" si="21"/>
        <v>46.858103175288299</v>
      </c>
      <c r="S79" s="64">
        <f t="shared" si="15"/>
        <v>48507.659182189593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47.672127228826469</v>
      </c>
      <c r="J80" s="26">
        <f t="shared" si="10"/>
        <v>58507.659182189629</v>
      </c>
      <c r="K80" s="64"/>
      <c r="L80" s="154">
        <f t="shared" si="20"/>
        <v>47.672127228826469</v>
      </c>
      <c r="M80" s="26">
        <f t="shared" si="12"/>
        <v>58507.659182189629</v>
      </c>
      <c r="N80" s="26"/>
      <c r="O80" s="26">
        <f t="shared" si="17"/>
        <v>46.858103175288299</v>
      </c>
      <c r="P80" s="26">
        <f t="shared" si="13"/>
        <v>48507.659182189593</v>
      </c>
      <c r="Q80" s="26"/>
      <c r="R80" s="26">
        <f t="shared" si="21"/>
        <v>46.858103175288299</v>
      </c>
      <c r="S80" s="64">
        <f t="shared" si="15"/>
        <v>48507.659182189593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47.672127228826469</v>
      </c>
      <c r="J81" s="26">
        <f t="shared" si="10"/>
        <v>58507.659182189629</v>
      </c>
      <c r="K81" s="64"/>
      <c r="L81" s="154">
        <f t="shared" si="20"/>
        <v>47.672127228826469</v>
      </c>
      <c r="M81" s="26">
        <f t="shared" si="12"/>
        <v>58507.659182189629</v>
      </c>
      <c r="N81" s="26"/>
      <c r="O81" s="26">
        <f t="shared" si="17"/>
        <v>46.858103175288299</v>
      </c>
      <c r="P81" s="26">
        <f t="shared" si="13"/>
        <v>48507.659182189593</v>
      </c>
      <c r="Q81" s="26"/>
      <c r="R81" s="26">
        <f t="shared" si="21"/>
        <v>46.858103175288299</v>
      </c>
      <c r="S81" s="64">
        <f t="shared" si="15"/>
        <v>48507.659182189593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47.672127228826469</v>
      </c>
      <c r="J82" s="26">
        <f t="shared" si="10"/>
        <v>58507.659182189629</v>
      </c>
      <c r="K82" s="64"/>
      <c r="L82" s="154">
        <f t="shared" si="20"/>
        <v>47.672127228826469</v>
      </c>
      <c r="M82" s="26">
        <f t="shared" si="12"/>
        <v>58507.659182189629</v>
      </c>
      <c r="N82" s="26"/>
      <c r="O82" s="26">
        <f t="shared" si="17"/>
        <v>46.858103175288299</v>
      </c>
      <c r="P82" s="26">
        <f t="shared" si="13"/>
        <v>48507.659182189593</v>
      </c>
      <c r="Q82" s="26"/>
      <c r="R82" s="26">
        <f t="shared" si="21"/>
        <v>46.858103175288299</v>
      </c>
      <c r="S82" s="64">
        <f t="shared" si="15"/>
        <v>48507.659182189593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47.049654336206068</v>
      </c>
      <c r="J83" s="26">
        <f t="shared" si="10"/>
        <v>50695.035746091038</v>
      </c>
      <c r="K83" s="64"/>
      <c r="L83" s="154">
        <f>I83+10</f>
        <v>57.049654336206068</v>
      </c>
      <c r="M83" s="26">
        <f t="shared" si="12"/>
        <v>506950.35746091092</v>
      </c>
      <c r="N83" s="26"/>
      <c r="O83" s="26">
        <f>D51</f>
        <v>46.82895182653715</v>
      </c>
      <c r="P83" s="26">
        <f t="shared" si="13"/>
        <v>48183.14931458146</v>
      </c>
      <c r="Q83" s="26"/>
      <c r="R83" s="26">
        <f>O83+10</f>
        <v>56.82895182653715</v>
      </c>
      <c r="S83" s="64">
        <f t="shared" si="15"/>
        <v>481831.49314581428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47.049654336206068</v>
      </c>
      <c r="J84" s="65">
        <f t="shared" si="10"/>
        <v>50695.035746091038</v>
      </c>
      <c r="K84" s="66"/>
      <c r="L84" s="155">
        <f>I84+10</f>
        <v>57.049654336206068</v>
      </c>
      <c r="M84" s="65">
        <f t="shared" si="12"/>
        <v>506950.35746091092</v>
      </c>
      <c r="N84" s="65"/>
      <c r="O84" s="65">
        <f t="shared" si="17"/>
        <v>46.82895182653715</v>
      </c>
      <c r="P84" s="65">
        <f t="shared" si="13"/>
        <v>48183.14931458146</v>
      </c>
      <c r="Q84" s="65"/>
      <c r="R84" s="65">
        <f>O84+10</f>
        <v>56.82895182653715</v>
      </c>
      <c r="S84" s="66">
        <f t="shared" si="15"/>
        <v>481831.49314581428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47.449023314499065</v>
      </c>
      <c r="K85" s="67"/>
      <c r="L85" s="67" t="s">
        <v>134</v>
      </c>
      <c r="M85" s="67">
        <f>10*LOG10(SUM(M61:M84)/24)</f>
        <v>53.554010781877182</v>
      </c>
      <c r="N85" s="67"/>
      <c r="O85" s="67" t="s">
        <v>135</v>
      </c>
      <c r="P85" s="67">
        <f>10*LOG10(SUM(P61:P84)/24)</f>
        <v>46.847194337185343</v>
      </c>
      <c r="Q85" s="67"/>
      <c r="R85" s="67" t="s">
        <v>134</v>
      </c>
      <c r="S85" s="68">
        <f>10*LOG10(SUM(S61:S84)/24)</f>
        <v>53.242908877708921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20</v>
      </c>
      <c r="C89" s="22">
        <f>C2</f>
        <v>256088</v>
      </c>
      <c r="D89" s="23">
        <f>D2</f>
        <v>4258478.4000000004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46.858103175288299</v>
      </c>
      <c r="J89" s="86">
        <f>D51</f>
        <v>46.82895182653715</v>
      </c>
      <c r="K89" s="86">
        <f>E51</f>
        <v>46.847194337185343</v>
      </c>
      <c r="L89" s="87">
        <f>F51</f>
        <v>53.242908877708921</v>
      </c>
      <c r="M89" s="89">
        <f>C52</f>
        <v>47.672127228826469</v>
      </c>
      <c r="N89" s="86">
        <f>D52</f>
        <v>47.049654336206068</v>
      </c>
      <c r="O89" s="86">
        <f>E52</f>
        <v>47.449023314499065</v>
      </c>
      <c r="P89" s="87">
        <f>F52</f>
        <v>53.554010781877182</v>
      </c>
      <c r="Q89" s="89">
        <f>C53</f>
        <v>7.6721272288264686</v>
      </c>
      <c r="R89" s="86">
        <f>D53</f>
        <v>13.049654336206068</v>
      </c>
      <c r="S89" s="86">
        <f>E53</f>
        <v>8.8805522445276921</v>
      </c>
      <c r="T89" s="87">
        <f>F53</f>
        <v>11.603438852064357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20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368.15833550282565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25.360993416343018</v>
      </c>
      <c r="K95" s="35">
        <f>4/60*100</f>
        <v>6.666666666666667</v>
      </c>
      <c r="L95" s="36">
        <f t="shared" ref="L95:L126" si="23">F95-J95+M95</f>
        <v>9.8780942102474043</v>
      </c>
      <c r="M95" s="110">
        <f>10*LOG(6.666667/100)</f>
        <v>-11.760912373409578</v>
      </c>
      <c r="N95" s="110">
        <f t="shared" ref="N95:N126" si="24">10^(L95/10)</f>
        <v>9.7232045229584578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374.15833550282565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29.16110849766547</v>
      </c>
      <c r="K96" s="27">
        <f t="shared" ref="K96:K159" si="27">4/60*100</f>
        <v>6.666666666666667</v>
      </c>
      <c r="L96" s="37">
        <f t="shared" si="23"/>
        <v>6.0779791289249516</v>
      </c>
      <c r="M96" s="110">
        <f t="shared" ref="M96:M159" si="28">10*LOG(6.666667/100)</f>
        <v>-11.760912373409578</v>
      </c>
      <c r="N96" s="110">
        <f t="shared" si="24"/>
        <v>4.053198869915823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380.15833550282565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29.299290348813372</v>
      </c>
      <c r="K97" s="27">
        <f t="shared" si="27"/>
        <v>6.666666666666667</v>
      </c>
      <c r="L97" s="37">
        <f t="shared" si="23"/>
        <v>5.9397972777770498</v>
      </c>
      <c r="M97" s="110">
        <f t="shared" si="28"/>
        <v>-11.760912373409578</v>
      </c>
      <c r="N97" s="110">
        <f t="shared" si="24"/>
        <v>3.9262660774412073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386.15833550282565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29.435308276628295</v>
      </c>
      <c r="K98" s="27">
        <f t="shared" si="27"/>
        <v>6.666666666666667</v>
      </c>
      <c r="L98" s="37">
        <f t="shared" si="23"/>
        <v>5.8037793499621273</v>
      </c>
      <c r="M98" s="110">
        <f t="shared" si="28"/>
        <v>-11.760912373409578</v>
      </c>
      <c r="N98" s="110">
        <f t="shared" si="24"/>
        <v>3.8052039158373749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392.15833550282565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29.569229011397912</v>
      </c>
      <c r="K99" s="27">
        <f t="shared" si="27"/>
        <v>6.666666666666667</v>
      </c>
      <c r="L99" s="37">
        <f t="shared" si="23"/>
        <v>5.6698586151925099</v>
      </c>
      <c r="M99" s="110">
        <f t="shared" si="28"/>
        <v>-11.760912373409578</v>
      </c>
      <c r="N99" s="110">
        <f t="shared" si="24"/>
        <v>3.6896558667965635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398.15833550282565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29.701116243515347</v>
      </c>
      <c r="K100" s="27">
        <f t="shared" si="27"/>
        <v>6.666666666666667</v>
      </c>
      <c r="L100" s="37">
        <f t="shared" si="23"/>
        <v>5.5379713830750745</v>
      </c>
      <c r="M100" s="110">
        <f t="shared" si="28"/>
        <v>-11.760912373409578</v>
      </c>
      <c r="N100" s="110">
        <f t="shared" si="24"/>
        <v>3.57929207057754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404.15833550282565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29.831030805363678</v>
      </c>
      <c r="K101" s="27">
        <f t="shared" si="27"/>
        <v>6.666666666666667</v>
      </c>
      <c r="L101" s="37">
        <f t="shared" si="23"/>
        <v>5.4080568212267437</v>
      </c>
      <c r="M101" s="110">
        <f t="shared" si="28"/>
        <v>-11.760912373409578</v>
      </c>
      <c r="N101" s="110">
        <f t="shared" si="24"/>
        <v>3.4738069692292113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410.15833550282565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29.959030839797396</v>
      </c>
      <c r="K102" s="27">
        <f t="shared" si="27"/>
        <v>6.666666666666667</v>
      </c>
      <c r="L102" s="37">
        <f t="shared" si="23"/>
        <v>5.2800567867930255</v>
      </c>
      <c r="M102" s="110">
        <f t="shared" si="28"/>
        <v>-11.760912373409578</v>
      </c>
      <c r="N102" s="110">
        <f t="shared" si="24"/>
        <v>3.3729171893590619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416.15833550282565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30.085171956388908</v>
      </c>
      <c r="K103" s="27">
        <f t="shared" si="27"/>
        <v>6.666666666666667</v>
      </c>
      <c r="L103" s="37">
        <f t="shared" si="23"/>
        <v>5.1539156702015134</v>
      </c>
      <c r="M103" s="110">
        <f t="shared" si="28"/>
        <v>-11.760912373409578</v>
      </c>
      <c r="N103" s="110">
        <f t="shared" si="24"/>
        <v>3.2763596370193198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422.15833550282565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30.209507376490922</v>
      </c>
      <c r="K104" s="27">
        <f t="shared" si="27"/>
        <v>6.666666666666667</v>
      </c>
      <c r="L104" s="37">
        <f t="shared" si="23"/>
        <v>5.0295802500994995</v>
      </c>
      <c r="M104" s="110">
        <f t="shared" si="28"/>
        <v>-11.760912373409578</v>
      </c>
      <c r="N104" s="110">
        <f t="shared" si="24"/>
        <v>3.1838897807668332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428.15833550282565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30.332088068061896</v>
      </c>
      <c r="K105" s="27">
        <f t="shared" si="27"/>
        <v>6.666666666666667</v>
      </c>
      <c r="L105" s="37">
        <f t="shared" si="23"/>
        <v>4.9069995585285255</v>
      </c>
      <c r="M105" s="110">
        <f t="shared" si="28"/>
        <v>-11.760912373409578</v>
      </c>
      <c r="N105" s="110">
        <f t="shared" si="24"/>
        <v>3.0952801019508063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434.15833550282565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30.452962871109445</v>
      </c>
      <c r="K106" s="27">
        <f t="shared" si="27"/>
        <v>6.666666666666667</v>
      </c>
      <c r="L106" s="37">
        <f t="shared" si="23"/>
        <v>4.7861247554809765</v>
      </c>
      <c r="M106" s="110">
        <f t="shared" si="28"/>
        <v>-11.760912373409578</v>
      </c>
      <c r="N106" s="110">
        <f t="shared" si="24"/>
        <v>3.0103186938695021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440.15833550282565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30.572178614524272</v>
      </c>
      <c r="K107" s="27">
        <f t="shared" si="27"/>
        <v>6.666666666666667</v>
      </c>
      <c r="L107" s="37">
        <f t="shared" si="23"/>
        <v>4.6669090120661494</v>
      </c>
      <c r="M107" s="110">
        <f t="shared" si="28"/>
        <v>-11.760912373409578</v>
      </c>
      <c r="N107" s="110">
        <f t="shared" si="24"/>
        <v>2.92880799367384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446.15833550282565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30.689780225004217</v>
      </c>
      <c r="K108" s="27">
        <f t="shared" si="27"/>
        <v>6.666666666666667</v>
      </c>
      <c r="L108" s="37">
        <f t="shared" si="23"/>
        <v>4.5493074015862049</v>
      </c>
      <c r="M108" s="110">
        <f t="shared" si="28"/>
        <v>-11.760912373409578</v>
      </c>
      <c r="N108" s="110">
        <f t="shared" si="24"/>
        <v>2.8505636328336026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452.15833550282565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30.805810828702423</v>
      </c>
      <c r="K109" s="27">
        <f t="shared" si="27"/>
        <v>6.666666666666667</v>
      </c>
      <c r="L109" s="37">
        <f t="shared" si="23"/>
        <v>4.4332767978879986</v>
      </c>
      <c r="M109" s="110">
        <f t="shared" si="28"/>
        <v>-11.760912373409578</v>
      </c>
      <c r="N109" s="110">
        <f t="shared" si="24"/>
        <v>2.7754133936646439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458.15833550282565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30.920311846175164</v>
      </c>
      <c r="K110" s="27">
        <f t="shared" si="27"/>
        <v>6.666666666666667</v>
      </c>
      <c r="L110" s="37">
        <f t="shared" si="23"/>
        <v>4.3187757804152582</v>
      </c>
      <c r="M110" s="110">
        <f t="shared" si="28"/>
        <v>-11.760912373409578</v>
      </c>
      <c r="N110" s="110">
        <f t="shared" si="24"/>
        <v>2.7031962608791651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464.15833550282565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31.033323081152378</v>
      </c>
      <c r="K111" s="27">
        <f t="shared" si="27"/>
        <v>6.666666666666667</v>
      </c>
      <c r="L111" s="37">
        <f t="shared" si="23"/>
        <v>4.2057645454380435</v>
      </c>
      <c r="M111" s="110">
        <f t="shared" si="28"/>
        <v>-11.760912373409578</v>
      </c>
      <c r="N111" s="110">
        <f t="shared" si="24"/>
        <v>2.6337615583968166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470.15833550282565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31.144882803607128</v>
      </c>
      <c r="K112" s="27">
        <f t="shared" si="27"/>
        <v>6.666666666666667</v>
      </c>
      <c r="L112" s="37">
        <f t="shared" si="23"/>
        <v>4.0942048229832935</v>
      </c>
      <c r="M112" s="110">
        <f t="shared" si="28"/>
        <v>-11.760912373409578</v>
      </c>
      <c r="N112" s="110">
        <f t="shared" si="24"/>
        <v>2.566968162768315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476.15833550282565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31.255027827557623</v>
      </c>
      <c r="K113" s="27">
        <f t="shared" si="27"/>
        <v>6.666666666666667</v>
      </c>
      <c r="L113" s="37">
        <f t="shared" si="23"/>
        <v>3.9840597990327993</v>
      </c>
      <c r="M113" s="110">
        <f t="shared" si="28"/>
        <v>-11.760912373409578</v>
      </c>
      <c r="N113" s="110">
        <f t="shared" si="24"/>
        <v>2.5026837855378878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482.15833550282565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31.363793583997765</v>
      </c>
      <c r="K114" s="27">
        <f t="shared" si="27"/>
        <v>6.666666666666667</v>
      </c>
      <c r="L114" s="37">
        <f t="shared" si="23"/>
        <v>3.8752940425926568</v>
      </c>
      <c r="M114" s="110">
        <f t="shared" si="28"/>
        <v>-11.760912373409578</v>
      </c>
      <c r="N114" s="110">
        <f t="shared" si="24"/>
        <v>2.4407843177246975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488.15833550282565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31.471214189317568</v>
      </c>
      <c r="K115" s="27">
        <f t="shared" si="27"/>
        <v>6.666666666666667</v>
      </c>
      <c r="L115" s="37">
        <f t="shared" si="23"/>
        <v>3.7678734372728542</v>
      </c>
      <c r="M115" s="110">
        <f t="shared" si="28"/>
        <v>-11.760912373409578</v>
      </c>
      <c r="N115" s="110">
        <f t="shared" si="24"/>
        <v>2.3811532303532816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494.15833550282565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31.577322509544206</v>
      </c>
      <c r="K116" s="27">
        <f t="shared" si="27"/>
        <v>6.666666666666667</v>
      </c>
      <c r="L116" s="37">
        <f t="shared" si="23"/>
        <v>3.6617651170462153</v>
      </c>
      <c r="M116" s="110">
        <f t="shared" si="28"/>
        <v>-11.760912373409578</v>
      </c>
      <c r="N116" s="110">
        <f t="shared" si="24"/>
        <v>2.3236810256220717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500.15833550282565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31.682150220706166</v>
      </c>
      <c r="K117" s="27">
        <f t="shared" si="27"/>
        <v>6.666666666666667</v>
      </c>
      <c r="L117" s="37">
        <f t="shared" si="23"/>
        <v>3.5569374058842556</v>
      </c>
      <c r="M117" s="110">
        <f t="shared" si="28"/>
        <v>-11.760912373409578</v>
      </c>
      <c r="N117" s="110">
        <f t="shared" si="24"/>
        <v>2.2682647338799078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506.15833550282565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31.785727865598165</v>
      </c>
      <c r="K118" s="27">
        <f t="shared" si="27"/>
        <v>6.666666666666667</v>
      </c>
      <c r="L118" s="37">
        <f t="shared" si="23"/>
        <v>3.4533597609922566</v>
      </c>
      <c r="M118" s="110">
        <f t="shared" si="28"/>
        <v>-11.760912373409578</v>
      </c>
      <c r="N118" s="110">
        <f t="shared" si="24"/>
        <v>2.2148074520924017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512.15833550282559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31.888084907201051</v>
      </c>
      <c r="K119" s="27">
        <f t="shared" si="27"/>
        <v>6.666666666666667</v>
      </c>
      <c r="L119" s="37">
        <f t="shared" si="23"/>
        <v>3.3510027193893706</v>
      </c>
      <c r="M119" s="110">
        <f t="shared" si="28"/>
        <v>-11.760912373409578</v>
      </c>
      <c r="N119" s="110">
        <f t="shared" si="24"/>
        <v>2.163217919932904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518.15833550282559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31.989249778990729</v>
      </c>
      <c r="K120" s="27">
        <f t="shared" si="27"/>
        <v>6.666666666666667</v>
      </c>
      <c r="L120" s="37">
        <f t="shared" si="23"/>
        <v>3.249837847599693</v>
      </c>
      <c r="M120" s="110">
        <f t="shared" si="28"/>
        <v>-11.760912373409578</v>
      </c>
      <c r="N120" s="110">
        <f t="shared" si="24"/>
        <v>2.1134101300329617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524.15833550282559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32.089249932350789</v>
      </c>
      <c r="K121" s="27">
        <f t="shared" si="27"/>
        <v>6.666666666666667</v>
      </c>
      <c r="L121" s="37">
        <f t="shared" si="23"/>
        <v>3.1498376942396327</v>
      </c>
      <c r="M121" s="110">
        <f t="shared" si="28"/>
        <v>-11.760912373409578</v>
      </c>
      <c r="N121" s="110">
        <f t="shared" si="24"/>
        <v>2.0653029692823424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530.15833550282559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32.188111881286865</v>
      </c>
      <c r="K122" s="27">
        <f t="shared" si="27"/>
        <v>6.666666666666667</v>
      </c>
      <c r="L122" s="37">
        <f t="shared" si="23"/>
        <v>3.0509757453035569</v>
      </c>
      <c r="M122" s="110">
        <f t="shared" si="28"/>
        <v>-11.760912373409578</v>
      </c>
      <c r="N122" s="110">
        <f t="shared" si="24"/>
        <v>2.0188198883834181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536.15833550282559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32.285861244624726</v>
      </c>
      <c r="K123" s="27">
        <f t="shared" si="27"/>
        <v>6.666666666666667</v>
      </c>
      <c r="L123" s="37">
        <f t="shared" si="23"/>
        <v>2.9532263819656954</v>
      </c>
      <c r="M123" s="110">
        <f t="shared" si="28"/>
        <v>-11.760912373409578</v>
      </c>
      <c r="N123" s="110">
        <f t="shared" si="24"/>
        <v>1.9738885971448246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542.15833550282559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32.382522785860289</v>
      </c>
      <c r="K124" s="27">
        <f t="shared" si="27"/>
        <v>6.666666666666667</v>
      </c>
      <c r="L124" s="37">
        <f t="shared" si="23"/>
        <v>2.8565648407301332</v>
      </c>
      <c r="M124" s="110">
        <f t="shared" si="28"/>
        <v>-11.760912373409578</v>
      </c>
      <c r="N124" s="110">
        <f t="shared" si="24"/>
        <v>1.9304407832482589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548.15833550282559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32.478120450816498</v>
      </c>
      <c r="K125" s="27">
        <f t="shared" si="27"/>
        <v>6.666666666666667</v>
      </c>
      <c r="L125" s="37">
        <f t="shared" si="23"/>
        <v>2.7609671757739243</v>
      </c>
      <c r="M125" s="110">
        <f t="shared" si="28"/>
        <v>-11.760912373409578</v>
      </c>
      <c r="N125" s="110">
        <f t="shared" si="24"/>
        <v>1.8884118524443902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554.15833550282559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32.57267740325041</v>
      </c>
      <c r="K126" s="27">
        <f t="shared" si="27"/>
        <v>6.666666666666667</v>
      </c>
      <c r="L126" s="37">
        <f t="shared" si="23"/>
        <v>2.6664102233400122</v>
      </c>
      <c r="M126" s="110">
        <f t="shared" si="28"/>
        <v>-11.760912373409578</v>
      </c>
      <c r="N126" s="110">
        <f t="shared" si="24"/>
        <v>1.8477406883318772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560.15833550282559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32.666216058542972</v>
      </c>
      <c r="K127" s="27">
        <f t="shared" si="27"/>
        <v>6.666666666666667</v>
      </c>
      <c r="L127" s="37">
        <f t="shared" ref="L127:L158" si="29">F127-J127+M127</f>
        <v>2.5728715680474501</v>
      </c>
      <c r="M127" s="110">
        <f t="shared" si="28"/>
        <v>-11.760912373409578</v>
      </c>
      <c r="N127" s="110">
        <f t="shared" ref="N127:N158" si="30">10^(L127/10)</f>
        <v>1.8083694300504811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566.15833550282559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32.758758115593864</v>
      </c>
      <c r="K128" s="27">
        <f t="shared" si="27"/>
        <v>6.666666666666667</v>
      </c>
      <c r="L128" s="37">
        <f t="shared" si="29"/>
        <v>2.4803295109965582</v>
      </c>
      <c r="M128" s="110">
        <f t="shared" si="28"/>
        <v>-11.760912373409578</v>
      </c>
      <c r="N128" s="110">
        <f t="shared" si="30"/>
        <v>1.7702432663777095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572.15833550282559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32.850324587035225</v>
      </c>
      <c r="K129" s="27">
        <f t="shared" si="27"/>
        <v>6.666666666666667</v>
      </c>
      <c r="L129" s="37">
        <f t="shared" si="29"/>
        <v>2.3887630395551973</v>
      </c>
      <c r="M129" s="110">
        <f t="shared" si="28"/>
        <v>-11.760912373409578</v>
      </c>
      <c r="N129" s="110">
        <f t="shared" si="30"/>
        <v>1.7333102448600259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578.15833550282559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32.940935827869311</v>
      </c>
      <c r="K130" s="27">
        <f t="shared" si="27"/>
        <v>6.666666666666667</v>
      </c>
      <c r="L130" s="37">
        <f t="shared" si="29"/>
        <v>2.2981517987211113</v>
      </c>
      <c r="M130" s="110">
        <f t="shared" si="28"/>
        <v>-11.760912373409578</v>
      </c>
      <c r="N130" s="110">
        <f t="shared" si="30"/>
        <v>1.6975210947370465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584.15833550282559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33.030611562627705</v>
      </c>
      <c r="K131" s="27">
        <f t="shared" si="27"/>
        <v>6.666666666666667</v>
      </c>
      <c r="L131" s="37">
        <f t="shared" si="29"/>
        <v>2.208476063962717</v>
      </c>
      <c r="M131" s="110">
        <f t="shared" si="28"/>
        <v>-11.760912373409578</v>
      </c>
      <c r="N131" s="110">
        <f t="shared" si="30"/>
        <v>1.6628290625312478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590.15833550282559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33.119370911142923</v>
      </c>
      <c r="K132" s="27">
        <f t="shared" si="27"/>
        <v>6.666666666666667</v>
      </c>
      <c r="L132" s="37">
        <f t="shared" si="29"/>
        <v>2.119716715447499</v>
      </c>
      <c r="M132" s="110">
        <f t="shared" si="28"/>
        <v>-11.760912373409578</v>
      </c>
      <c r="N132" s="110">
        <f t="shared" si="30"/>
        <v>1.6291897592782671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596.15833550282559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33.207232413016371</v>
      </c>
      <c r="K133" s="27">
        <f t="shared" si="27"/>
        <v>6.666666666666667</v>
      </c>
      <c r="L133" s="37">
        <f t="shared" si="29"/>
        <v>2.0318552135740511</v>
      </c>
      <c r="M133" s="110">
        <f t="shared" si="28"/>
        <v>-11.760912373409578</v>
      </c>
      <c r="N133" s="110">
        <f t="shared" si="30"/>
        <v>1.5965610184654133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602.15833550282559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33.294214050861214</v>
      </c>
      <c r="K134" s="27">
        <f t="shared" si="27"/>
        <v>6.666666666666667</v>
      </c>
      <c r="L134" s="37">
        <f t="shared" si="29"/>
        <v>1.9448735757292077</v>
      </c>
      <c r="M134" s="110">
        <f t="shared" si="28"/>
        <v>-11.760912373409578</v>
      </c>
      <c r="N134" s="110">
        <f t="shared" si="30"/>
        <v>1.5649027638290125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608.15833550282559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33.38033327239291</v>
      </c>
      <c r="K135" s="27">
        <f t="shared" si="27"/>
        <v>6.666666666666667</v>
      </c>
      <c r="L135" s="37">
        <f t="shared" si="29"/>
        <v>1.8587543541975116</v>
      </c>
      <c r="M135" s="110">
        <f t="shared" si="28"/>
        <v>-11.760912373409578</v>
      </c>
      <c r="N135" s="110">
        <f t="shared" si="30"/>
        <v>1.5341768862363923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614.15833550282559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33.465607011435338</v>
      </c>
      <c r="K136" s="27">
        <f t="shared" si="27"/>
        <v>6.666666666666667</v>
      </c>
      <c r="L136" s="37">
        <f t="shared" si="29"/>
        <v>1.7734806151550835</v>
      </c>
      <c r="M136" s="110">
        <f t="shared" si="28"/>
        <v>-11.760912373409578</v>
      </c>
      <c r="N136" s="110">
        <f t="shared" si="30"/>
        <v>1.5043471289459669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620.15833550282559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33.550051707905766</v>
      </c>
      <c r="K137" s="27">
        <f t="shared" si="27"/>
        <v>6.666666666666667</v>
      </c>
      <c r="L137" s="37">
        <f t="shared" si="29"/>
        <v>1.689035918684656</v>
      </c>
      <c r="M137" s="110">
        <f t="shared" si="28"/>
        <v>-11.760912373409578</v>
      </c>
      <c r="N137" s="110">
        <f t="shared" si="30"/>
        <v>1.4753789806001434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626.15833550282559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33.633683326837698</v>
      </c>
      <c r="K138" s="27">
        <f t="shared" si="27"/>
        <v>6.666666666666667</v>
      </c>
      <c r="L138" s="37">
        <f t="shared" si="29"/>
        <v>1.605404299752724</v>
      </c>
      <c r="M138" s="110">
        <f t="shared" si="28"/>
        <v>-11.760912373409578</v>
      </c>
      <c r="N138" s="110">
        <f t="shared" si="30"/>
        <v>1.4472395753611134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632.15833550282559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33.716517376496547</v>
      </c>
      <c r="K139" s="27">
        <f t="shared" si="27"/>
        <v>6.666666666666667</v>
      </c>
      <c r="L139" s="37">
        <f t="shared" si="29"/>
        <v>1.5225702500938745</v>
      </c>
      <c r="M139" s="110">
        <f t="shared" si="28"/>
        <v>-11.760912373409578</v>
      </c>
      <c r="N139" s="110">
        <f t="shared" si="30"/>
        <v>1.4198975996498082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638.15833550282559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33.798568925639671</v>
      </c>
      <c r="K140" s="27">
        <f t="shared" si="27"/>
        <v>6.666666666666667</v>
      </c>
      <c r="L140" s="37">
        <f t="shared" si="29"/>
        <v>1.4405187009507507</v>
      </c>
      <c r="M140" s="110">
        <f t="shared" si="28"/>
        <v>-11.760912373409578</v>
      </c>
      <c r="N140" s="110">
        <f t="shared" si="30"/>
        <v>1.3933232049936684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644.15833550282559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33.87985261996878</v>
      </c>
      <c r="K141" s="27">
        <f t="shared" si="27"/>
        <v>6.666666666666667</v>
      </c>
      <c r="L141" s="37">
        <f t="shared" si="29"/>
        <v>1.3592350066216419</v>
      </c>
      <c r="M141" s="110">
        <f t="shared" si="28"/>
        <v>-11.760912373409578</v>
      </c>
      <c r="N141" s="110">
        <f t="shared" si="30"/>
        <v>1.3674879265301771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650.15833550282559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33.96038269781959</v>
      </c>
      <c r="K142" s="27">
        <f t="shared" si="27"/>
        <v>6.666666666666667</v>
      </c>
      <c r="L142" s="37">
        <f t="shared" si="29"/>
        <v>1.2787049287708321</v>
      </c>
      <c r="M142" s="110">
        <f t="shared" si="28"/>
        <v>-11.760912373409578</v>
      </c>
      <c r="N142" s="110">
        <f t="shared" si="30"/>
        <v>1.3423646067505652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656.15833550282559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34.040173005130846</v>
      </c>
      <c r="K143" s="27">
        <f t="shared" si="27"/>
        <v>6.666666666666667</v>
      </c>
      <c r="L143" s="37">
        <f t="shared" si="29"/>
        <v>1.1989146214595756</v>
      </c>
      <c r="M143" s="110">
        <f t="shared" si="28"/>
        <v>-11.760912373409578</v>
      </c>
      <c r="N143" s="110">
        <f t="shared" si="30"/>
        <v>1.3179273241020966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662.15833550282559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34.119237009732025</v>
      </c>
      <c r="K144" s="27">
        <f t="shared" si="27"/>
        <v>6.666666666666667</v>
      </c>
      <c r="L144" s="37">
        <f t="shared" si="29"/>
        <v>1.1198506168583968</v>
      </c>
      <c r="M144" s="110">
        <f t="shared" si="28"/>
        <v>-11.760912373409578</v>
      </c>
      <c r="N144" s="110">
        <f t="shared" si="30"/>
        <v>1.2941513260983615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668.15833550282559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34.197587814986619</v>
      </c>
      <c r="K145" s="27">
        <f t="shared" si="27"/>
        <v>6.666666666666667</v>
      </c>
      <c r="L145" s="37">
        <f t="shared" si="29"/>
        <v>1.0414998116038028</v>
      </c>
      <c r="M145" s="110">
        <f t="shared" si="28"/>
        <v>-11.760912373409578</v>
      </c>
      <c r="N145" s="110">
        <f t="shared" si="30"/>
        <v>1.2710129666151853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674.15833550282559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34.275238172825496</v>
      </c>
      <c r="K146" s="27">
        <f t="shared" si="27"/>
        <v>6.666666666666667</v>
      </c>
      <c r="L146" s="37">
        <f t="shared" si="29"/>
        <v>0.96384945376492581</v>
      </c>
      <c r="M146" s="110">
        <f t="shared" si="28"/>
        <v>-11.760912373409578</v>
      </c>
      <c r="N146" s="110">
        <f t="shared" si="30"/>
        <v>1.2484896470754949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680.15833550282559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34.35220049620294</v>
      </c>
      <c r="K147" s="27">
        <f t="shared" si="27"/>
        <v>6.666666666666667</v>
      </c>
      <c r="L147" s="37">
        <f t="shared" si="29"/>
        <v>0.8868871303874819</v>
      </c>
      <c r="M147" s="110">
        <f t="shared" si="28"/>
        <v>-11.760912373409578</v>
      </c>
      <c r="N147" s="110">
        <f t="shared" si="30"/>
        <v>1.2265597612498678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686.15833550282559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34.428486871005553</v>
      </c>
      <c r="K148" s="27">
        <f t="shared" si="27"/>
        <v>6.666666666666667</v>
      </c>
      <c r="L148" s="37">
        <f t="shared" si="29"/>
        <v>0.81060075558486844</v>
      </c>
      <c r="M148" s="110">
        <f t="shared" si="28"/>
        <v>-11.760912373409578</v>
      </c>
      <c r="N148" s="110">
        <f t="shared" si="30"/>
        <v>1.2052026434210079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692.15833550282559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34.504109067442805</v>
      </c>
      <c r="K149" s="27">
        <f t="shared" si="27"/>
        <v>6.666666666666667</v>
      </c>
      <c r="L149" s="37">
        <f t="shared" si="29"/>
        <v>0.73497855914761701</v>
      </c>
      <c r="M149" s="110">
        <f t="shared" si="28"/>
        <v>-11.760912373409578</v>
      </c>
      <c r="N149" s="110">
        <f t="shared" si="30"/>
        <v>1.184398519679835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698.15833550282559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34.579078550945979</v>
      </c>
      <c r="K150" s="27">
        <f t="shared" si="27"/>
        <v>6.666666666666667</v>
      </c>
      <c r="L150" s="37">
        <f t="shared" si="29"/>
        <v>0.66000907564444233</v>
      </c>
      <c r="M150" s="110">
        <f t="shared" si="28"/>
        <v>-11.760912373409578</v>
      </c>
      <c r="N150" s="110">
        <f t="shared" si="30"/>
        <v>1.1641284621388377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704.15833550282559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34.653406492600745</v>
      </c>
      <c r="K151" s="27">
        <f t="shared" si="27"/>
        <v>6.666666666666667</v>
      </c>
      <c r="L151" s="37">
        <f t="shared" si="29"/>
        <v>0.58568113398967725</v>
      </c>
      <c r="M151" s="110">
        <f t="shared" si="28"/>
        <v>-11.760912373409578</v>
      </c>
      <c r="N151" s="110">
        <f t="shared" si="30"/>
        <v>1.1443743458646911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710.15833550282559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34.727103779137217</v>
      </c>
      <c r="K152" s="27">
        <f t="shared" si="27"/>
        <v>6.666666666666667</v>
      </c>
      <c r="L152" s="37">
        <f t="shared" si="29"/>
        <v>0.51198384745320524</v>
      </c>
      <c r="M152" s="110">
        <f t="shared" si="28"/>
        <v>-11.760912373409578</v>
      </c>
      <c r="N152" s="110">
        <f t="shared" si="30"/>
        <v>1.1251188083470909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460.15833550282565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30.958145868557342</v>
      </c>
      <c r="K153" s="27">
        <f t="shared" si="27"/>
        <v>6.666666666666667</v>
      </c>
      <c r="L153" s="37">
        <f t="shared" si="29"/>
        <v>4.2809417580330802</v>
      </c>
      <c r="M153" s="110">
        <f t="shared" si="28"/>
        <v>-11.760912373409578</v>
      </c>
      <c r="N153" s="110">
        <f t="shared" si="30"/>
        <v>2.6797493595740671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460.35378007575451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30.961834271974528</v>
      </c>
      <c r="K154" s="27">
        <f t="shared" si="27"/>
        <v>6.666666666666667</v>
      </c>
      <c r="L154" s="37">
        <f t="shared" si="29"/>
        <v>4.277253354615894</v>
      </c>
      <c r="M154" s="110">
        <f t="shared" si="28"/>
        <v>-11.760912373409578</v>
      </c>
      <c r="N154" s="110">
        <f t="shared" si="30"/>
        <v>2.6774744513900282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460.93764354077126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30.97284354476221</v>
      </c>
      <c r="K155" s="27">
        <f t="shared" si="27"/>
        <v>6.666666666666667</v>
      </c>
      <c r="L155" s="37">
        <f t="shared" si="29"/>
        <v>4.2662440818282121</v>
      </c>
      <c r="M155" s="110">
        <f t="shared" si="28"/>
        <v>-11.760912373409578</v>
      </c>
      <c r="N155" s="110">
        <f t="shared" si="30"/>
        <v>2.6706957061949188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461.90266866488935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30.991009428221144</v>
      </c>
      <c r="K156" s="27">
        <f t="shared" si="27"/>
        <v>6.666666666666667</v>
      </c>
      <c r="L156" s="37">
        <f t="shared" si="29"/>
        <v>4.2480781983692779</v>
      </c>
      <c r="M156" s="110">
        <f t="shared" si="28"/>
        <v>-11.760912373409578</v>
      </c>
      <c r="N156" s="110">
        <f t="shared" si="30"/>
        <v>2.6595479196845484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463.23725009486338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31.016069497124843</v>
      </c>
      <c r="K157" s="27">
        <f t="shared" si="27"/>
        <v>6.666666666666667</v>
      </c>
      <c r="L157" s="37">
        <f t="shared" si="29"/>
        <v>4.2230181294655793</v>
      </c>
      <c r="M157" s="110">
        <f t="shared" si="28"/>
        <v>-11.760912373409578</v>
      </c>
      <c r="N157" s="110">
        <f t="shared" si="30"/>
        <v>2.6442457374964432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464.9260987300492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31.047678521695975</v>
      </c>
      <c r="K158" s="27">
        <f t="shared" si="27"/>
        <v>6.666666666666667</v>
      </c>
      <c r="L158" s="37">
        <f t="shared" si="29"/>
        <v>4.1914091048944471</v>
      </c>
      <c r="M158" s="110">
        <f t="shared" si="28"/>
        <v>-11.760912373409578</v>
      </c>
      <c r="N158" s="110">
        <f t="shared" si="30"/>
        <v>2.62507013125939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466.95104778465338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31.085427084927016</v>
      </c>
      <c r="K159" s="27">
        <f t="shared" si="27"/>
        <v>6.666666666666667</v>
      </c>
      <c r="L159" s="37">
        <f t="shared" ref="L159:L190" si="32">F159-J159+M159</f>
        <v>4.153660541663406</v>
      </c>
      <c r="M159" s="110">
        <f t="shared" si="28"/>
        <v>-11.760912373409578</v>
      </c>
      <c r="N159" s="110">
        <f t="shared" ref="N159:N190" si="33">10^(L159/10)</f>
        <v>2.6023520857866083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469.29191054098987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31.12886136178285</v>
      </c>
      <c r="K160" s="27">
        <f t="shared" ref="K160:K223" si="36">4/60*100</f>
        <v>6.666666666666667</v>
      </c>
      <c r="L160" s="37">
        <f t="shared" si="32"/>
        <v>4.1102262648075722</v>
      </c>
      <c r="M160" s="110">
        <f t="shared" ref="M160:M223" si="37">10*LOG(6.666667/100)</f>
        <v>-11.760912373409578</v>
      </c>
      <c r="N160" s="110">
        <f t="shared" si="33"/>
        <v>2.5764553852786785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471.92730967140841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31.177502199811574</v>
      </c>
      <c r="K161" s="27">
        <f t="shared" si="36"/>
        <v>6.666666666666667</v>
      </c>
      <c r="L161" s="37">
        <f t="shared" si="32"/>
        <v>4.0615854267788478</v>
      </c>
      <c r="M161" s="110">
        <f t="shared" si="37"/>
        <v>-11.760912373409578</v>
      </c>
      <c r="N161" s="110">
        <f t="shared" si="33"/>
        <v>2.5477601630857651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474.83541832758237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31.230862116794125</v>
      </c>
      <c r="K162" s="27">
        <f t="shared" si="36"/>
        <v>6.666666666666667</v>
      </c>
      <c r="L162" s="37">
        <f t="shared" si="32"/>
        <v>4.0082255097962971</v>
      </c>
      <c r="M162" s="110">
        <f t="shared" si="37"/>
        <v>-11.760912373409578</v>
      </c>
      <c r="N162" s="110">
        <f t="shared" si="33"/>
        <v>2.5166484365749673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477.9945772447935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31.288459393078288</v>
      </c>
      <c r="K163" s="27">
        <f t="shared" si="36"/>
        <v>6.666666666666667</v>
      </c>
      <c r="L163" s="37">
        <f t="shared" si="32"/>
        <v>3.9506282335121341</v>
      </c>
      <c r="M163" s="110">
        <f t="shared" si="37"/>
        <v>-11.760912373409578</v>
      </c>
      <c r="N163" s="110">
        <f t="shared" si="33"/>
        <v>2.4834923316576689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481.38377434057094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31.349828954629277</v>
      </c>
      <c r="K164" s="27">
        <f t="shared" si="36"/>
        <v>6.666666666666667</v>
      </c>
      <c r="L164" s="37">
        <f t="shared" si="32"/>
        <v>3.8892586719611444</v>
      </c>
      <c r="M164" s="110">
        <f t="shared" si="37"/>
        <v>-11.760912373409578</v>
      </c>
      <c r="N164" s="110">
        <f t="shared" si="33"/>
        <v>2.4486452295560261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484.98299043490749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31.41453014153802</v>
      </c>
      <c r="K165" s="27">
        <f t="shared" si="36"/>
        <v>6.666666666666667</v>
      </c>
      <c r="L165" s="37">
        <f t="shared" si="32"/>
        <v>3.8245574850524022</v>
      </c>
      <c r="M165" s="110">
        <f t="shared" si="37"/>
        <v>-11.760912373409578</v>
      </c>
      <c r="N165" s="110">
        <f t="shared" si="33"/>
        <v>2.4124357101611222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488.77342576934245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31.482151712469484</v>
      </c>
      <c r="K166" s="27">
        <f t="shared" si="36"/>
        <v>6.666666666666667</v>
      </c>
      <c r="L166" s="37">
        <f t="shared" si="32"/>
        <v>3.7569359141209375</v>
      </c>
      <c r="M166" s="110">
        <f t="shared" si="37"/>
        <v>-11.760912373409578</v>
      </c>
      <c r="N166" s="110">
        <f t="shared" si="33"/>
        <v>2.3751639415346801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492.73762752200514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31.55231456196697</v>
      </c>
      <c r="K167" s="27">
        <f t="shared" si="36"/>
        <v>6.666666666666667</v>
      </c>
      <c r="L167" s="37">
        <f t="shared" si="32"/>
        <v>3.686773064623452</v>
      </c>
      <c r="M167" s="110">
        <f t="shared" si="37"/>
        <v>-11.760912373409578</v>
      </c>
      <c r="N167" s="110">
        <f t="shared" si="33"/>
        <v>2.337100059461787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496.859539848395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31.624672656343389</v>
      </c>
      <c r="K168" s="27">
        <f t="shared" si="36"/>
        <v>6.666666666666667</v>
      </c>
      <c r="L168" s="37">
        <f t="shared" si="32"/>
        <v>3.614414970247033</v>
      </c>
      <c r="M168" s="110">
        <f t="shared" si="37"/>
        <v>-11.760912373409578</v>
      </c>
      <c r="N168" s="110">
        <f t="shared" si="33"/>
        <v>2.2984840640361748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501.12449661158291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31.698912660046229</v>
      </c>
      <c r="K169" s="27">
        <f t="shared" si="36"/>
        <v>6.666666666666667</v>
      </c>
      <c r="L169" s="37">
        <f t="shared" si="32"/>
        <v>3.5401749665441926</v>
      </c>
      <c r="M169" s="110">
        <f t="shared" si="37"/>
        <v>-11.760912373409578</v>
      </c>
      <c r="N169" s="110">
        <f t="shared" si="33"/>
        <v>2.2595267991537575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505.51917417236785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31.774752657663161</v>
      </c>
      <c r="K170" s="27">
        <f t="shared" si="36"/>
        <v>6.666666666666667</v>
      </c>
      <c r="L170" s="37">
        <f t="shared" si="32"/>
        <v>3.4643349689272611</v>
      </c>
      <c r="M170" s="110">
        <f t="shared" si="37"/>
        <v>-11.760912373409578</v>
      </c>
      <c r="N170" s="110">
        <f t="shared" si="33"/>
        <v>2.2204116478606499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510.03151831057124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31.851940298641356</v>
      </c>
      <c r="K171" s="27">
        <f t="shared" si="36"/>
        <v>6.666666666666667</v>
      </c>
      <c r="L171" s="37">
        <f t="shared" si="32"/>
        <v>3.3871473279490658</v>
      </c>
      <c r="M171" s="110">
        <f t="shared" si="37"/>
        <v>-11.760912373409578</v>
      </c>
      <c r="N171" s="110">
        <f t="shared" si="33"/>
        <v>2.1812966520757735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514.65065612066553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31.930250615759011</v>
      </c>
      <c r="K172" s="27">
        <f t="shared" si="36"/>
        <v>6.666666666666667</v>
      </c>
      <c r="L172" s="37">
        <f t="shared" si="32"/>
        <v>3.3088370108314109</v>
      </c>
      <c r="M172" s="110">
        <f t="shared" si="37"/>
        <v>-11.760912373409578</v>
      </c>
      <c r="N172" s="110">
        <f t="shared" si="33"/>
        <v>2.1423168372324382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519.36680087431205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32.009483701479745</v>
      </c>
      <c r="K173" s="27">
        <f t="shared" si="36"/>
        <v>6.666666666666667</v>
      </c>
      <c r="L173" s="37">
        <f t="shared" si="32"/>
        <v>3.229603925110677</v>
      </c>
      <c r="M173" s="110">
        <f t="shared" si="37"/>
        <v>-11.760912373409578</v>
      </c>
      <c r="N173" s="110">
        <f t="shared" si="33"/>
        <v>2.1035865847343826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524.17115548887682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32.089462371254719</v>
      </c>
      <c r="K174" s="27">
        <f t="shared" si="36"/>
        <v>6.666666666666667</v>
      </c>
      <c r="L174" s="37">
        <f t="shared" si="32"/>
        <v>3.1496252553357031</v>
      </c>
      <c r="M174" s="110">
        <f t="shared" si="37"/>
        <v>-11.760912373409578</v>
      </c>
      <c r="N174" s="110">
        <f t="shared" si="33"/>
        <v>2.065201945671268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529.0558183917758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32.170029899708545</v>
      </c>
      <c r="K175" s="27">
        <f t="shared" si="36"/>
        <v>6.666666666666667</v>
      </c>
      <c r="L175" s="37">
        <f t="shared" si="32"/>
        <v>3.0690577268818764</v>
      </c>
      <c r="M175" s="110">
        <f t="shared" si="37"/>
        <v>-11.760912373409578</v>
      </c>
      <c r="N175" s="110">
        <f t="shared" si="33"/>
        <v>2.0272428282166666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534.01369417416913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32.251047883193579</v>
      </c>
      <c r="K176" s="27">
        <f t="shared" si="36"/>
        <v>6.666666666666667</v>
      </c>
      <c r="L176" s="37">
        <f t="shared" si="32"/>
        <v>2.9880397433968433</v>
      </c>
      <c r="M176" s="110">
        <f t="shared" si="37"/>
        <v>-11.760912373409578</v>
      </c>
      <c r="N176" s="110">
        <f t="shared" si="33"/>
        <v>1.9897750199465603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539.03841040917632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32.332394258629108</v>
      </c>
      <c r="K177" s="27">
        <f t="shared" si="36"/>
        <v>6.666666666666667</v>
      </c>
      <c r="L177" s="37">
        <f t="shared" si="32"/>
        <v>2.9066933679613136</v>
      </c>
      <c r="M177" s="110">
        <f t="shared" si="37"/>
        <v>-11.760912373409578</v>
      </c>
      <c r="N177" s="110">
        <f t="shared" si="33"/>
        <v>1.9528520268013005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544.12424129141868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32.413961492004525</v>
      </c>
      <c r="K178" s="27">
        <f t="shared" si="36"/>
        <v>6.666666666666667</v>
      </c>
      <c r="L178" s="37">
        <f t="shared" si="32"/>
        <v>2.8251261345858971</v>
      </c>
      <c r="M178" s="110">
        <f t="shared" si="37"/>
        <v>-11.760912373409578</v>
      </c>
      <c r="N178" s="110">
        <f t="shared" si="33"/>
        <v>1.9165167243988481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549.26603826557402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32.495654938743819</v>
      </c>
      <c r="K179" s="27">
        <f t="shared" si="36"/>
        <v>6.666666666666667</v>
      </c>
      <c r="L179" s="37">
        <f t="shared" si="32"/>
        <v>2.7434326878466031</v>
      </c>
      <c r="M179" s="110">
        <f t="shared" si="37"/>
        <v>-11.760912373409578</v>
      </c>
      <c r="N179" s="110">
        <f t="shared" si="33"/>
        <v>1.8808028265118006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554.45916749237961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32.577391370904621</v>
      </c>
      <c r="K180" s="27">
        <f t="shared" si="36"/>
        <v>6.666666666666667</v>
      </c>
      <c r="L180" s="37">
        <f t="shared" si="32"/>
        <v>2.6616962556858006</v>
      </c>
      <c r="M180" s="110">
        <f t="shared" si="37"/>
        <v>-11.760912373409578</v>
      </c>
      <c r="N180" s="110">
        <f t="shared" si="33"/>
        <v>1.8457361810781503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559.69945380383172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32.659097661804509</v>
      </c>
      <c r="K181" s="27">
        <f t="shared" si="36"/>
        <v>6.666666666666667</v>
      </c>
      <c r="L181" s="37">
        <f t="shared" si="32"/>
        <v>2.5799899647859128</v>
      </c>
      <c r="M181" s="110">
        <f t="shared" si="37"/>
        <v>-11.760912373409578</v>
      </c>
      <c r="N181" s="110">
        <f t="shared" si="33"/>
        <v>1.8113359071727753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564.98313068879816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32.740709616277577</v>
      </c>
      <c r="K182" s="27">
        <f t="shared" si="36"/>
        <v>6.666666666666667</v>
      </c>
      <c r="L182" s="37">
        <f t="shared" si="32"/>
        <v>2.4983780103128446</v>
      </c>
      <c r="M182" s="110">
        <f t="shared" si="37"/>
        <v>-11.760912373409578</v>
      </c>
      <c r="N182" s="110">
        <f t="shared" si="33"/>
        <v>1.777615387714917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570.3067957987181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32.822170933729083</v>
      </c>
      <c r="K183" s="27">
        <f t="shared" si="36"/>
        <v>6.666666666666667</v>
      </c>
      <c r="L183" s="37">
        <f t="shared" si="32"/>
        <v>2.4169166928613386</v>
      </c>
      <c r="M183" s="110">
        <f t="shared" si="37"/>
        <v>-11.760912373409578</v>
      </c>
      <c r="N183" s="110">
        <f t="shared" si="33"/>
        <v>1.7445831329086199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575.66737145066099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32.903432291013104</v>
      </c>
      <c r="K184" s="27">
        <f t="shared" si="36"/>
        <v>6.666666666666667</v>
      </c>
      <c r="L184" s="37">
        <f t="shared" si="32"/>
        <v>2.335655335577318</v>
      </c>
      <c r="M184" s="110">
        <f t="shared" si="37"/>
        <v>-11.760912373409578</v>
      </c>
      <c r="N184" s="110">
        <f t="shared" si="33"/>
        <v>1.712243528925248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581.06206961756584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32.984450532577426</v>
      </c>
      <c r="K185" s="27">
        <f t="shared" si="36"/>
        <v>6.666666666666667</v>
      </c>
      <c r="L185" s="37">
        <f t="shared" si="32"/>
        <v>2.2546370940129954</v>
      </c>
      <c r="M185" s="110">
        <f t="shared" si="37"/>
        <v>-11.760912373409578</v>
      </c>
      <c r="N185" s="110">
        <f t="shared" si="33"/>
        <v>1.6805974854320174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586.48836092305964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33.065187956071156</v>
      </c>
      <c r="K186" s="27">
        <f t="shared" si="36"/>
        <v>6.666666666666667</v>
      </c>
      <c r="L186" s="37">
        <f t="shared" si="32"/>
        <v>2.1738996705192655</v>
      </c>
      <c r="M186" s="110">
        <f t="shared" si="37"/>
        <v>-11.760912373409578</v>
      </c>
      <c r="N186" s="110">
        <f t="shared" si="33"/>
        <v>1.6496429944474593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591.94394719401544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33.145611682537087</v>
      </c>
      <c r="K187" s="27">
        <f t="shared" si="36"/>
        <v>6.666666666666667</v>
      </c>
      <c r="L187" s="37">
        <f t="shared" si="32"/>
        <v>2.0934759440533348</v>
      </c>
      <c r="M187" s="110">
        <f t="shared" si="37"/>
        <v>-11.760912373409578</v>
      </c>
      <c r="N187" s="110">
        <f t="shared" si="33"/>
        <v>1.6193756117961806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597.4267371634121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33.225693101307655</v>
      </c>
      <c r="K188" s="27">
        <f t="shared" si="36"/>
        <v>6.666666666666667</v>
      </c>
      <c r="L188" s="37">
        <f t="shared" si="32"/>
        <v>2.0133945252827665</v>
      </c>
      <c r="M188" s="110">
        <f t="shared" si="37"/>
        <v>-11.760912373409578</v>
      </c>
      <c r="N188" s="110">
        <f t="shared" si="33"/>
        <v>1.5897888712264221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602.93482495609271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33.305407380722968</v>
      </c>
      <c r="K189" s="27">
        <f t="shared" si="36"/>
        <v>6.666666666666667</v>
      </c>
      <c r="L189" s="37">
        <f t="shared" si="32"/>
        <v>1.9336802458674534</v>
      </c>
      <c r="M189" s="110">
        <f t="shared" si="37"/>
        <v>-11.760912373409578</v>
      </c>
      <c r="N189" s="110">
        <f t="shared" si="33"/>
        <v>1.560874640096565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608.46647102886232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33.384733036750141</v>
      </c>
      <c r="K190" s="27">
        <f t="shared" si="36"/>
        <v>6.666666666666667</v>
      </c>
      <c r="L190" s="37">
        <f t="shared" si="32"/>
        <v>1.8543545898402805</v>
      </c>
      <c r="M190" s="110">
        <f t="shared" si="37"/>
        <v>-11.760912373409578</v>
      </c>
      <c r="N190" s="110">
        <f t="shared" si="33"/>
        <v>1.5326234244603447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614.02008527289456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33.463651552481849</v>
      </c>
      <c r="K191" s="27">
        <f t="shared" si="36"/>
        <v>6.666666666666667</v>
      </c>
      <c r="L191" s="37">
        <f t="shared" ref="L191:L222" si="38">F191-J191+M191</f>
        <v>1.7754360741085726</v>
      </c>
      <c r="M191" s="110">
        <f t="shared" si="37"/>
        <v>-11.760912373409578</v>
      </c>
      <c r="N191" s="110">
        <f t="shared" ref="N191:N222" si="39">10^(L191/10)</f>
        <v>1.5050246303991259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619.59421202008002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33.542147042315307</v>
      </c>
      <c r="K192" s="27">
        <f t="shared" si="36"/>
        <v>6.666666666666667</v>
      </c>
      <c r="L192" s="37">
        <f t="shared" si="38"/>
        <v>1.6969405842751151</v>
      </c>
      <c r="M192" s="110">
        <f t="shared" si="37"/>
        <v>-11.760912373409578</v>
      </c>
      <c r="N192" s="110">
        <f t="shared" si="39"/>
        <v>1.4780667875680698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625.1875167255032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33.620205955357733</v>
      </c>
      <c r="K193" s="27">
        <f t="shared" si="36"/>
        <v>6.666666666666667</v>
      </c>
      <c r="L193" s="37">
        <f t="shared" si="38"/>
        <v>1.618881671232689</v>
      </c>
      <c r="M193" s="110">
        <f t="shared" si="37"/>
        <v>-11.760912373409578</v>
      </c>
      <c r="N193" s="110">
        <f t="shared" si="39"/>
        <v>1.4517377401393681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630.79877412566987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33.697816813271288</v>
      </c>
      <c r="K194" s="27">
        <f t="shared" si="36"/>
        <v>6.666666666666667</v>
      </c>
      <c r="L194" s="37">
        <f t="shared" si="38"/>
        <v>1.5412708133191337</v>
      </c>
      <c r="M194" s="110">
        <f t="shared" si="37"/>
        <v>-11.760912373409578</v>
      </c>
      <c r="N194" s="110">
        <f t="shared" si="39"/>
        <v>1.4260248096346793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636.42685769654111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33.774969978362122</v>
      </c>
      <c r="K195" s="27">
        <f t="shared" si="36"/>
        <v>6.666666666666667</v>
      </c>
      <c r="L195" s="37">
        <f t="shared" si="38"/>
        <v>1.4641176482282994</v>
      </c>
      <c r="M195" s="110">
        <f t="shared" si="37"/>
        <v>-11.760912373409578</v>
      </c>
      <c r="N195" s="110">
        <f t="shared" si="39"/>
        <v>1.4009149335335989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642.07073025706086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33.851657448241703</v>
      </c>
      <c r="K196" s="27">
        <f t="shared" si="36"/>
        <v>6.666666666666667</v>
      </c>
      <c r="L196" s="37">
        <f t="shared" si="38"/>
        <v>1.3874301783487191</v>
      </c>
      <c r="M196" s="110">
        <f t="shared" si="37"/>
        <v>-11.760912373409578</v>
      </c>
      <c r="N196" s="110">
        <f t="shared" si="39"/>
        <v>1.3763947830167353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647.72943558293048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33.927872673848</v>
      </c>
      <c r="K197" s="27">
        <f t="shared" si="36"/>
        <v>6.666666666666667</v>
      </c>
      <c r="L197" s="37">
        <f t="shared" si="38"/>
        <v>1.3112149527424215</v>
      </c>
      <c r="M197" s="110">
        <f t="shared" si="37"/>
        <v>-11.760912373409578</v>
      </c>
      <c r="N197" s="110">
        <f t="shared" si="39"/>
        <v>1.3524508627431751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653.40209091212466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34.003610398017784</v>
      </c>
      <c r="K198" s="27">
        <f t="shared" si="36"/>
        <v>6.666666666666667</v>
      </c>
      <c r="L198" s="37">
        <f t="shared" si="38"/>
        <v>1.2354772285726376</v>
      </c>
      <c r="M198" s="110">
        <f t="shared" si="37"/>
        <v>-11.760912373409578</v>
      </c>
      <c r="N198" s="110">
        <f t="shared" si="39"/>
        <v>1.3290695951641776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659.08788023831653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34.07886651215361</v>
      </c>
      <c r="K199" s="27">
        <f t="shared" si="36"/>
        <v>6.666666666666667</v>
      </c>
      <c r="L199" s="37">
        <f t="shared" si="38"/>
        <v>1.160221114436812</v>
      </c>
      <c r="M199" s="110">
        <f t="shared" si="37"/>
        <v>-11.760912373409578</v>
      </c>
      <c r="N199" s="110">
        <f t="shared" si="39"/>
        <v>1.3062373915309664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664.78604830120867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34.153637928837014</v>
      </c>
      <c r="K200" s="27">
        <f t="shared" si="36"/>
        <v>6.666666666666667</v>
      </c>
      <c r="L200" s="37">
        <f t="shared" si="38"/>
        <v>1.0854496977534076</v>
      </c>
      <c r="M200" s="110">
        <f t="shared" si="37"/>
        <v>-11.760912373409578</v>
      </c>
      <c r="N200" s="110">
        <f t="shared" si="39"/>
        <v>1.2839407114573054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670.49589519397614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34.22792246850814</v>
      </c>
      <c r="K201" s="27">
        <f t="shared" si="36"/>
        <v>6.666666666666667</v>
      </c>
      <c r="L201" s="37">
        <f t="shared" si="38"/>
        <v>1.0111651580822816</v>
      </c>
      <c r="M201" s="110">
        <f t="shared" si="37"/>
        <v>-11.760912373409578</v>
      </c>
      <c r="N201" s="110">
        <f t="shared" si="39"/>
        <v>1.2621661126411183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676.21677151781296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34.301718758565798</v>
      </c>
      <c r="K202" s="27">
        <f t="shared" si="36"/>
        <v>6.666666666666667</v>
      </c>
      <c r="L202" s="37">
        <f t="shared" si="38"/>
        <v>0.93736886802462394</v>
      </c>
      <c r="M202" s="110">
        <f t="shared" si="37"/>
        <v>-11.760912373409578</v>
      </c>
      <c r="N202" s="110">
        <f t="shared" si="39"/>
        <v>1.2409002921284726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681.94807402210859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34.375026143446078</v>
      </c>
      <c r="K203" s="27">
        <f t="shared" si="36"/>
        <v>6.666666666666667</v>
      </c>
      <c r="L203" s="37">
        <f t="shared" si="38"/>
        <v>0.86406148314434361</v>
      </c>
      <c r="M203" s="110">
        <f t="shared" si="37"/>
        <v>-11.760912373409578</v>
      </c>
      <c r="N203" s="110">
        <f t="shared" si="39"/>
        <v>1.2201301203127166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687.68924167623481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34.447844604415195</v>
      </c>
      <c r="K204" s="27">
        <f t="shared" si="36"/>
        <v>6.666666666666667</v>
      </c>
      <c r="L204" s="37">
        <f t="shared" si="38"/>
        <v>0.79124302217522668</v>
      </c>
      <c r="M204" s="110">
        <f t="shared" si="37"/>
        <v>-11.760912373409578</v>
      </c>
      <c r="N204" s="110">
        <f t="shared" si="39"/>
        <v>1.1998426686975119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693.43975212541727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34.520174687966879</v>
      </c>
      <c r="K205" s="27">
        <f t="shared" si="36"/>
        <v>6.666666666666667</v>
      </c>
      <c r="L205" s="37">
        <f t="shared" si="38"/>
        <v>0.71891293862354289</v>
      </c>
      <c r="M205" s="110">
        <f t="shared" si="37"/>
        <v>-11.760912373409578</v>
      </c>
      <c r="N205" s="110">
        <f t="shared" si="39"/>
        <v>1.1800252323111782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699.19911848884988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34.59201744184989</v>
      </c>
      <c r="K206" s="27">
        <f t="shared" si="36"/>
        <v>6.666666666666667</v>
      </c>
      <c r="L206" s="37">
        <f t="shared" si="38"/>
        <v>0.64707018474053157</v>
      </c>
      <c r="M206" s="110">
        <f t="shared" si="37"/>
        <v>-11.760912373409578</v>
      </c>
      <c r="N206" s="110">
        <f t="shared" si="39"/>
        <v>1.1606653475378981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704.96688646315977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34.663374357868491</v>
      </c>
      <c r="K207" s="27">
        <f t="shared" si="36"/>
        <v>6.666666666666667</v>
      </c>
      <c r="L207" s="37">
        <f t="shared" si="38"/>
        <v>0.5757132687219304</v>
      </c>
      <c r="M207" s="110">
        <f t="shared" si="37"/>
        <v>-11.760912373409578</v>
      </c>
      <c r="N207" s="110">
        <f t="shared" si="39"/>
        <v>1.1417508060264927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710.74263169866708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34.73424732070167</v>
      </c>
      <c r="K208" s="27">
        <f t="shared" si="36"/>
        <v>6.666666666666667</v>
      </c>
      <c r="L208" s="37">
        <f t="shared" si="38"/>
        <v>0.50484030588875228</v>
      </c>
      <c r="M208" s="110">
        <f t="shared" si="37"/>
        <v>-11.760912373409578</v>
      </c>
      <c r="N208" s="110">
        <f t="shared" si="39"/>
        <v>1.1232696652469427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716.52595741967366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34.80463856207637</v>
      </c>
      <c r="K209" s="27">
        <f t="shared" si="36"/>
        <v>6.666666666666667</v>
      </c>
      <c r="L209" s="37">
        <f t="shared" si="38"/>
        <v>0.43444906451405174</v>
      </c>
      <c r="M209" s="110">
        <f t="shared" si="37"/>
        <v>-11.760912373409578</v>
      </c>
      <c r="N209" s="110">
        <f t="shared" si="39"/>
        <v>1.1052102561868811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722.31649226333286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34.874550619708678</v>
      </c>
      <c r="K210" s="27">
        <f t="shared" si="36"/>
        <v>6.666666666666667</v>
      </c>
      <c r="L210" s="37">
        <f t="shared" si="38"/>
        <v>0.36453700688174351</v>
      </c>
      <c r="M210" s="110">
        <f t="shared" si="37"/>
        <v>-11.760912373409578</v>
      </c>
      <c r="N210" s="110">
        <f t="shared" si="39"/>
        <v>1.0875611886129219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552.15833550282559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32.541272655123706</v>
      </c>
      <c r="K211" s="27">
        <f t="shared" si="36"/>
        <v>6.666666666666667</v>
      </c>
      <c r="L211" s="37">
        <f t="shared" si="38"/>
        <v>2.6978149714667161</v>
      </c>
      <c r="M211" s="110">
        <f t="shared" si="37"/>
        <v>-11.760912373409578</v>
      </c>
      <c r="N211" s="110">
        <f t="shared" si="39"/>
        <v>1.8611505163884339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552.25613559831834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32.542810992152951</v>
      </c>
      <c r="K212" s="27">
        <f t="shared" si="36"/>
        <v>6.666666666666667</v>
      </c>
      <c r="L212" s="37">
        <f t="shared" si="38"/>
        <v>2.6962766344374707</v>
      </c>
      <c r="M212" s="110">
        <f t="shared" si="37"/>
        <v>-11.760912373409578</v>
      </c>
      <c r="N212" s="110">
        <f t="shared" si="39"/>
        <v>1.8604913853465106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552.54922464868343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32.547419476682293</v>
      </c>
      <c r="K213" s="27">
        <f t="shared" si="36"/>
        <v>6.666666666666667</v>
      </c>
      <c r="L213" s="37">
        <f t="shared" si="38"/>
        <v>2.6916681499081285</v>
      </c>
      <c r="M213" s="110">
        <f t="shared" si="37"/>
        <v>-11.760912373409578</v>
      </c>
      <c r="N213" s="110">
        <f t="shared" si="39"/>
        <v>1.8585181854582487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553.03667387701159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32.555078638184639</v>
      </c>
      <c r="K214" s="27">
        <f t="shared" si="36"/>
        <v>6.666666666666667</v>
      </c>
      <c r="L214" s="37">
        <f t="shared" si="38"/>
        <v>2.6840089884057825</v>
      </c>
      <c r="M214" s="110">
        <f t="shared" si="37"/>
        <v>-11.760912373409578</v>
      </c>
      <c r="N214" s="110">
        <f t="shared" si="39"/>
        <v>1.8552434152626778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553.71695157871682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32.565756385514263</v>
      </c>
      <c r="K215" s="27">
        <f t="shared" si="36"/>
        <v>6.666666666666667</v>
      </c>
      <c r="L215" s="37">
        <f t="shared" si="38"/>
        <v>2.6733312410761592</v>
      </c>
      <c r="M215" s="110">
        <f t="shared" si="37"/>
        <v>-11.760912373409578</v>
      </c>
      <c r="N215" s="110">
        <f t="shared" si="39"/>
        <v>1.8506876383501494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554.5879468847088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32.579408532447992</v>
      </c>
      <c r="K216" s="27">
        <f t="shared" si="36"/>
        <v>6.666666666666667</v>
      </c>
      <c r="L216" s="37">
        <f t="shared" si="38"/>
        <v>2.6596790941424295</v>
      </c>
      <c r="M216" s="110">
        <f t="shared" si="37"/>
        <v>-11.760912373409578</v>
      </c>
      <c r="N216" s="110">
        <f t="shared" si="39"/>
        <v>1.8448790936202304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555.6470018269531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32.595979506276102</v>
      </c>
      <c r="K217" s="27">
        <f t="shared" si="36"/>
        <v>6.666666666666667</v>
      </c>
      <c r="L217" s="37">
        <f t="shared" si="38"/>
        <v>2.6431081203143201</v>
      </c>
      <c r="M217" s="110">
        <f t="shared" si="37"/>
        <v>-11.760912373409578</v>
      </c>
      <c r="N217" s="110">
        <f t="shared" si="39"/>
        <v>1.8378531712931925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556.89095059624287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32.615403214392494</v>
      </c>
      <c r="K218" s="27">
        <f t="shared" si="36"/>
        <v>6.666666666666667</v>
      </c>
      <c r="L218" s="37">
        <f t="shared" si="38"/>
        <v>2.6236844121979281</v>
      </c>
      <c r="M218" s="110">
        <f t="shared" si="37"/>
        <v>-11.760912373409578</v>
      </c>
      <c r="N218" s="110">
        <f t="shared" si="39"/>
        <v>1.8296517745673644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558.31616468690106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32.637604039462289</v>
      </c>
      <c r="K219" s="27">
        <f t="shared" si="36"/>
        <v>6.666666666666667</v>
      </c>
      <c r="L219" s="37">
        <f t="shared" si="38"/>
        <v>2.6014835871281328</v>
      </c>
      <c r="M219" s="110">
        <f t="shared" si="37"/>
        <v>-11.760912373409578</v>
      </c>
      <c r="N219" s="110">
        <f t="shared" si="39"/>
        <v>1.8203225901892748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559.91860250305695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32.662497931082733</v>
      </c>
      <c r="K220" s="27">
        <f t="shared" si="36"/>
        <v>6.666666666666667</v>
      </c>
      <c r="L220" s="37">
        <f t="shared" si="38"/>
        <v>2.576589695507689</v>
      </c>
      <c r="M220" s="110">
        <f t="shared" si="37"/>
        <v>-11.760912373409578</v>
      </c>
      <c r="N220" s="110">
        <f t="shared" si="39"/>
        <v>1.8099182931700479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561.6938619572727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32.689993560924975</v>
      </c>
      <c r="K221" s="27">
        <f t="shared" si="36"/>
        <v>6.666666666666667</v>
      </c>
      <c r="L221" s="37">
        <f t="shared" si="38"/>
        <v>2.5490940656654466</v>
      </c>
      <c r="M221" s="110">
        <f t="shared" si="37"/>
        <v>-11.760912373409578</v>
      </c>
      <c r="N221" s="110">
        <f t="shared" si="39"/>
        <v>1.7984957114288842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563.63723461984034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32.719993509036968</v>
      </c>
      <c r="K222" s="27">
        <f t="shared" si="36"/>
        <v>6.666666666666667</v>
      </c>
      <c r="L222" s="37">
        <f t="shared" si="38"/>
        <v>2.519094117553454</v>
      </c>
      <c r="M222" s="110">
        <f t="shared" si="37"/>
        <v>-11.760912373409578</v>
      </c>
      <c r="N222" s="110">
        <f t="shared" si="39"/>
        <v>1.7861149753761354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565.74376006648117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32.752395451080986</v>
      </c>
      <c r="K223" s="27">
        <f t="shared" si="36"/>
        <v>6.666666666666667</v>
      </c>
      <c r="L223" s="37">
        <f t="shared" ref="L223:L254" si="41">F223-J223+M223</f>
        <v>2.486692175509436</v>
      </c>
      <c r="M223" s="110">
        <f t="shared" si="37"/>
        <v>-11.760912373409578</v>
      </c>
      <c r="N223" s="110">
        <f t="shared" ref="N223:N254" si="42">10^(L223/10)</f>
        <v>1.7728386755580334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568.00827921059852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32.787093319476462</v>
      </c>
      <c r="K224" s="27">
        <f t="shared" ref="K224:K268" si="45">4/60*100</f>
        <v>6.666666666666667</v>
      </c>
      <c r="L224" s="37">
        <f t="shared" si="41"/>
        <v>2.45199430711396</v>
      </c>
      <c r="M224" s="110">
        <f t="shared" ref="M224:M268" si="46">10*LOG(6.666667/100)</f>
        <v>-11.760912373409578</v>
      </c>
      <c r="N224" s="110">
        <f t="shared" si="42"/>
        <v>1.7587310487270507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570.42548557915416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32.82397841538728</v>
      </c>
      <c r="K225" s="27">
        <f t="shared" si="45"/>
        <v>6.666666666666667</v>
      </c>
      <c r="L225" s="37">
        <f t="shared" si="41"/>
        <v>2.4151092112031414</v>
      </c>
      <c r="M225" s="110">
        <f t="shared" si="46"/>
        <v>-11.760912373409578</v>
      </c>
      <c r="N225" s="110">
        <f t="shared" si="42"/>
        <v>1.7438572093583462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572.98997368404025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32.862940452897824</v>
      </c>
      <c r="K226" s="27">
        <f t="shared" si="45"/>
        <v>6.666666666666667</v>
      </c>
      <c r="L226" s="37">
        <f t="shared" si="41"/>
        <v>2.3761471736925976</v>
      </c>
      <c r="M226" s="110">
        <f t="shared" si="46"/>
        <v>-11.760912373409578</v>
      </c>
      <c r="N226" s="110">
        <f t="shared" si="42"/>
        <v>1.7282824399841992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575.69628383999122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32.903868521255035</v>
      </c>
      <c r="K227" s="27">
        <f t="shared" si="45"/>
        <v>6.666666666666667</v>
      </c>
      <c r="L227" s="37">
        <f t="shared" si="41"/>
        <v>2.335219105335387</v>
      </c>
      <c r="M227" s="110">
        <f t="shared" si="46"/>
        <v>-11.760912373409578</v>
      </c>
      <c r="N227" s="110">
        <f t="shared" si="42"/>
        <v>1.7120715500196522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578.53894297414172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32.946651955454463</v>
      </c>
      <c r="K228" s="27">
        <f t="shared" si="45"/>
        <v>6.666666666666667</v>
      </c>
      <c r="L228" s="37">
        <f t="shared" si="41"/>
        <v>2.2924356711359586</v>
      </c>
      <c r="M228" s="110">
        <f t="shared" si="46"/>
        <v>-11.760912373409578</v>
      </c>
      <c r="N228" s="110">
        <f t="shared" si="42"/>
        <v>1.6952883092155284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581.51250115233904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32.991181109513612</v>
      </c>
      <c r="K229" s="27">
        <f t="shared" si="45"/>
        <v>6.666666666666667</v>
      </c>
      <c r="L229" s="37">
        <f t="shared" si="41"/>
        <v>2.2479065170768102</v>
      </c>
      <c r="M229" s="110">
        <f t="shared" si="46"/>
        <v>-11.760912373409578</v>
      </c>
      <c r="N229" s="110">
        <f t="shared" si="42"/>
        <v>1.6779949586604643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584.61156370698063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33.037348030365514</v>
      </c>
      <c r="K230" s="27">
        <f t="shared" si="45"/>
        <v>6.666666666666667</v>
      </c>
      <c r="L230" s="37">
        <f t="shared" si="41"/>
        <v>2.2017395962249076</v>
      </c>
      <c r="M230" s="110">
        <f t="shared" si="46"/>
        <v>-11.760912373409578</v>
      </c>
      <c r="N230" s="110">
        <f t="shared" si="42"/>
        <v>1.6602517994688053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587.83081898676141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33.085047033337467</v>
      </c>
      <c r="K231" s="27">
        <f t="shared" si="45"/>
        <v>6.666666666666667</v>
      </c>
      <c r="L231" s="37">
        <f t="shared" si="41"/>
        <v>2.1540405932529545</v>
      </c>
      <c r="M231" s="110">
        <f t="shared" si="46"/>
        <v>-11.760912373409578</v>
      </c>
      <c r="N231" s="110">
        <f t="shared" si="42"/>
        <v>1.6421168569937505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591.16506185878109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33.134175182623437</v>
      </c>
      <c r="K232" s="27">
        <f t="shared" si="45"/>
        <v>6.666666666666667</v>
      </c>
      <c r="L232" s="37">
        <f t="shared" si="41"/>
        <v>2.1049124439669846</v>
      </c>
      <c r="M232" s="110">
        <f t="shared" si="46"/>
        <v>-11.760912373409578</v>
      </c>
      <c r="N232" s="110">
        <f t="shared" si="42"/>
        <v>1.6236456166098829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594.60921317831617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33.184632682023683</v>
      </c>
      <c r="K233" s="27">
        <f t="shared" si="45"/>
        <v>6.666666666666667</v>
      </c>
      <c r="L233" s="37">
        <f t="shared" si="41"/>
        <v>2.0544549445667393</v>
      </c>
      <c r="M233" s="110">
        <f t="shared" si="46"/>
        <v>-11.760912373409578</v>
      </c>
      <c r="N233" s="110">
        <f t="shared" si="42"/>
        <v>1.6048908257979368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598.15833550282559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33.236323182552333</v>
      </c>
      <c r="K234" s="27">
        <f t="shared" si="45"/>
        <v>6.666666666666667</v>
      </c>
      <c r="L234" s="37">
        <f t="shared" si="41"/>
        <v>2.002764444038089</v>
      </c>
      <c r="M234" s="110">
        <f t="shared" si="46"/>
        <v>-11.760912373409578</v>
      </c>
      <c r="N234" s="110">
        <f t="shared" si="42"/>
        <v>1.5859023563948407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601.80764536698939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33.289154014362552</v>
      </c>
      <c r="K235" s="27">
        <f t="shared" si="45"/>
        <v>6.666666666666667</v>
      </c>
      <c r="L235" s="37">
        <f t="shared" si="41"/>
        <v>1.9499336122278699</v>
      </c>
      <c r="M235" s="110">
        <f t="shared" si="46"/>
        <v>-11.760912373409578</v>
      </c>
      <c r="N235" s="110">
        <f t="shared" si="42"/>
        <v>1.5667271203868485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605.55252245777194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33.343036350880794</v>
      </c>
      <c r="K236" s="27">
        <f t="shared" si="45"/>
        <v>6.666666666666667</v>
      </c>
      <c r="L236" s="37">
        <f t="shared" si="41"/>
        <v>1.8960512757096275</v>
      </c>
      <c r="M236" s="110">
        <f t="shared" si="46"/>
        <v>-11.760912373409578</v>
      </c>
      <c r="N236" s="110">
        <f t="shared" si="42"/>
        <v>1.5474090324584482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609.38851603585931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33.397885313149885</v>
      </c>
      <c r="K237" s="27">
        <f t="shared" si="45"/>
        <v>6.666666666666667</v>
      </c>
      <c r="L237" s="37">
        <f t="shared" si="41"/>
        <v>1.8412023134405366</v>
      </c>
      <c r="M237" s="110">
        <f t="shared" si="46"/>
        <v>-11.760912373409578</v>
      </c>
      <c r="N237" s="110">
        <f t="shared" si="42"/>
        <v>1.5279890125996392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613.31134894545085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33.453620022228009</v>
      </c>
      <c r="K238" s="27">
        <f t="shared" si="45"/>
        <v>6.666666666666667</v>
      </c>
      <c r="L238" s="37">
        <f t="shared" si="41"/>
        <v>1.7854676043624131</v>
      </c>
      <c r="M238" s="110">
        <f t="shared" si="46"/>
        <v>-11.760912373409578</v>
      </c>
      <c r="N238" s="110">
        <f t="shared" si="42"/>
        <v>1.5085050223568051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617.31691954118469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33.510163607143049</v>
      </c>
      <c r="K239" s="27">
        <f t="shared" si="45"/>
        <v>6.666666666666667</v>
      </c>
      <c r="L239" s="37">
        <f t="shared" si="41"/>
        <v>1.7289240194473727</v>
      </c>
      <c r="M239" s="110">
        <f t="shared" si="46"/>
        <v>-11.760912373409578</v>
      </c>
      <c r="N239" s="110">
        <f t="shared" si="42"/>
        <v>1.4889921287320391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621.40130184147836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33.56744317541736</v>
      </c>
      <c r="K240" s="27">
        <f t="shared" si="45"/>
        <v>6.666666666666667</v>
      </c>
      <c r="L240" s="37">
        <f t="shared" si="41"/>
        <v>1.6716444511730622</v>
      </c>
      <c r="M240" s="110">
        <f t="shared" si="46"/>
        <v>-11.760912373409578</v>
      </c>
      <c r="N240" s="110">
        <f t="shared" si="42"/>
        <v>1.4694825902443431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625.56074419396441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33.625389752606885</v>
      </c>
      <c r="K241" s="27">
        <f t="shared" si="45"/>
        <v>6.666666666666667</v>
      </c>
      <c r="L241" s="37">
        <f t="shared" si="41"/>
        <v>1.6136978739835364</v>
      </c>
      <c r="M241" s="110">
        <f t="shared" si="46"/>
        <v>-11.760912373409578</v>
      </c>
      <c r="N241" s="110">
        <f t="shared" si="42"/>
        <v>1.4500059602235973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629.79166671274629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33.683938196680117</v>
      </c>
      <c r="K242" s="27">
        <f t="shared" si="45"/>
        <v>6.666666666666667</v>
      </c>
      <c r="L242" s="37">
        <f t="shared" si="41"/>
        <v>1.5551494299103048</v>
      </c>
      <c r="M242" s="110">
        <f t="shared" si="46"/>
        <v>-11.760912373409578</v>
      </c>
      <c r="N242" s="110">
        <f t="shared" si="42"/>
        <v>1.4305892029832614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634.09065772034023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33.743027092428932</v>
      </c>
      <c r="K243" s="27">
        <f t="shared" si="45"/>
        <v>6.666666666666667</v>
      </c>
      <c r="L243" s="37">
        <f t="shared" si="41"/>
        <v>1.4960605341614901</v>
      </c>
      <c r="M243" s="110">
        <f t="shared" si="46"/>
        <v>-11.760912373409578</v>
      </c>
      <c r="N243" s="110">
        <f t="shared" si="42"/>
        <v>1.4112568190860997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638.45446940044542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33.802598630479025</v>
      </c>
      <c r="K244" s="27">
        <f t="shared" si="45"/>
        <v>6.666666666666667</v>
      </c>
      <c r="L244" s="37">
        <f t="shared" si="41"/>
        <v>1.4364889961113967</v>
      </c>
      <c r="M244" s="110">
        <f t="shared" si="46"/>
        <v>-11.760912373409578</v>
      </c>
      <c r="N244" s="110">
        <f t="shared" si="42"/>
        <v>1.3920309764613312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642.88001284191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33.862598474868911</v>
      </c>
      <c r="K245" s="27">
        <f t="shared" si="45"/>
        <v>6.666666666666667</v>
      </c>
      <c r="L245" s="37">
        <f t="shared" si="41"/>
        <v>1.3764891517215112</v>
      </c>
      <c r="M245" s="110">
        <f t="shared" si="46"/>
        <v>-11.760912373409578</v>
      </c>
      <c r="N245" s="110">
        <f t="shared" si="42"/>
        <v>1.3729316446398927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647.36435262996429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33.922975622605748</v>
      </c>
      <c r="K246" s="27">
        <f t="shared" si="45"/>
        <v>6.666666666666667</v>
      </c>
      <c r="L246" s="37">
        <f t="shared" si="41"/>
        <v>1.3161120039846743</v>
      </c>
      <c r="M246" s="110">
        <f t="shared" si="46"/>
        <v>-11.760912373409578</v>
      </c>
      <c r="N246" s="110">
        <f t="shared" si="42"/>
        <v>1.3539767298393872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651.90470111831678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33.983682258091122</v>
      </c>
      <c r="K247" s="27">
        <f t="shared" si="45"/>
        <v>6.666666666666667</v>
      </c>
      <c r="L247" s="37">
        <f t="shared" si="41"/>
        <v>1.2554053684993001</v>
      </c>
      <c r="M247" s="110">
        <f t="shared" si="46"/>
        <v>-11.760912373409578</v>
      </c>
      <c r="N247" s="110">
        <f t="shared" si="42"/>
        <v>1.3351822090480261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656.4984124952548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34.044673604842508</v>
      </c>
      <c r="K248" s="27">
        <f t="shared" si="45"/>
        <v>6.666666666666667</v>
      </c>
      <c r="L248" s="37">
        <f t="shared" si="41"/>
        <v>1.1944140217479138</v>
      </c>
      <c r="M248" s="110">
        <f t="shared" si="46"/>
        <v>-11.760912373409578</v>
      </c>
      <c r="N248" s="110">
        <f t="shared" si="42"/>
        <v>1.3165622616268788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661.14297673850547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34.105907776519466</v>
      </c>
      <c r="K249" s="27">
        <f t="shared" si="45"/>
        <v>6.666666666666667</v>
      </c>
      <c r="L249" s="37">
        <f t="shared" si="41"/>
        <v>1.133179850070956</v>
      </c>
      <c r="M249" s="110">
        <f t="shared" si="46"/>
        <v>-11.760912373409578</v>
      </c>
      <c r="N249" s="110">
        <f t="shared" si="42"/>
        <v>1.2981293972724657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665.83601353730637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34.16734562889539</v>
      </c>
      <c r="K250" s="27">
        <f t="shared" si="45"/>
        <v>6.666666666666667</v>
      </c>
      <c r="L250" s="37">
        <f t="shared" si="41"/>
        <v>1.0717419976950318</v>
      </c>
      <c r="M250" s="110">
        <f t="shared" si="46"/>
        <v>-11.760912373409578</v>
      </c>
      <c r="N250" s="110">
        <f t="shared" si="42"/>
        <v>1.279894579459907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670.5752662457985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34.228950614093876</v>
      </c>
      <c r="K251" s="27">
        <f t="shared" si="45"/>
        <v>6.666666666666667</v>
      </c>
      <c r="L251" s="37">
        <f t="shared" si="41"/>
        <v>1.0101370124965463</v>
      </c>
      <c r="M251" s="110">
        <f t="shared" si="46"/>
        <v>-11.760912373409578</v>
      </c>
      <c r="N251" s="110">
        <f t="shared" si="42"/>
        <v>1.2618673437236643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675.35859591938197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34.290688638131016</v>
      </c>
      <c r="K252" s="27">
        <f t="shared" si="45"/>
        <v>6.666666666666667</v>
      </c>
      <c r="L252" s="37">
        <f t="shared" si="41"/>
        <v>0.94839898845940596</v>
      </c>
      <c r="M252" s="110">
        <f t="shared" si="46"/>
        <v>-11.760912373409578</v>
      </c>
      <c r="N252" s="110">
        <f t="shared" si="42"/>
        <v>1.2440559103318818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680.18397547492793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34.352527922566487</v>
      </c>
      <c r="K253" s="27">
        <f t="shared" si="45"/>
        <v>6.666666666666667</v>
      </c>
      <c r="L253" s="37">
        <f t="shared" si="41"/>
        <v>0.88655970402393436</v>
      </c>
      <c r="M253" s="110">
        <f t="shared" si="46"/>
        <v>-11.760912373409578</v>
      </c>
      <c r="N253" s="110">
        <f t="shared" si="42"/>
        <v>1.2264672910757677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685.04948400653507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34.414438870864061</v>
      </c>
      <c r="K254" s="27">
        <f t="shared" si="45"/>
        <v>6.666666666666667</v>
      </c>
      <c r="L254" s="37">
        <f t="shared" si="41"/>
        <v>0.82464875572636132</v>
      </c>
      <c r="M254" s="110">
        <f t="shared" si="46"/>
        <v>-11.760912373409578</v>
      </c>
      <c r="N254" s="110">
        <f t="shared" si="42"/>
        <v>1.209107390031019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689.9533012807259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34.476393939892198</v>
      </c>
      <c r="K255" s="27">
        <f t="shared" si="45"/>
        <v>6.666666666666667</v>
      </c>
      <c r="L255" s="37">
        <f t="shared" ref="L255:L268" si="47">F255-J255+M255</f>
        <v>0.76269368669822413</v>
      </c>
      <c r="M255" s="110">
        <f t="shared" si="46"/>
        <v>-11.760912373409578</v>
      </c>
      <c r="N255" s="110">
        <f t="shared" ref="N255:N268" si="48">10^(L255/10)</f>
        <v>1.1919810982578518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694.89370242841574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34.538367516853327</v>
      </c>
      <c r="K256" s="27">
        <f t="shared" si="45"/>
        <v>6.666666666666667</v>
      </c>
      <c r="L256" s="37">
        <f t="shared" si="47"/>
        <v>0.70072010973709453</v>
      </c>
      <c r="M256" s="110">
        <f t="shared" si="46"/>
        <v>-11.760912373409578</v>
      </c>
      <c r="N256" s="110">
        <f t="shared" si="48"/>
        <v>1.1750923824934887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699.86905284551267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34.6003358018136</v>
      </c>
      <c r="K257" s="27">
        <f t="shared" si="45"/>
        <v>6.666666666666667</v>
      </c>
      <c r="L257" s="37">
        <f t="shared" si="47"/>
        <v>0.63875182477682202</v>
      </c>
      <c r="M257" s="110">
        <f t="shared" si="46"/>
        <v>-11.760912373409578</v>
      </c>
      <c r="N257" s="110">
        <f t="shared" si="48"/>
        <v>1.1584443679589527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704.87780330948522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34.662276695908886</v>
      </c>
      <c r="K258" s="27">
        <f t="shared" si="45"/>
        <v>6.666666666666667</v>
      </c>
      <c r="L258" s="37">
        <f t="shared" si="47"/>
        <v>0.57681093068153544</v>
      </c>
      <c r="M258" s="110">
        <f t="shared" si="46"/>
        <v>-11.760912373409578</v>
      </c>
      <c r="N258" s="110">
        <f t="shared" si="48"/>
        <v>1.1420394154540761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709.91848531552682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34.72416969522596</v>
      </c>
      <c r="K259" s="27">
        <f t="shared" si="45"/>
        <v>6.666666666666667</v>
      </c>
      <c r="L259" s="37">
        <f t="shared" si="47"/>
        <v>0.51491793136446162</v>
      </c>
      <c r="M259" s="110">
        <f t="shared" si="46"/>
        <v>-11.760912373409578</v>
      </c>
      <c r="N259" s="110">
        <f t="shared" si="48"/>
        <v>1.1258791929529148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714.98970663294699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34.78599579029602</v>
      </c>
      <c r="K260" s="27">
        <f t="shared" si="45"/>
        <v>6.666666666666667</v>
      </c>
      <c r="L260" s="37">
        <f t="shared" si="47"/>
        <v>0.45309183629440142</v>
      </c>
      <c r="M260" s="110">
        <f t="shared" si="46"/>
        <v>-11.760912373409578</v>
      </c>
      <c r="N260" s="110">
        <f t="shared" si="48"/>
        <v>1.1099647419390466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720.09014708001177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34.8477373710897</v>
      </c>
      <c r="K261" s="27">
        <f t="shared" si="45"/>
        <v>6.666666666666667</v>
      </c>
      <c r="L261" s="37">
        <f t="shared" si="47"/>
        <v>0.391350255500722</v>
      </c>
      <c r="M261" s="110">
        <f t="shared" si="46"/>
        <v>-11.760912373409578</v>
      </c>
      <c r="N261" s="110">
        <f t="shared" si="48"/>
        <v>1.09429653873816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725.21855451356896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34.909378137365564</v>
      </c>
      <c r="K262" s="27">
        <f t="shared" si="45"/>
        <v>6.666666666666667</v>
      </c>
      <c r="L262" s="37">
        <f t="shared" si="47"/>
        <v>0.32970948922485732</v>
      </c>
      <c r="M262" s="110">
        <f t="shared" si="46"/>
        <v>-11.760912373409578</v>
      </c>
      <c r="N262" s="110">
        <f t="shared" si="48"/>
        <v>1.0788745511159157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730.37374102832234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34.970903014196736</v>
      </c>
      <c r="K263" s="27">
        <f t="shared" si="45"/>
        <v>6.666666666666667</v>
      </c>
      <c r="L263" s="37">
        <f t="shared" si="47"/>
        <v>0.26818461239368574</v>
      </c>
      <c r="M263" s="110">
        <f t="shared" si="46"/>
        <v>-11.760912373409578</v>
      </c>
      <c r="N263" s="110">
        <f t="shared" si="48"/>
        <v>1.0636982904135079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735.5545793595096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35.032298072480202</v>
      </c>
      <c r="K264" s="27">
        <f t="shared" si="45"/>
        <v>6.666666666666667</v>
      </c>
      <c r="L264" s="37">
        <f t="shared" si="47"/>
        <v>0.2067895541102196</v>
      </c>
      <c r="M264" s="110">
        <f t="shared" si="46"/>
        <v>-11.760912373409578</v>
      </c>
      <c r="N264" s="110">
        <f t="shared" si="48"/>
        <v>1.0487668594931976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740.75999948193351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35.093550454220029</v>
      </c>
      <c r="K265" s="27">
        <f t="shared" si="45"/>
        <v>6.666666666666667</v>
      </c>
      <c r="L265" s="37">
        <f t="shared" si="47"/>
        <v>0.14553717237039265</v>
      </c>
      <c r="M265" s="110">
        <f t="shared" si="46"/>
        <v>-11.760912373409578</v>
      </c>
      <c r="N265" s="110">
        <f t="shared" si="48"/>
        <v>1.0340789967621387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745.98898539772233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35.15464830236747</v>
      </c>
      <c r="K266" s="27">
        <f t="shared" si="45"/>
        <v>6.666666666666667</v>
      </c>
      <c r="L266" s="37">
        <f t="shared" si="47"/>
        <v>8.4439324222952195E-2</v>
      </c>
      <c r="M266" s="110">
        <f t="shared" si="46"/>
        <v>-11.760912373409578</v>
      </c>
      <c r="N266" s="110">
        <f t="shared" si="48"/>
        <v>1.0196331165360817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751.24057210483784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35.215580694996959</v>
      </c>
      <c r="K267" s="27">
        <f t="shared" si="45"/>
        <v>6.666666666666667</v>
      </c>
      <c r="L267" s="37">
        <f t="shared" si="47"/>
        <v>2.3506931593463065E-2</v>
      </c>
      <c r="M267" s="110">
        <f t="shared" si="46"/>
        <v>-11.760912373409578</v>
      </c>
      <c r="N267" s="110">
        <f t="shared" si="48"/>
        <v>1.0054273459957159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756.51384273814222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35.276337583596188</v>
      </c>
      <c r="K268" s="40">
        <f t="shared" si="45"/>
        <v>6.666666666666667</v>
      </c>
      <c r="L268" s="41">
        <f t="shared" si="47"/>
        <v>-3.7249957005766277E-2</v>
      </c>
      <c r="M268" s="110">
        <f t="shared" si="46"/>
        <v>-11.760912373409578</v>
      </c>
      <c r="N268" s="110">
        <f t="shared" si="48"/>
        <v>0.991459558978112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25.112279072461131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10A74-7B20-4455-9A53-0119129FB14B}">
  <sheetPr codeName="Sheet23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165</v>
      </c>
      <c r="B2" s="29" t="s">
        <v>119</v>
      </c>
      <c r="C2" s="29">
        <f>NSAs!B23</f>
        <v>255872.89</v>
      </c>
      <c r="D2" s="30">
        <f>NSAs!C23</f>
        <v>4258433.18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21 (dBA)</v>
      </c>
      <c r="V5" s="145" t="str">
        <f>INDEX(A7:A45,MATCH(W5,H7:H45,0))</f>
        <v>A-5</v>
      </c>
      <c r="W5" s="146">
        <f>MAX(H7:H45)</f>
        <v>41.867895023031679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A-4</v>
      </c>
      <c r="W6" s="148">
        <f>LARGE(H7:H45,2)</f>
        <v>37.863238554477206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3400.9733841504653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48.332064663577619</v>
      </c>
      <c r="H7" s="36">
        <f>C7-G7</f>
        <v>20.678235293062194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116.90242745894189</v>
      </c>
    </row>
    <row r="8" spans="1:23" x14ac:dyDescent="0.25">
      <c r="A8" s="9" t="str">
        <f>Inverters!B4</f>
        <v>A-2</v>
      </c>
      <c r="B8" s="24">
        <f t="shared" si="0"/>
        <v>2701.8002238878462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46.333064666697993</v>
      </c>
      <c r="H8" s="37">
        <f t="shared" ref="H8:H44" si="3">C8-G8</f>
        <v>22.677235289941819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185.2352044358243</v>
      </c>
    </row>
    <row r="9" spans="1:23" x14ac:dyDescent="0.25">
      <c r="A9" s="9" t="str">
        <f>Inverters!B5</f>
        <v>A-3</v>
      </c>
      <c r="B9" s="24">
        <f t="shared" si="0"/>
        <v>1281.2922263480687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39.852963825444689</v>
      </c>
      <c r="H9" s="37">
        <f t="shared" si="3"/>
        <v>29.157336131195123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823.6327614475457</v>
      </c>
    </row>
    <row r="10" spans="1:23" x14ac:dyDescent="0.25">
      <c r="A10" s="9" t="str">
        <f>Inverters!B6</f>
        <v>A-4</v>
      </c>
      <c r="B10" s="24">
        <f t="shared" si="0"/>
        <v>470.27627560798032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31.14706140216261</v>
      </c>
      <c r="H10" s="37">
        <f t="shared" si="3"/>
        <v>37.863238554477206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6113.9777716817098</v>
      </c>
    </row>
    <row r="11" spans="1:23" x14ac:dyDescent="0.25">
      <c r="A11" s="9" t="str">
        <f>Inverters!B7</f>
        <v>A-5</v>
      </c>
      <c r="B11" s="24">
        <f t="shared" si="0"/>
        <v>296.56524003984202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27.142404933608137</v>
      </c>
      <c r="H11" s="37">
        <f t="shared" si="3"/>
        <v>41.867895023031679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15374.092945307028</v>
      </c>
    </row>
    <row r="12" spans="1:23" x14ac:dyDescent="0.25">
      <c r="A12" s="9" t="str">
        <f>Inverters!B8</f>
        <v>A-6</v>
      </c>
      <c r="B12" s="24">
        <f t="shared" si="0"/>
        <v>509.24328616079515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31.838506239844047</v>
      </c>
      <c r="H12" s="37">
        <f t="shared" si="3"/>
        <v>37.171793716795761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5214.1001865173957</v>
      </c>
    </row>
    <row r="13" spans="1:23" x14ac:dyDescent="0.25">
      <c r="A13" s="9" t="str">
        <f>Inverters!B9</f>
        <v>A-7</v>
      </c>
      <c r="B13" s="24">
        <f t="shared" si="0"/>
        <v>1455.6424804189051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40.961094424713139</v>
      </c>
      <c r="H13" s="37">
        <f t="shared" si="3"/>
        <v>28.049205531926674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638.14673739330055</v>
      </c>
    </row>
    <row r="14" spans="1:23" x14ac:dyDescent="0.25">
      <c r="A14" s="9" t="str">
        <f>Inverters!B10</f>
        <v>A-8</v>
      </c>
      <c r="B14" s="24">
        <f t="shared" si="0"/>
        <v>1187.4157359576595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39.192056000345445</v>
      </c>
      <c r="H14" s="37">
        <f t="shared" si="3"/>
        <v>29.818243956294367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959.01278203889137</v>
      </c>
    </row>
    <row r="15" spans="1:23" x14ac:dyDescent="0.25">
      <c r="A15" s="9" t="str">
        <f>Inverters!B11</f>
        <v>A-9</v>
      </c>
      <c r="B15" s="24">
        <f t="shared" si="0"/>
        <v>692.66154866514444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34.510421591164736</v>
      </c>
      <c r="H15" s="37">
        <f t="shared" si="3"/>
        <v>34.499878365475077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2818.303996835727</v>
      </c>
    </row>
    <row r="16" spans="1:23" x14ac:dyDescent="0.25">
      <c r="A16" s="9" t="str">
        <f>Inverters!B12</f>
        <v>A-10</v>
      </c>
      <c r="B16" s="24">
        <f t="shared" si="0"/>
        <v>604.44356601713025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33.327115182134044</v>
      </c>
      <c r="H16" s="37">
        <f t="shared" si="3"/>
        <v>35.683184774505769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3700.9948217374554</v>
      </c>
    </row>
    <row r="17" spans="1:21" x14ac:dyDescent="0.25">
      <c r="A17" s="9" t="str">
        <f>Inverters!B13</f>
        <v>A-11</v>
      </c>
      <c r="B17" s="24">
        <f t="shared" si="0"/>
        <v>725.58700126141787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34.913789876547817</v>
      </c>
      <c r="H17" s="37">
        <f t="shared" si="3"/>
        <v>34.096510080091996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2568.3310841626285</v>
      </c>
    </row>
    <row r="18" spans="1:21" x14ac:dyDescent="0.25">
      <c r="A18" s="9" t="str">
        <f>Inverters!B14</f>
        <v>A-12</v>
      </c>
      <c r="B18" s="24">
        <f t="shared" si="0"/>
        <v>922.67621980842807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37.000986553135121</v>
      </c>
      <c r="H18" s="37">
        <f t="shared" si="3"/>
        <v>32.009313403504692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1588.2956276501254</v>
      </c>
    </row>
    <row r="19" spans="1:21" x14ac:dyDescent="0.25">
      <c r="A19" s="9" t="str">
        <f>Inverters!B15</f>
        <v>A-13</v>
      </c>
      <c r="B19" s="24">
        <f t="shared" si="0"/>
        <v>1240.2702668771894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39.570326648790783</v>
      </c>
      <c r="H19" s="37">
        <f t="shared" si="3"/>
        <v>29.43997330784903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879.01711429168586</v>
      </c>
    </row>
    <row r="20" spans="1:21" x14ac:dyDescent="0.25">
      <c r="A20" s="9" t="str">
        <f>Inverters!B16</f>
        <v>A-14</v>
      </c>
      <c r="B20" s="24">
        <f t="shared" si="0"/>
        <v>1506.7272477789386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41.260692843168492</v>
      </c>
      <c r="H20" s="37">
        <f t="shared" si="3"/>
        <v>27.74960711347132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595.60825911274503</v>
      </c>
    </row>
    <row r="21" spans="1:21" x14ac:dyDescent="0.25">
      <c r="A21" s="9" t="str">
        <f>Inverters!B17</f>
        <v>A-15</v>
      </c>
      <c r="B21" s="24">
        <f t="shared" si="0"/>
        <v>1822.2565484583452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42.912190391668311</v>
      </c>
      <c r="H21" s="37">
        <f t="shared" si="3"/>
        <v>26.098109564971502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407.20298834041961</v>
      </c>
    </row>
    <row r="22" spans="1:21" x14ac:dyDescent="0.25">
      <c r="A22" s="9" t="str">
        <f>Inverters!B18</f>
        <v>A-16</v>
      </c>
      <c r="B22" s="24">
        <f t="shared" si="0"/>
        <v>1546.8614443444928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41.489028295299605</v>
      </c>
      <c r="H22" s="37">
        <f t="shared" si="3"/>
        <v>27.521271661340208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565.10241870570519</v>
      </c>
    </row>
    <row r="23" spans="1:21" x14ac:dyDescent="0.25">
      <c r="A23" s="9" t="str">
        <f>Inverters!B19</f>
        <v>A-17</v>
      </c>
      <c r="B23" s="24">
        <f t="shared" si="0"/>
        <v>1223.7431152815491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39.453805229974357</v>
      </c>
      <c r="H23" s="37">
        <f t="shared" si="3"/>
        <v>29.556494726665456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902.92041530927679</v>
      </c>
    </row>
    <row r="24" spans="1:21" x14ac:dyDescent="0.25">
      <c r="A24" s="9" t="str">
        <f>Inverters!B20</f>
        <v>A-18</v>
      </c>
      <c r="B24" s="24">
        <f t="shared" si="0"/>
        <v>1043.7517065854311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38.071943971702005</v>
      </c>
      <c r="H24" s="37">
        <f t="shared" si="3"/>
        <v>30.938355984937807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1241.1823709791397</v>
      </c>
    </row>
    <row r="25" spans="1:21" x14ac:dyDescent="0.25">
      <c r="A25" s="9" t="str">
        <f>Inverters!B21</f>
        <v>A-19</v>
      </c>
      <c r="B25" s="24">
        <f t="shared" si="0"/>
        <v>970.76271508552293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37.442261753206729</v>
      </c>
      <c r="H25" s="37">
        <f t="shared" si="3"/>
        <v>31.568038203433083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1434.841139994704</v>
      </c>
    </row>
    <row r="26" spans="1:21" x14ac:dyDescent="0.25">
      <c r="A26" s="9" t="str">
        <f>Inverters!B22</f>
        <v>A-20</v>
      </c>
      <c r="B26" s="24">
        <f t="shared" si="0"/>
        <v>1036.100422208018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38.008037013535386</v>
      </c>
      <c r="H26" s="37">
        <f t="shared" si="3"/>
        <v>31.002262943104427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1259.5815608008477</v>
      </c>
    </row>
    <row r="27" spans="1:21" x14ac:dyDescent="0.25">
      <c r="A27" s="9" t="str">
        <f>Inverters!B23</f>
        <v>A-21</v>
      </c>
      <c r="B27" s="24">
        <f t="shared" si="0"/>
        <v>1195.4660367404219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39.25074484591174</v>
      </c>
      <c r="H27" s="37">
        <f t="shared" si="3"/>
        <v>29.759555110728073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946.14023423039509</v>
      </c>
    </row>
    <row r="28" spans="1:21" x14ac:dyDescent="0.25">
      <c r="A28" s="9" t="str">
        <f>Inverters!B24</f>
        <v>A-22</v>
      </c>
      <c r="B28" s="24">
        <f t="shared" si="0"/>
        <v>1410.5246910278399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40.687613856382669</v>
      </c>
      <c r="H28" s="37">
        <f t="shared" si="3"/>
        <v>28.322686100257144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679.62384826365792</v>
      </c>
    </row>
    <row r="29" spans="1:21" x14ac:dyDescent="0.25">
      <c r="A29" s="9" t="str">
        <f>Inverters!B25</f>
        <v>A-23</v>
      </c>
      <c r="B29" s="24">
        <f t="shared" si="0"/>
        <v>1664.6550791376201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42.126485204350189</v>
      </c>
      <c r="H29" s="37">
        <f t="shared" si="3"/>
        <v>26.883814752289624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487.95691310796059</v>
      </c>
    </row>
    <row r="30" spans="1:21" x14ac:dyDescent="0.25">
      <c r="A30" s="9" t="str">
        <f>Inverters!B26</f>
        <v>A-24</v>
      </c>
      <c r="B30" s="24">
        <f t="shared" si="0"/>
        <v>1976.2347808394666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43.616770768251087</v>
      </c>
      <c r="H30" s="37">
        <f t="shared" si="3"/>
        <v>25.393529188388726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346.22061129374663</v>
      </c>
    </row>
    <row r="31" spans="1:21" x14ac:dyDescent="0.25">
      <c r="A31" s="9" t="str">
        <f>Inverters!B27</f>
        <v>A-25</v>
      </c>
      <c r="B31" s="24">
        <f t="shared" si="0"/>
        <v>1464.2948692457785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41.012570813020496</v>
      </c>
      <c r="H31" s="37">
        <f t="shared" si="3"/>
        <v>27.997729143619317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630.62751321615804</v>
      </c>
    </row>
    <row r="32" spans="1:21" x14ac:dyDescent="0.25">
      <c r="A32" s="9" t="str">
        <f>Inverters!B28</f>
        <v>A-26</v>
      </c>
      <c r="B32" s="24">
        <f t="shared" si="0"/>
        <v>1347.9938189768932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40.29375801623555</v>
      </c>
      <c r="H32" s="37">
        <f t="shared" si="3"/>
        <v>28.716541940404262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744.13921884491651</v>
      </c>
    </row>
    <row r="33" spans="1:21" x14ac:dyDescent="0.25">
      <c r="A33" s="9" t="str">
        <f>Inverters!B29</f>
        <v>A-27</v>
      </c>
      <c r="B33" s="24">
        <f t="shared" si="0"/>
        <v>1376.9868182373773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40.478595656348787</v>
      </c>
      <c r="H33" s="37">
        <f t="shared" si="3"/>
        <v>28.531704300291025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713.1328296848792</v>
      </c>
    </row>
    <row r="34" spans="1:21" x14ac:dyDescent="0.25">
      <c r="A34" s="9" t="str">
        <f>Inverters!B30</f>
        <v>A-28</v>
      </c>
      <c r="B34" s="24">
        <f t="shared" si="0"/>
        <v>1866.1496001388675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43.118929121656009</v>
      </c>
      <c r="H34" s="37">
        <f t="shared" si="3"/>
        <v>25.891370834983803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388.27290360230472</v>
      </c>
    </row>
    <row r="35" spans="1:21" x14ac:dyDescent="0.25">
      <c r="A35" s="9" t="str">
        <f>Inverters!B31</f>
        <v>A-29</v>
      </c>
      <c r="B35" s="24">
        <f t="shared" si="0"/>
        <v>2054.365142641092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43.953552751538268</v>
      </c>
      <c r="H35" s="37">
        <f t="shared" si="3"/>
        <v>25.056747205101544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320.38687801261091</v>
      </c>
    </row>
    <row r="36" spans="1:21" x14ac:dyDescent="0.25">
      <c r="A36" s="9" t="str">
        <f>Inverters!B32</f>
        <v>A-30</v>
      </c>
      <c r="B36" s="24">
        <f t="shared" si="0"/>
        <v>3001.5916018837561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47.247032031869566</v>
      </c>
      <c r="H36" s="37">
        <f t="shared" si="3"/>
        <v>21.763267924770247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150.08137242532615</v>
      </c>
    </row>
    <row r="37" spans="1:21" x14ac:dyDescent="0.25">
      <c r="A37" s="9" t="str">
        <f>Inverters!B33</f>
        <v>A-31</v>
      </c>
      <c r="B37" s="24">
        <f t="shared" si="0"/>
        <v>1712.7897337379779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42.374081023673597</v>
      </c>
      <c r="H37" s="37">
        <f t="shared" si="3"/>
        <v>26.636218932966216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460.91611571979962</v>
      </c>
    </row>
    <row r="38" spans="1:21" x14ac:dyDescent="0.25">
      <c r="A38" s="9" t="str">
        <f>Inverters!B34</f>
        <v>A-32</v>
      </c>
      <c r="B38" s="24">
        <f t="shared" si="0"/>
        <v>2292.8161513731402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44.907384647627879</v>
      </c>
      <c r="H38" s="37">
        <f t="shared" si="3"/>
        <v>24.102915309011934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257.21218036977041</v>
      </c>
    </row>
    <row r="39" spans="1:21" x14ac:dyDescent="0.25">
      <c r="A39" s="9" t="str">
        <f>Inverters!B35</f>
        <v>A-33</v>
      </c>
      <c r="B39" s="24">
        <f t="shared" si="0"/>
        <v>2319.4018444418421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45.007519963745573</v>
      </c>
      <c r="H39" s="37">
        <f t="shared" si="3"/>
        <v>24.00277999289424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251.34948474982258</v>
      </c>
    </row>
    <row r="40" spans="1:21" x14ac:dyDescent="0.25">
      <c r="A40" s="9" t="str">
        <f>Inverters!B36</f>
        <v>B-1</v>
      </c>
      <c r="B40" s="24">
        <f t="shared" si="0"/>
        <v>3120.6763632264888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47.584974630257364</v>
      </c>
      <c r="H40" s="37">
        <f t="shared" si="3"/>
        <v>18.415025369742636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69.422865710778737</v>
      </c>
    </row>
    <row r="41" spans="1:21" x14ac:dyDescent="0.25">
      <c r="A41" s="9" t="str">
        <f>Inverters!B37</f>
        <v>B-2</v>
      </c>
      <c r="B41" s="24">
        <f t="shared" si="0"/>
        <v>1758.7432880609676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42.604049060726446</v>
      </c>
      <c r="H41" s="37">
        <f t="shared" si="3"/>
        <v>23.395950939273554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218.57228572019312</v>
      </c>
    </row>
    <row r="42" spans="1:21" x14ac:dyDescent="0.25">
      <c r="A42" s="9" t="str">
        <f>Inverters!B38</f>
        <v>B-3</v>
      </c>
      <c r="B42" s="24">
        <f t="shared" si="0"/>
        <v>1836.8793128558407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42.981612462179761</v>
      </c>
      <c r="H42" s="37">
        <f t="shared" si="3"/>
        <v>23.018387537820239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200.37279388434905</v>
      </c>
    </row>
    <row r="43" spans="1:21" x14ac:dyDescent="0.25">
      <c r="A43" s="9" t="str">
        <f>Inverters!B39</f>
        <v>C-1</v>
      </c>
      <c r="B43" s="24">
        <f t="shared" si="0"/>
        <v>904.94688076138641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36.832461748319062</v>
      </c>
      <c r="H43" s="37">
        <f t="shared" si="3"/>
        <v>29.167538251680938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825.56985214672636</v>
      </c>
    </row>
    <row r="44" spans="1:21" ht="15.75" thickBot="1" x14ac:dyDescent="0.3">
      <c r="A44" s="9" t="str">
        <f>Inverters!B40</f>
        <v>Trans</v>
      </c>
      <c r="B44" s="24">
        <f>SQRT(($C$2-Q44)^2+($D$2-R44)^2)</f>
        <v>2416.4545277118668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45.36357254195299</v>
      </c>
      <c r="H44" s="37">
        <f t="shared" si="3"/>
        <v>8.6364274580470095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7.305378897966575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26.391345820232701</v>
      </c>
      <c r="O45" s="108"/>
      <c r="P45" s="108"/>
      <c r="Q45" s="109"/>
      <c r="R45" s="109"/>
      <c r="U45">
        <f t="shared" ref="U45" si="5">10^(H45/10)</f>
        <v>435.64685387538412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47.444450202045381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47.444450202045381</v>
      </c>
      <c r="D51" s="77">
        <f>10*LOG10(SUM(U7:U44))</f>
        <v>47.410237815559341</v>
      </c>
      <c r="E51" s="77">
        <f>P85</f>
        <v>47.431652120064676</v>
      </c>
      <c r="F51" s="78">
        <f>S85</f>
        <v>53.824922404797604</v>
      </c>
    </row>
    <row r="52" spans="1:19" ht="14.45" customHeight="1" thickBot="1" x14ac:dyDescent="0.3">
      <c r="B52" s="72" t="s">
        <v>141</v>
      </c>
      <c r="C52" s="79">
        <f>10*LOG10(10^(C50/10)+10^(C51/10))</f>
        <v>48.163701287478119</v>
      </c>
      <c r="D52" s="79">
        <f>10*LOG10(10^(D50/10)+10^(D51/10))</f>
        <v>47.603898522474438</v>
      </c>
      <c r="E52" s="79">
        <f>J85</f>
        <v>47.962135843409889</v>
      </c>
      <c r="F52" s="80">
        <f>M85</f>
        <v>54.098205921588978</v>
      </c>
    </row>
    <row r="53" spans="1:19" ht="16.149999999999999" customHeight="1" thickBot="1" x14ac:dyDescent="0.3">
      <c r="B53" s="74" t="s">
        <v>145</v>
      </c>
      <c r="C53" s="81">
        <f>C52-C50</f>
        <v>8.1637012874781192</v>
      </c>
      <c r="D53" s="81">
        <f>D52-D50</f>
        <v>13.603898522474438</v>
      </c>
      <c r="E53" s="81">
        <f>E52-E50</f>
        <v>9.3936647734385161</v>
      </c>
      <c r="F53" s="82">
        <f>F52-F50</f>
        <v>12.147633991776154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21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47.603898522474438</v>
      </c>
      <c r="J61" s="62">
        <f>10^(I61/10)</f>
        <v>57595.672325592197</v>
      </c>
      <c r="K61" s="63"/>
      <c r="L61" s="153">
        <f>I61+10</f>
        <v>57.603898522474438</v>
      </c>
      <c r="M61" s="62">
        <f>10^(L61/10)</f>
        <v>575956.72325592267</v>
      </c>
      <c r="N61" s="62"/>
      <c r="O61" s="62">
        <f>D51</f>
        <v>47.410237815559341</v>
      </c>
      <c r="P61" s="62">
        <f>10^(O61/10)</f>
        <v>55083.785894082561</v>
      </c>
      <c r="Q61" s="62"/>
      <c r="R61" s="62">
        <f>O61+10</f>
        <v>57.410237815559341</v>
      </c>
      <c r="S61" s="63">
        <f>10^(R61/10)</f>
        <v>550837.85894082522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47.603898522474438</v>
      </c>
      <c r="J62" s="26">
        <f t="shared" ref="J62:J84" si="10">10^(I62/10)</f>
        <v>57595.672325592197</v>
      </c>
      <c r="K62" s="64"/>
      <c r="L62" s="154">
        <f t="shared" ref="L62:L67" si="11">I62+10</f>
        <v>57.603898522474438</v>
      </c>
      <c r="M62" s="26">
        <f t="shared" ref="M62:M84" si="12">10^(L62/10)</f>
        <v>575956.72325592267</v>
      </c>
      <c r="N62" s="26"/>
      <c r="O62" s="26">
        <f>O61</f>
        <v>47.410237815559341</v>
      </c>
      <c r="P62" s="26">
        <f t="shared" ref="P62:P84" si="13">10^(O62/10)</f>
        <v>55083.785894082561</v>
      </c>
      <c r="Q62" s="26"/>
      <c r="R62" s="26">
        <f t="shared" ref="R62:R67" si="14">O62+10</f>
        <v>57.410237815559341</v>
      </c>
      <c r="S62" s="64">
        <f t="shared" ref="S62:S84" si="15">10^(R62/10)</f>
        <v>550837.85894082522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47.603898522474438</v>
      </c>
      <c r="J63" s="26">
        <f t="shared" si="10"/>
        <v>57595.672325592197</v>
      </c>
      <c r="K63" s="64"/>
      <c r="L63" s="154">
        <f t="shared" si="11"/>
        <v>57.603898522474438</v>
      </c>
      <c r="M63" s="26">
        <f t="shared" si="12"/>
        <v>575956.72325592267</v>
      </c>
      <c r="N63" s="26"/>
      <c r="O63" s="26">
        <f t="shared" ref="O63:O84" si="17">O62</f>
        <v>47.410237815559341</v>
      </c>
      <c r="P63" s="26">
        <f t="shared" si="13"/>
        <v>55083.785894082561</v>
      </c>
      <c r="Q63" s="26"/>
      <c r="R63" s="26">
        <f t="shared" si="14"/>
        <v>57.410237815559341</v>
      </c>
      <c r="S63" s="64">
        <f t="shared" si="15"/>
        <v>550837.85894082522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47.603898522474438</v>
      </c>
      <c r="J64" s="26">
        <f t="shared" si="10"/>
        <v>57595.672325592197</v>
      </c>
      <c r="K64" s="64"/>
      <c r="L64" s="154">
        <f t="shared" si="11"/>
        <v>57.603898522474438</v>
      </c>
      <c r="M64" s="26">
        <f t="shared" si="12"/>
        <v>575956.72325592267</v>
      </c>
      <c r="N64" s="26"/>
      <c r="O64" s="26">
        <f t="shared" si="17"/>
        <v>47.410237815559341</v>
      </c>
      <c r="P64" s="26">
        <f t="shared" si="13"/>
        <v>55083.785894082561</v>
      </c>
      <c r="Q64" s="26"/>
      <c r="R64" s="26">
        <f t="shared" si="14"/>
        <v>57.410237815559341</v>
      </c>
      <c r="S64" s="64">
        <f t="shared" si="15"/>
        <v>550837.85894082522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47.603898522474438</v>
      </c>
      <c r="J65" s="26">
        <f t="shared" si="10"/>
        <v>57595.672325592197</v>
      </c>
      <c r="K65" s="64"/>
      <c r="L65" s="154">
        <f t="shared" si="11"/>
        <v>57.603898522474438</v>
      </c>
      <c r="M65" s="26">
        <f t="shared" si="12"/>
        <v>575956.72325592267</v>
      </c>
      <c r="N65" s="26"/>
      <c r="O65" s="26">
        <f t="shared" si="17"/>
        <v>47.410237815559341</v>
      </c>
      <c r="P65" s="26">
        <f t="shared" si="13"/>
        <v>55083.785894082561</v>
      </c>
      <c r="Q65" s="26"/>
      <c r="R65" s="26">
        <f t="shared" si="14"/>
        <v>57.410237815559341</v>
      </c>
      <c r="S65" s="64">
        <f t="shared" si="15"/>
        <v>550837.85894082522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47.603898522474438</v>
      </c>
      <c r="J66" s="26">
        <f t="shared" si="10"/>
        <v>57595.672325592197</v>
      </c>
      <c r="K66" s="64"/>
      <c r="L66" s="154">
        <f t="shared" si="11"/>
        <v>57.603898522474438</v>
      </c>
      <c r="M66" s="26">
        <f t="shared" si="12"/>
        <v>575956.72325592267</v>
      </c>
      <c r="N66" s="26"/>
      <c r="O66" s="26">
        <f t="shared" si="17"/>
        <v>47.410237815559341</v>
      </c>
      <c r="P66" s="26">
        <f t="shared" si="13"/>
        <v>55083.785894082561</v>
      </c>
      <c r="Q66" s="26"/>
      <c r="R66" s="26">
        <f t="shared" si="14"/>
        <v>57.410237815559341</v>
      </c>
      <c r="S66" s="64">
        <f t="shared" si="15"/>
        <v>550837.85894082522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47.603898522474438</v>
      </c>
      <c r="J67" s="26">
        <f t="shared" si="10"/>
        <v>57595.672325592197</v>
      </c>
      <c r="K67" s="64"/>
      <c r="L67" s="154">
        <f t="shared" si="11"/>
        <v>57.603898522474438</v>
      </c>
      <c r="M67" s="26">
        <f t="shared" si="12"/>
        <v>575956.72325592267</v>
      </c>
      <c r="N67" s="26"/>
      <c r="O67" s="26">
        <f t="shared" si="17"/>
        <v>47.410237815559341</v>
      </c>
      <c r="P67" s="26">
        <f t="shared" si="13"/>
        <v>55083.785894082561</v>
      </c>
      <c r="Q67" s="26"/>
      <c r="R67" s="26">
        <f t="shared" si="14"/>
        <v>57.410237815559341</v>
      </c>
      <c r="S67" s="64">
        <f t="shared" si="15"/>
        <v>550837.85894082522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48.163701287478119</v>
      </c>
      <c r="J68" s="26">
        <f t="shared" si="10"/>
        <v>65519.432747958053</v>
      </c>
      <c r="K68" s="64"/>
      <c r="L68" s="154">
        <f>I68</f>
        <v>48.163701287478119</v>
      </c>
      <c r="M68" s="26">
        <f t="shared" si="12"/>
        <v>65519.432747958053</v>
      </c>
      <c r="N68" s="26"/>
      <c r="O68" s="26">
        <f>H46</f>
        <v>47.444450202045381</v>
      </c>
      <c r="P68" s="26">
        <f t="shared" si="13"/>
        <v>55519.432747957901</v>
      </c>
      <c r="Q68" s="26"/>
      <c r="R68" s="26">
        <f>O68</f>
        <v>47.444450202045381</v>
      </c>
      <c r="S68" s="64">
        <f t="shared" si="15"/>
        <v>55519.432747957901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48.163701287478119</v>
      </c>
      <c r="J69" s="26">
        <f t="shared" si="10"/>
        <v>65519.432747958053</v>
      </c>
      <c r="K69" s="64"/>
      <c r="L69" s="154">
        <f t="shared" ref="L69:L82" si="20">I69</f>
        <v>48.163701287478119</v>
      </c>
      <c r="M69" s="26">
        <f t="shared" si="12"/>
        <v>65519.432747958053</v>
      </c>
      <c r="N69" s="26"/>
      <c r="O69" s="26">
        <f t="shared" si="17"/>
        <v>47.444450202045381</v>
      </c>
      <c r="P69" s="26">
        <f t="shared" si="13"/>
        <v>55519.432747957901</v>
      </c>
      <c r="Q69" s="26"/>
      <c r="R69" s="26">
        <f t="shared" ref="R69:R82" si="21">O69</f>
        <v>47.444450202045381</v>
      </c>
      <c r="S69" s="64">
        <f t="shared" si="15"/>
        <v>55519.432747957901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48.163701287478119</v>
      </c>
      <c r="J70" s="26">
        <f t="shared" si="10"/>
        <v>65519.432747958053</v>
      </c>
      <c r="K70" s="64"/>
      <c r="L70" s="154">
        <f t="shared" si="20"/>
        <v>48.163701287478119</v>
      </c>
      <c r="M70" s="26">
        <f t="shared" si="12"/>
        <v>65519.432747958053</v>
      </c>
      <c r="N70" s="26"/>
      <c r="O70" s="26">
        <f t="shared" si="17"/>
        <v>47.444450202045381</v>
      </c>
      <c r="P70" s="26">
        <f t="shared" si="13"/>
        <v>55519.432747957901</v>
      </c>
      <c r="Q70" s="26"/>
      <c r="R70" s="26">
        <f t="shared" si="21"/>
        <v>47.444450202045381</v>
      </c>
      <c r="S70" s="64">
        <f t="shared" si="15"/>
        <v>55519.432747957901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48.163701287478119</v>
      </c>
      <c r="J71" s="26">
        <f t="shared" si="10"/>
        <v>65519.432747958053</v>
      </c>
      <c r="K71" s="64"/>
      <c r="L71" s="154">
        <f t="shared" si="20"/>
        <v>48.163701287478119</v>
      </c>
      <c r="M71" s="26">
        <f t="shared" si="12"/>
        <v>65519.432747958053</v>
      </c>
      <c r="N71" s="26"/>
      <c r="O71" s="26">
        <f t="shared" si="17"/>
        <v>47.444450202045381</v>
      </c>
      <c r="P71" s="26">
        <f t="shared" si="13"/>
        <v>55519.432747957901</v>
      </c>
      <c r="Q71" s="26"/>
      <c r="R71" s="26">
        <f t="shared" si="21"/>
        <v>47.444450202045381</v>
      </c>
      <c r="S71" s="64">
        <f t="shared" si="15"/>
        <v>55519.432747957901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48.163701287478119</v>
      </c>
      <c r="J72" s="26">
        <f t="shared" si="10"/>
        <v>65519.432747958053</v>
      </c>
      <c r="K72" s="64"/>
      <c r="L72" s="154">
        <f t="shared" si="20"/>
        <v>48.163701287478119</v>
      </c>
      <c r="M72" s="26">
        <f t="shared" si="12"/>
        <v>65519.432747958053</v>
      </c>
      <c r="N72" s="26"/>
      <c r="O72" s="26">
        <f t="shared" si="17"/>
        <v>47.444450202045381</v>
      </c>
      <c r="P72" s="26">
        <f t="shared" si="13"/>
        <v>55519.432747957901</v>
      </c>
      <c r="Q72" s="26"/>
      <c r="R72" s="26">
        <f t="shared" si="21"/>
        <v>47.444450202045381</v>
      </c>
      <c r="S72" s="64">
        <f t="shared" si="15"/>
        <v>55519.432747957901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48.163701287478119</v>
      </c>
      <c r="J73" s="26">
        <f t="shared" si="10"/>
        <v>65519.432747958053</v>
      </c>
      <c r="K73" s="64"/>
      <c r="L73" s="154">
        <f t="shared" si="20"/>
        <v>48.163701287478119</v>
      </c>
      <c r="M73" s="26">
        <f t="shared" si="12"/>
        <v>65519.432747958053</v>
      </c>
      <c r="N73" s="26"/>
      <c r="O73" s="26">
        <f t="shared" si="17"/>
        <v>47.444450202045381</v>
      </c>
      <c r="P73" s="26">
        <f t="shared" si="13"/>
        <v>55519.432747957901</v>
      </c>
      <c r="Q73" s="26"/>
      <c r="R73" s="26">
        <f t="shared" si="21"/>
        <v>47.444450202045381</v>
      </c>
      <c r="S73" s="64">
        <f t="shared" si="15"/>
        <v>55519.432747957901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48.163701287478119</v>
      </c>
      <c r="J74" s="26">
        <f t="shared" si="10"/>
        <v>65519.432747958053</v>
      </c>
      <c r="K74" s="64"/>
      <c r="L74" s="154">
        <f t="shared" si="20"/>
        <v>48.163701287478119</v>
      </c>
      <c r="M74" s="26">
        <f t="shared" si="12"/>
        <v>65519.432747958053</v>
      </c>
      <c r="N74" s="26"/>
      <c r="O74" s="26">
        <f t="shared" si="17"/>
        <v>47.444450202045381</v>
      </c>
      <c r="P74" s="26">
        <f t="shared" si="13"/>
        <v>55519.432747957901</v>
      </c>
      <c r="Q74" s="26"/>
      <c r="R74" s="26">
        <f t="shared" si="21"/>
        <v>47.444450202045381</v>
      </c>
      <c r="S74" s="64">
        <f t="shared" si="15"/>
        <v>55519.432747957901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48.163701287478119</v>
      </c>
      <c r="J75" s="26">
        <f t="shared" si="10"/>
        <v>65519.432747958053</v>
      </c>
      <c r="K75" s="64"/>
      <c r="L75" s="154">
        <f t="shared" si="20"/>
        <v>48.163701287478119</v>
      </c>
      <c r="M75" s="26">
        <f t="shared" si="12"/>
        <v>65519.432747958053</v>
      </c>
      <c r="N75" s="26"/>
      <c r="O75" s="26">
        <f t="shared" si="17"/>
        <v>47.444450202045381</v>
      </c>
      <c r="P75" s="26">
        <f t="shared" si="13"/>
        <v>55519.432747957901</v>
      </c>
      <c r="Q75" s="26"/>
      <c r="R75" s="26">
        <f t="shared" si="21"/>
        <v>47.444450202045381</v>
      </c>
      <c r="S75" s="64">
        <f t="shared" si="15"/>
        <v>55519.432747957901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48.163701287478119</v>
      </c>
      <c r="J76" s="26">
        <f t="shared" si="10"/>
        <v>65519.432747958053</v>
      </c>
      <c r="K76" s="64"/>
      <c r="L76" s="154">
        <f t="shared" si="20"/>
        <v>48.163701287478119</v>
      </c>
      <c r="M76" s="26">
        <f t="shared" si="12"/>
        <v>65519.432747958053</v>
      </c>
      <c r="N76" s="26"/>
      <c r="O76" s="26">
        <f t="shared" si="17"/>
        <v>47.444450202045381</v>
      </c>
      <c r="P76" s="26">
        <f t="shared" si="13"/>
        <v>55519.432747957901</v>
      </c>
      <c r="Q76" s="26"/>
      <c r="R76" s="26">
        <f t="shared" si="21"/>
        <v>47.444450202045381</v>
      </c>
      <c r="S76" s="64">
        <f t="shared" si="15"/>
        <v>55519.432747957901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48.163701287478119</v>
      </c>
      <c r="J77" s="26">
        <f t="shared" si="10"/>
        <v>65519.432747958053</v>
      </c>
      <c r="K77" s="64"/>
      <c r="L77" s="154">
        <f t="shared" si="20"/>
        <v>48.163701287478119</v>
      </c>
      <c r="M77" s="26">
        <f t="shared" si="12"/>
        <v>65519.432747958053</v>
      </c>
      <c r="N77" s="26"/>
      <c r="O77" s="26">
        <f t="shared" si="17"/>
        <v>47.444450202045381</v>
      </c>
      <c r="P77" s="26">
        <f t="shared" si="13"/>
        <v>55519.432747957901</v>
      </c>
      <c r="Q77" s="26"/>
      <c r="R77" s="26">
        <f t="shared" si="21"/>
        <v>47.444450202045381</v>
      </c>
      <c r="S77" s="64">
        <f t="shared" si="15"/>
        <v>55519.432747957901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48.163701287478119</v>
      </c>
      <c r="J78" s="26">
        <f t="shared" si="10"/>
        <v>65519.432747958053</v>
      </c>
      <c r="K78" s="64"/>
      <c r="L78" s="154">
        <f t="shared" si="20"/>
        <v>48.163701287478119</v>
      </c>
      <c r="M78" s="26">
        <f t="shared" si="12"/>
        <v>65519.432747958053</v>
      </c>
      <c r="N78" s="26"/>
      <c r="O78" s="26">
        <f t="shared" si="17"/>
        <v>47.444450202045381</v>
      </c>
      <c r="P78" s="26">
        <f t="shared" si="13"/>
        <v>55519.432747957901</v>
      </c>
      <c r="Q78" s="26"/>
      <c r="R78" s="26">
        <f t="shared" si="21"/>
        <v>47.444450202045381</v>
      </c>
      <c r="S78" s="64">
        <f t="shared" si="15"/>
        <v>55519.432747957901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48.163701287478119</v>
      </c>
      <c r="J79" s="26">
        <f t="shared" si="10"/>
        <v>65519.432747958053</v>
      </c>
      <c r="K79" s="64"/>
      <c r="L79" s="154">
        <f t="shared" si="20"/>
        <v>48.163701287478119</v>
      </c>
      <c r="M79" s="26">
        <f t="shared" si="12"/>
        <v>65519.432747958053</v>
      </c>
      <c r="N79" s="26"/>
      <c r="O79" s="26">
        <f t="shared" si="17"/>
        <v>47.444450202045381</v>
      </c>
      <c r="P79" s="26">
        <f t="shared" si="13"/>
        <v>55519.432747957901</v>
      </c>
      <c r="Q79" s="26"/>
      <c r="R79" s="26">
        <f t="shared" si="21"/>
        <v>47.444450202045381</v>
      </c>
      <c r="S79" s="64">
        <f t="shared" si="15"/>
        <v>55519.432747957901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48.163701287478119</v>
      </c>
      <c r="J80" s="26">
        <f t="shared" si="10"/>
        <v>65519.432747958053</v>
      </c>
      <c r="K80" s="64"/>
      <c r="L80" s="154">
        <f t="shared" si="20"/>
        <v>48.163701287478119</v>
      </c>
      <c r="M80" s="26">
        <f t="shared" si="12"/>
        <v>65519.432747958053</v>
      </c>
      <c r="N80" s="26"/>
      <c r="O80" s="26">
        <f t="shared" si="17"/>
        <v>47.444450202045381</v>
      </c>
      <c r="P80" s="26">
        <f t="shared" si="13"/>
        <v>55519.432747957901</v>
      </c>
      <c r="Q80" s="26"/>
      <c r="R80" s="26">
        <f t="shared" si="21"/>
        <v>47.444450202045381</v>
      </c>
      <c r="S80" s="64">
        <f t="shared" si="15"/>
        <v>55519.432747957901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48.163701287478119</v>
      </c>
      <c r="J81" s="26">
        <f t="shared" si="10"/>
        <v>65519.432747958053</v>
      </c>
      <c r="K81" s="64"/>
      <c r="L81" s="154">
        <f t="shared" si="20"/>
        <v>48.163701287478119</v>
      </c>
      <c r="M81" s="26">
        <f t="shared" si="12"/>
        <v>65519.432747958053</v>
      </c>
      <c r="N81" s="26"/>
      <c r="O81" s="26">
        <f t="shared" si="17"/>
        <v>47.444450202045381</v>
      </c>
      <c r="P81" s="26">
        <f t="shared" si="13"/>
        <v>55519.432747957901</v>
      </c>
      <c r="Q81" s="26"/>
      <c r="R81" s="26">
        <f t="shared" si="21"/>
        <v>47.444450202045381</v>
      </c>
      <c r="S81" s="64">
        <f t="shared" si="15"/>
        <v>55519.432747957901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48.163701287478119</v>
      </c>
      <c r="J82" s="26">
        <f t="shared" si="10"/>
        <v>65519.432747958053</v>
      </c>
      <c r="K82" s="64"/>
      <c r="L82" s="154">
        <f t="shared" si="20"/>
        <v>48.163701287478119</v>
      </c>
      <c r="M82" s="26">
        <f t="shared" si="12"/>
        <v>65519.432747958053</v>
      </c>
      <c r="N82" s="26"/>
      <c r="O82" s="26">
        <f t="shared" si="17"/>
        <v>47.444450202045381</v>
      </c>
      <c r="P82" s="26">
        <f t="shared" si="13"/>
        <v>55519.432747957901</v>
      </c>
      <c r="Q82" s="26"/>
      <c r="R82" s="26">
        <f t="shared" si="21"/>
        <v>47.444450202045381</v>
      </c>
      <c r="S82" s="64">
        <f t="shared" si="15"/>
        <v>55519.432747957901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47.603898522474438</v>
      </c>
      <c r="J83" s="26">
        <f t="shared" si="10"/>
        <v>57595.672325592197</v>
      </c>
      <c r="K83" s="64"/>
      <c r="L83" s="154">
        <f>I83+10</f>
        <v>57.603898522474438</v>
      </c>
      <c r="M83" s="26">
        <f t="shared" si="12"/>
        <v>575956.72325592267</v>
      </c>
      <c r="N83" s="26"/>
      <c r="O83" s="26">
        <f>D51</f>
        <v>47.410237815559341</v>
      </c>
      <c r="P83" s="26">
        <f t="shared" si="13"/>
        <v>55083.785894082561</v>
      </c>
      <c r="Q83" s="26"/>
      <c r="R83" s="26">
        <f>O83+10</f>
        <v>57.410237815559341</v>
      </c>
      <c r="S83" s="64">
        <f t="shared" si="15"/>
        <v>550837.85894082522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47.603898522474438</v>
      </c>
      <c r="J84" s="65">
        <f t="shared" si="10"/>
        <v>57595.672325592197</v>
      </c>
      <c r="K84" s="66"/>
      <c r="L84" s="155">
        <f>I84+10</f>
        <v>57.603898522474438</v>
      </c>
      <c r="M84" s="65">
        <f t="shared" si="12"/>
        <v>575956.72325592267</v>
      </c>
      <c r="N84" s="65"/>
      <c r="O84" s="65">
        <f t="shared" si="17"/>
        <v>47.410237815559341</v>
      </c>
      <c r="P84" s="65">
        <f t="shared" si="13"/>
        <v>55083.785894082561</v>
      </c>
      <c r="Q84" s="65"/>
      <c r="R84" s="65">
        <f>O84+10</f>
        <v>57.410237815559341</v>
      </c>
      <c r="S84" s="66">
        <f t="shared" si="15"/>
        <v>550837.85894082522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47.962135843409889</v>
      </c>
      <c r="K85" s="67"/>
      <c r="L85" s="67" t="s">
        <v>134</v>
      </c>
      <c r="M85" s="67">
        <f>10*LOG10(SUM(M61:M84)/24)</f>
        <v>54.098205921588978</v>
      </c>
      <c r="N85" s="67"/>
      <c r="O85" s="67" t="s">
        <v>135</v>
      </c>
      <c r="P85" s="67">
        <f>10*LOG10(SUM(P61:P84)/24)</f>
        <v>47.431652120064676</v>
      </c>
      <c r="Q85" s="67"/>
      <c r="R85" s="67" t="s">
        <v>134</v>
      </c>
      <c r="S85" s="68">
        <f>10*LOG10(SUM(S61:S84)/24)</f>
        <v>53.824922404797604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21</v>
      </c>
      <c r="C89" s="22">
        <f>C2</f>
        <v>255872.89</v>
      </c>
      <c r="D89" s="23">
        <f>D2</f>
        <v>4258433.18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47.444450202045381</v>
      </c>
      <c r="J89" s="86">
        <f>D51</f>
        <v>47.410237815559341</v>
      </c>
      <c r="K89" s="86">
        <f>E51</f>
        <v>47.431652120064676</v>
      </c>
      <c r="L89" s="87">
        <f>F51</f>
        <v>53.824922404797604</v>
      </c>
      <c r="M89" s="89">
        <f>C52</f>
        <v>48.163701287478119</v>
      </c>
      <c r="N89" s="86">
        <f>D52</f>
        <v>47.603898522474438</v>
      </c>
      <c r="O89" s="86">
        <f>E52</f>
        <v>47.962135843409889</v>
      </c>
      <c r="P89" s="87">
        <f>F52</f>
        <v>54.098205921588978</v>
      </c>
      <c r="Q89" s="89">
        <f>C53</f>
        <v>8.1637012874781192</v>
      </c>
      <c r="R89" s="86">
        <f>D53</f>
        <v>13.603898522474438</v>
      </c>
      <c r="S89" s="86">
        <f>E53</f>
        <v>9.3936647734385161</v>
      </c>
      <c r="T89" s="87">
        <f>F53</f>
        <v>12.147633991776154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21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296.56524003984202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23.482705593536505</v>
      </c>
      <c r="K95" s="35">
        <f>4/60*100</f>
        <v>6.666666666666667</v>
      </c>
      <c r="L95" s="36">
        <f t="shared" ref="L95:L126" si="23">F95-J95+M95</f>
        <v>11.756382033053917</v>
      </c>
      <c r="M95" s="110">
        <f>10*LOG(6.666667/100)</f>
        <v>-11.760912373409578</v>
      </c>
      <c r="N95" s="110">
        <f t="shared" ref="N95:N126" si="24">10^(L95/10)</f>
        <v>14.984360167896549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302.56524003984202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27.316380659731212</v>
      </c>
      <c r="K96" s="27">
        <f t="shared" ref="K96:K159" si="27">4/60*100</f>
        <v>6.666666666666667</v>
      </c>
      <c r="L96" s="37">
        <f t="shared" si="23"/>
        <v>7.9227069668592094</v>
      </c>
      <c r="M96" s="110">
        <f t="shared" ref="M96:M159" si="28">10*LOG(6.666667/100)</f>
        <v>-11.760912373409578</v>
      </c>
      <c r="N96" s="110">
        <f t="shared" si="24"/>
        <v>6.1982729438614204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308.56524003984202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27.486940021765953</v>
      </c>
      <c r="K97" s="27">
        <f t="shared" si="27"/>
        <v>6.666666666666667</v>
      </c>
      <c r="L97" s="37">
        <f t="shared" si="23"/>
        <v>7.7521476048244686</v>
      </c>
      <c r="M97" s="110">
        <f t="shared" si="28"/>
        <v>-11.760912373409578</v>
      </c>
      <c r="N97" s="110">
        <f t="shared" si="24"/>
        <v>5.9595677385363892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314.56524003984202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27.654214614128936</v>
      </c>
      <c r="K98" s="27">
        <f t="shared" si="27"/>
        <v>6.666666666666667</v>
      </c>
      <c r="L98" s="37">
        <f t="shared" si="23"/>
        <v>7.584873012461486</v>
      </c>
      <c r="M98" s="110">
        <f t="shared" si="28"/>
        <v>-11.760912373409578</v>
      </c>
      <c r="N98" s="110">
        <f t="shared" si="24"/>
        <v>5.7343909896375225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320.56524003984202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27.818328571384587</v>
      </c>
      <c r="K99" s="27">
        <f t="shared" si="27"/>
        <v>6.666666666666667</v>
      </c>
      <c r="L99" s="37">
        <f t="shared" si="23"/>
        <v>7.4207590552058349</v>
      </c>
      <c r="M99" s="110">
        <f t="shared" si="28"/>
        <v>-11.760912373409578</v>
      </c>
      <c r="N99" s="110">
        <f t="shared" si="24"/>
        <v>5.5217393921227709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326.56524003984202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27.979399121651703</v>
      </c>
      <c r="K100" s="27">
        <f t="shared" si="27"/>
        <v>6.666666666666667</v>
      </c>
      <c r="L100" s="37">
        <f t="shared" si="23"/>
        <v>7.259688504938719</v>
      </c>
      <c r="M100" s="110">
        <f t="shared" si="28"/>
        <v>-11.760912373409578</v>
      </c>
      <c r="N100" s="110">
        <f t="shared" si="24"/>
        <v>5.320700954959543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332.56524003984202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28.137537089625159</v>
      </c>
      <c r="K101" s="27">
        <f t="shared" si="27"/>
        <v>6.666666666666667</v>
      </c>
      <c r="L101" s="37">
        <f t="shared" si="23"/>
        <v>7.1015505369652629</v>
      </c>
      <c r="M101" s="110">
        <f t="shared" si="28"/>
        <v>-11.760912373409578</v>
      </c>
      <c r="N101" s="110">
        <f t="shared" si="24"/>
        <v>5.1304452067366819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338.56524003984202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28.292847354619255</v>
      </c>
      <c r="K102" s="27">
        <f t="shared" si="27"/>
        <v>6.666666666666667</v>
      </c>
      <c r="L102" s="37">
        <f t="shared" si="23"/>
        <v>6.9462402719711669</v>
      </c>
      <c r="M102" s="110">
        <f t="shared" si="28"/>
        <v>-11.760912373409578</v>
      </c>
      <c r="N102" s="110">
        <f t="shared" si="24"/>
        <v>4.9502146053628469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344.56524003984202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28.445429268374134</v>
      </c>
      <c r="K103" s="27">
        <f t="shared" si="27"/>
        <v>6.666666666666667</v>
      </c>
      <c r="L103" s="37">
        <f t="shared" si="23"/>
        <v>6.7936583582162875</v>
      </c>
      <c r="M103" s="110">
        <f t="shared" si="28"/>
        <v>-11.760912373409578</v>
      </c>
      <c r="N103" s="110">
        <f t="shared" si="24"/>
        <v>4.7793169856026472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350.56524003984202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28.595377036793817</v>
      </c>
      <c r="K104" s="27">
        <f t="shared" si="27"/>
        <v>6.666666666666667</v>
      </c>
      <c r="L104" s="37">
        <f t="shared" si="23"/>
        <v>6.6437105897966049</v>
      </c>
      <c r="M104" s="110">
        <f t="shared" si="28"/>
        <v>-11.760912373409578</v>
      </c>
      <c r="N104" s="110">
        <f t="shared" si="24"/>
        <v>4.6171189035862934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356.56524003984202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28.742780069288809</v>
      </c>
      <c r="K105" s="27">
        <f t="shared" si="27"/>
        <v>6.666666666666667</v>
      </c>
      <c r="L105" s="37">
        <f t="shared" si="23"/>
        <v>6.4963075573016127</v>
      </c>
      <c r="M105" s="110">
        <f t="shared" si="28"/>
        <v>-11.760912373409578</v>
      </c>
      <c r="N105" s="110">
        <f t="shared" si="24"/>
        <v>4.4630397585787005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362.56524003984202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28.88772329896743</v>
      </c>
      <c r="K106" s="27">
        <f t="shared" si="27"/>
        <v>6.666666666666667</v>
      </c>
      <c r="L106" s="37">
        <f t="shared" si="23"/>
        <v>6.3513643276229921</v>
      </c>
      <c r="M106" s="110">
        <f t="shared" si="28"/>
        <v>-11.760912373409578</v>
      </c>
      <c r="N106" s="110">
        <f t="shared" si="24"/>
        <v>4.3165465899730862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368.56524003984202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29.030287476547059</v>
      </c>
      <c r="K107" s="27">
        <f t="shared" si="27"/>
        <v>6.666666666666667</v>
      </c>
      <c r="L107" s="37">
        <f t="shared" si="23"/>
        <v>6.2088001500433627</v>
      </c>
      <c r="M107" s="110">
        <f t="shared" si="28"/>
        <v>-11.760912373409578</v>
      </c>
      <c r="N107" s="110">
        <f t="shared" si="24"/>
        <v>4.1771494622996661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374.56524003984202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29.170549440531865</v>
      </c>
      <c r="K108" s="27">
        <f t="shared" si="27"/>
        <v>6.666666666666667</v>
      </c>
      <c r="L108" s="37">
        <f t="shared" si="23"/>
        <v>6.0685381860585572</v>
      </c>
      <c r="M108" s="110">
        <f t="shared" si="28"/>
        <v>-11.760912373409578</v>
      </c>
      <c r="N108" s="110">
        <f t="shared" si="24"/>
        <v>4.0443973635100852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380.56524003984202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29.308582365920373</v>
      </c>
      <c r="K109" s="27">
        <f t="shared" si="27"/>
        <v>6.666666666666667</v>
      </c>
      <c r="L109" s="37">
        <f t="shared" si="23"/>
        <v>5.9305052606700492</v>
      </c>
      <c r="M109" s="110">
        <f t="shared" si="28"/>
        <v>-11.760912373409578</v>
      </c>
      <c r="N109" s="110">
        <f t="shared" si="24"/>
        <v>3.917874552317878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386.56524003984202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29.44445599345821</v>
      </c>
      <c r="K110" s="27">
        <f t="shared" si="27"/>
        <v>6.666666666666667</v>
      </c>
      <c r="L110" s="37">
        <f t="shared" si="23"/>
        <v>5.7946316331322123</v>
      </c>
      <c r="M110" s="110">
        <f t="shared" si="28"/>
        <v>-11.760912373409578</v>
      </c>
      <c r="N110" s="110">
        <f t="shared" si="24"/>
        <v>3.7971972992754623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392.56524003984202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29.578236841234229</v>
      </c>
      <c r="K111" s="27">
        <f t="shared" si="27"/>
        <v>6.666666666666667</v>
      </c>
      <c r="L111" s="37">
        <f t="shared" si="23"/>
        <v>5.6608507853561925</v>
      </c>
      <c r="M111" s="110">
        <f t="shared" si="28"/>
        <v>-11.760912373409578</v>
      </c>
      <c r="N111" s="110">
        <f t="shared" si="24"/>
        <v>3.6820109738182043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398.56524003984202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29.709988400227015</v>
      </c>
      <c r="K112" s="27">
        <f t="shared" si="27"/>
        <v>6.666666666666667</v>
      </c>
      <c r="L112" s="37">
        <f t="shared" si="23"/>
        <v>5.5290992263634067</v>
      </c>
      <c r="M112" s="110">
        <f t="shared" si="28"/>
        <v>-11.760912373409578</v>
      </c>
      <c r="N112" s="110">
        <f t="shared" si="24"/>
        <v>3.571987435928865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404.56524003984202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29.83977131524092</v>
      </c>
      <c r="K113" s="27">
        <f t="shared" si="27"/>
        <v>6.666666666666667</v>
      </c>
      <c r="L113" s="37">
        <f t="shared" si="23"/>
        <v>5.3993163113495015</v>
      </c>
      <c r="M113" s="110">
        <f t="shared" si="28"/>
        <v>-11.760912373409578</v>
      </c>
      <c r="N113" s="110">
        <f t="shared" si="24"/>
        <v>3.4668226965525788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410.56524003984202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29.967643552522265</v>
      </c>
      <c r="K114" s="27">
        <f t="shared" si="27"/>
        <v>6.666666666666667</v>
      </c>
      <c r="L114" s="37">
        <f t="shared" si="23"/>
        <v>5.2714440740681567</v>
      </c>
      <c r="M114" s="110">
        <f t="shared" si="28"/>
        <v>-11.760912373409578</v>
      </c>
      <c r="N114" s="110">
        <f t="shared" si="24"/>
        <v>3.3662348155754329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416.56524003984202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30.093660555215354</v>
      </c>
      <c r="K115" s="27">
        <f t="shared" si="27"/>
        <v>6.666666666666667</v>
      </c>
      <c r="L115" s="37">
        <f t="shared" si="23"/>
        <v>5.1454270713750674</v>
      </c>
      <c r="M115" s="110">
        <f t="shared" si="28"/>
        <v>-11.760912373409578</v>
      </c>
      <c r="N115" s="110">
        <f t="shared" si="24"/>
        <v>3.2699620101927693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422.56524003984202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30.217875387701799</v>
      </c>
      <c r="K116" s="27">
        <f t="shared" si="27"/>
        <v>6.666666666666667</v>
      </c>
      <c r="L116" s="37">
        <f t="shared" si="23"/>
        <v>5.0212122388886229</v>
      </c>
      <c r="M116" s="110">
        <f t="shared" si="28"/>
        <v>-11.760912373409578</v>
      </c>
      <c r="N116" s="110">
        <f t="shared" si="24"/>
        <v>3.1777609499408905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428.56524003984202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30.340338869763659</v>
      </c>
      <c r="K117" s="27">
        <f t="shared" si="27"/>
        <v>6.666666666666667</v>
      </c>
      <c r="L117" s="37">
        <f t="shared" si="23"/>
        <v>4.8987487568267625</v>
      </c>
      <c r="M117" s="110">
        <f t="shared" si="28"/>
        <v>-11.760912373409578</v>
      </c>
      <c r="N117" s="110">
        <f t="shared" si="24"/>
        <v>3.0894052176340723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434.56524003984202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30.461099701419396</v>
      </c>
      <c r="K118" s="27">
        <f t="shared" si="27"/>
        <v>6.666666666666667</v>
      </c>
      <c r="L118" s="37">
        <f t="shared" si="23"/>
        <v>4.7779879251710256</v>
      </c>
      <c r="M118" s="110">
        <f t="shared" si="28"/>
        <v>-11.760912373409578</v>
      </c>
      <c r="N118" s="110">
        <f t="shared" si="24"/>
        <v>3.0046839180101239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440.56524003984202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30.580204579200068</v>
      </c>
      <c r="K119" s="27">
        <f t="shared" si="27"/>
        <v>6.666666666666667</v>
      </c>
      <c r="L119" s="37">
        <f t="shared" si="23"/>
        <v>4.6588830473903542</v>
      </c>
      <c r="M119" s="110">
        <f t="shared" si="28"/>
        <v>-11.760912373409578</v>
      </c>
      <c r="N119" s="110">
        <f t="shared" si="24"/>
        <v>2.9234004181026956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446.56524003984202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30.697698304560614</v>
      </c>
      <c r="K120" s="27">
        <f t="shared" si="27"/>
        <v>6.666666666666667</v>
      </c>
      <c r="L120" s="37">
        <f t="shared" si="23"/>
        <v>4.5413893220298078</v>
      </c>
      <c r="M120" s="110">
        <f t="shared" si="28"/>
        <v>-11.760912373409578</v>
      </c>
      <c r="N120" s="110">
        <f t="shared" si="24"/>
        <v>2.8453712052778406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452.56524003984202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30.813623885056</v>
      </c>
      <c r="K121" s="27">
        <f t="shared" si="27"/>
        <v>6.666666666666667</v>
      </c>
      <c r="L121" s="37">
        <f t="shared" si="23"/>
        <v>4.425463741534422</v>
      </c>
      <c r="M121" s="110">
        <f t="shared" si="28"/>
        <v>-11.760912373409578</v>
      </c>
      <c r="N121" s="110">
        <f t="shared" si="24"/>
        <v>2.7704248505390772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458.56524003984202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30.928022628854162</v>
      </c>
      <c r="K122" s="27">
        <f t="shared" si="27"/>
        <v>6.666666666666667</v>
      </c>
      <c r="L122" s="37">
        <f t="shared" si="23"/>
        <v>4.3110649977362598</v>
      </c>
      <c r="M122" s="110">
        <f t="shared" si="28"/>
        <v>-11.760912373409578</v>
      </c>
      <c r="N122" s="110">
        <f t="shared" si="24"/>
        <v>2.6984010661550202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464.56524003984202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31.0409342331054</v>
      </c>
      <c r="K123" s="27">
        <f t="shared" si="27"/>
        <v>6.666666666666667</v>
      </c>
      <c r="L123" s="37">
        <f t="shared" si="23"/>
        <v>4.1981533934850219</v>
      </c>
      <c r="M123" s="110">
        <f t="shared" si="28"/>
        <v>-11.760912373409578</v>
      </c>
      <c r="N123" s="110">
        <f t="shared" si="24"/>
        <v>2.629149847927823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470.56524003984202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31.152396866641279</v>
      </c>
      <c r="K124" s="27">
        <f t="shared" si="27"/>
        <v>6.666666666666667</v>
      </c>
      <c r="L124" s="37">
        <f t="shared" si="23"/>
        <v>4.0866907599491427</v>
      </c>
      <c r="M124" s="110">
        <f t="shared" si="28"/>
        <v>-11.760912373409578</v>
      </c>
      <c r="N124" s="110">
        <f t="shared" si="24"/>
        <v>2.5625306935244194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476.56524003984202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31.262447247434242</v>
      </c>
      <c r="K125" s="27">
        <f t="shared" si="27"/>
        <v>6.666666666666667</v>
      </c>
      <c r="L125" s="37">
        <f t="shared" si="23"/>
        <v>3.97664037915618</v>
      </c>
      <c r="M125" s="110">
        <f t="shared" si="28"/>
        <v>-11.760912373409578</v>
      </c>
      <c r="N125" s="110">
        <f t="shared" si="24"/>
        <v>2.4984118892582821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482.56524003984202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31.37112071521118</v>
      </c>
      <c r="K126" s="27">
        <f t="shared" si="27"/>
        <v>6.666666666666667</v>
      </c>
      <c r="L126" s="37">
        <f t="shared" si="23"/>
        <v>3.8679669113792414</v>
      </c>
      <c r="M126" s="110">
        <f t="shared" si="28"/>
        <v>-11.760912373409578</v>
      </c>
      <c r="N126" s="110">
        <f t="shared" si="24"/>
        <v>2.4366698585559607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488.56524003984202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31.478451299580332</v>
      </c>
      <c r="K127" s="27">
        <f t="shared" si="27"/>
        <v>6.666666666666667</v>
      </c>
      <c r="L127" s="37">
        <f t="shared" ref="L127:L158" si="29">F127-J127+M127</f>
        <v>3.76063632701009</v>
      </c>
      <c r="M127" s="110">
        <f t="shared" si="28"/>
        <v>-11.760912373409578</v>
      </c>
      <c r="N127" s="110">
        <f t="shared" ref="N127:N158" si="30">10^(L127/10)</f>
        <v>2.3771885660857461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494.56524003984202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31.584471784000105</v>
      </c>
      <c r="K128" s="27">
        <f t="shared" si="27"/>
        <v>6.666666666666667</v>
      </c>
      <c r="L128" s="37">
        <f t="shared" si="29"/>
        <v>3.6546158425903172</v>
      </c>
      <c r="M128" s="110">
        <f t="shared" si="28"/>
        <v>-11.760912373409578</v>
      </c>
      <c r="N128" s="110">
        <f t="shared" si="30"/>
        <v>2.3198589721793508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500.56524003984202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31.689213765890695</v>
      </c>
      <c r="K129" s="27">
        <f t="shared" si="27"/>
        <v>6.666666666666667</v>
      </c>
      <c r="L129" s="37">
        <f t="shared" si="29"/>
        <v>3.5498738606997264</v>
      </c>
      <c r="M129" s="110">
        <f t="shared" si="28"/>
        <v>-11.760912373409578</v>
      </c>
      <c r="N129" s="110">
        <f t="shared" si="30"/>
        <v>2.2645785327532186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506.56524003984202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31.792707713164273</v>
      </c>
      <c r="K130" s="27">
        <f t="shared" si="27"/>
        <v>6.666666666666667</v>
      </c>
      <c r="L130" s="37">
        <f t="shared" si="29"/>
        <v>3.4463799134261492</v>
      </c>
      <c r="M130" s="110">
        <f t="shared" si="28"/>
        <v>-11.760912373409578</v>
      </c>
      <c r="N130" s="110">
        <f t="shared" si="30"/>
        <v>2.211250740443949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512.56524003984202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31.894983017426814</v>
      </c>
      <c r="K131" s="27">
        <f t="shared" si="27"/>
        <v>6.666666666666667</v>
      </c>
      <c r="L131" s="37">
        <f t="shared" si="29"/>
        <v>3.3441046091636082</v>
      </c>
      <c r="M131" s="110">
        <f t="shared" si="28"/>
        <v>-11.760912373409578</v>
      </c>
      <c r="N131" s="110">
        <f t="shared" si="30"/>
        <v>2.1597847031211219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518.56524003984202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31.99606804408398</v>
      </c>
      <c r="K132" s="27">
        <f t="shared" si="27"/>
        <v>6.666666666666667</v>
      </c>
      <c r="L132" s="37">
        <f t="shared" si="29"/>
        <v>3.2430195825064416</v>
      </c>
      <c r="M132" s="110">
        <f t="shared" si="28"/>
        <v>-11.760912373409578</v>
      </c>
      <c r="N132" s="110">
        <f t="shared" si="30"/>
        <v>2.1100947563380372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524.56524003984202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32.095990179564708</v>
      </c>
      <c r="K133" s="27">
        <f t="shared" si="27"/>
        <v>6.666666666666667</v>
      </c>
      <c r="L133" s="37">
        <f t="shared" si="29"/>
        <v>3.1430974470257134</v>
      </c>
      <c r="M133" s="110">
        <f t="shared" si="28"/>
        <v>-11.760912373409578</v>
      </c>
      <c r="N133" s="110">
        <f t="shared" si="30"/>
        <v>2.0621001066328879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530.56524003984202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32.194775875859271</v>
      </c>
      <c r="K134" s="27">
        <f t="shared" si="27"/>
        <v>6.666666666666667</v>
      </c>
      <c r="L134" s="37">
        <f t="shared" si="29"/>
        <v>3.0443117507311506</v>
      </c>
      <c r="M134" s="110">
        <f t="shared" si="28"/>
        <v>-11.760912373409578</v>
      </c>
      <c r="N134" s="110">
        <f t="shared" si="30"/>
        <v>2.0157245029052815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536.56524003984202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32.292450692553054</v>
      </c>
      <c r="K135" s="27">
        <f t="shared" si="27"/>
        <v>6.666666666666667</v>
      </c>
      <c r="L135" s="37">
        <f t="shared" si="29"/>
        <v>2.9466369340373681</v>
      </c>
      <c r="M135" s="110">
        <f t="shared" si="28"/>
        <v>-11.760912373409578</v>
      </c>
      <c r="N135" s="110">
        <f t="shared" si="30"/>
        <v>1.9708959333707416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542.56524003984202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32.389039336523005</v>
      </c>
      <c r="K136" s="27">
        <f t="shared" si="27"/>
        <v>6.666666666666667</v>
      </c>
      <c r="L136" s="37">
        <f t="shared" si="29"/>
        <v>2.8500482900674164</v>
      </c>
      <c r="M136" s="110">
        <f t="shared" si="28"/>
        <v>-11.760912373409578</v>
      </c>
      <c r="N136" s="110">
        <f t="shared" si="30"/>
        <v>1.9275463458430591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548.56524003984202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32.484565699451139</v>
      </c>
      <c r="K137" s="27">
        <f t="shared" si="27"/>
        <v>6.666666666666667</v>
      </c>
      <c r="L137" s="37">
        <f t="shared" si="29"/>
        <v>2.7545219271392831</v>
      </c>
      <c r="M137" s="110">
        <f t="shared" si="28"/>
        <v>-11.760912373409578</v>
      </c>
      <c r="N137" s="110">
        <f t="shared" si="30"/>
        <v>1.8856113893145177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554.56524003984202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32.579052893297522</v>
      </c>
      <c r="K138" s="27">
        <f t="shared" si="27"/>
        <v>6.666666666666667</v>
      </c>
      <c r="L138" s="37">
        <f t="shared" si="29"/>
        <v>2.6600347332928997</v>
      </c>
      <c r="M138" s="110">
        <f t="shared" si="28"/>
        <v>-11.760912373409578</v>
      </c>
      <c r="N138" s="110">
        <f t="shared" si="30"/>
        <v>1.8450301750006706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560.56524003984202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32.672523283864507</v>
      </c>
      <c r="K139" s="27">
        <f t="shared" si="27"/>
        <v>6.666666666666667</v>
      </c>
      <c r="L139" s="37">
        <f t="shared" si="29"/>
        <v>2.5665643427259148</v>
      </c>
      <c r="M139" s="110">
        <f t="shared" si="28"/>
        <v>-11.760912373409578</v>
      </c>
      <c r="N139" s="110">
        <f t="shared" si="30"/>
        <v>1.805745055191994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566.56524003984202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32.76499852257416</v>
      </c>
      <c r="K140" s="27">
        <f t="shared" si="27"/>
        <v>6.666666666666667</v>
      </c>
      <c r="L140" s="37">
        <f t="shared" si="29"/>
        <v>2.4740891040162616</v>
      </c>
      <c r="M140" s="110">
        <f t="shared" si="28"/>
        <v>-11.760912373409578</v>
      </c>
      <c r="N140" s="110">
        <f t="shared" si="30"/>
        <v>1.7677014184118585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572.56524003984202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32.856499576571778</v>
      </c>
      <c r="K141" s="27">
        <f t="shared" si="27"/>
        <v>6.666666666666667</v>
      </c>
      <c r="L141" s="37">
        <f t="shared" si="29"/>
        <v>2.3825880500186436</v>
      </c>
      <c r="M141" s="110">
        <f t="shared" si="28"/>
        <v>-11.760912373409578</v>
      </c>
      <c r="N141" s="110">
        <f t="shared" si="30"/>
        <v>1.7308474995210781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578.56524003984202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32.947046757260331</v>
      </c>
      <c r="K142" s="27">
        <f t="shared" si="27"/>
        <v>6.666666666666667</v>
      </c>
      <c r="L142" s="37">
        <f t="shared" si="29"/>
        <v>2.2920408693300907</v>
      </c>
      <c r="M142" s="110">
        <f t="shared" si="28"/>
        <v>-11.760912373409578</v>
      </c>
      <c r="N142" s="110">
        <f t="shared" si="30"/>
        <v>1.6951342035354491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584.56524003984202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33.036659747362776</v>
      </c>
      <c r="K143" s="27">
        <f t="shared" si="27"/>
        <v>6.666666666666667</v>
      </c>
      <c r="L143" s="37">
        <f t="shared" si="29"/>
        <v>2.2024278792276455</v>
      </c>
      <c r="M143" s="110">
        <f t="shared" si="28"/>
        <v>-11.760912373409578</v>
      </c>
      <c r="N143" s="110">
        <f t="shared" si="30"/>
        <v>1.6605149420361982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590.56524003984202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33.125357626602636</v>
      </c>
      <c r="K144" s="27">
        <f t="shared" si="27"/>
        <v>6.666666666666667</v>
      </c>
      <c r="L144" s="37">
        <f t="shared" si="29"/>
        <v>2.1137299999877861</v>
      </c>
      <c r="M144" s="110">
        <f t="shared" si="28"/>
        <v>-11.760912373409578</v>
      </c>
      <c r="N144" s="110">
        <f t="shared" si="30"/>
        <v>1.6269454811549857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596.56524003984202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33.213158896086455</v>
      </c>
      <c r="K145" s="27">
        <f t="shared" si="27"/>
        <v>6.666666666666667</v>
      </c>
      <c r="L145" s="37">
        <f t="shared" si="29"/>
        <v>2.025928730503967</v>
      </c>
      <c r="M145" s="110">
        <f t="shared" si="28"/>
        <v>-11.760912373409578</v>
      </c>
      <c r="N145" s="110">
        <f t="shared" si="30"/>
        <v>1.5943838002069772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602.56524003984202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33.300081501466323</v>
      </c>
      <c r="K146" s="27">
        <f t="shared" si="27"/>
        <v>6.666666666666667</v>
      </c>
      <c r="L146" s="37">
        <f t="shared" si="29"/>
        <v>1.9390061251240986</v>
      </c>
      <c r="M146" s="110">
        <f t="shared" si="28"/>
        <v>-11.760912373409578</v>
      </c>
      <c r="N146" s="110">
        <f t="shared" si="30"/>
        <v>1.5627899601279445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608.56524003984202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33.386142854954727</v>
      </c>
      <c r="K147" s="27">
        <f t="shared" si="27"/>
        <v>6.666666666666667</v>
      </c>
      <c r="L147" s="37">
        <f t="shared" si="29"/>
        <v>1.8529447716356948</v>
      </c>
      <c r="M147" s="110">
        <f t="shared" si="28"/>
        <v>-11.760912373409578</v>
      </c>
      <c r="N147" s="110">
        <f t="shared" si="30"/>
        <v>1.532125980946055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614.56524003984202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33.471359856259511</v>
      </c>
      <c r="K148" s="27">
        <f t="shared" si="27"/>
        <v>6.666666666666667</v>
      </c>
      <c r="L148" s="37">
        <f t="shared" si="29"/>
        <v>1.7677277703309109</v>
      </c>
      <c r="M148" s="110">
        <f t="shared" si="28"/>
        <v>-11.760912373409578</v>
      </c>
      <c r="N148" s="110">
        <f t="shared" si="30"/>
        <v>1.5023557275861115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620.56524003984202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33.555748912501755</v>
      </c>
      <c r="K149" s="27">
        <f t="shared" si="27"/>
        <v>6.666666666666667</v>
      </c>
      <c r="L149" s="37">
        <f t="shared" si="29"/>
        <v>1.6833387140886664</v>
      </c>
      <c r="M149" s="110">
        <f t="shared" si="28"/>
        <v>-11.760912373409578</v>
      </c>
      <c r="N149" s="110">
        <f t="shared" si="30"/>
        <v>1.4734448033649319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626.56524003984202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33.639325957175394</v>
      </c>
      <c r="K150" s="27">
        <f t="shared" si="27"/>
        <v>6.666666666666667</v>
      </c>
      <c r="L150" s="37">
        <f t="shared" si="29"/>
        <v>1.5997616694150274</v>
      </c>
      <c r="M150" s="110">
        <f t="shared" si="28"/>
        <v>-11.760912373409578</v>
      </c>
      <c r="N150" s="110">
        <f t="shared" si="30"/>
        <v>1.4453604505914788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632.56524003984202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33.722106468203307</v>
      </c>
      <c r="K151" s="27">
        <f t="shared" si="27"/>
        <v>6.666666666666667</v>
      </c>
      <c r="L151" s="37">
        <f t="shared" si="29"/>
        <v>1.5169811583871144</v>
      </c>
      <c r="M151" s="110">
        <f t="shared" si="28"/>
        <v>-11.760912373409578</v>
      </c>
      <c r="N151" s="110">
        <f t="shared" si="30"/>
        <v>1.4180714577352274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638.56524003984202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33.804105485141079</v>
      </c>
      <c r="K152" s="27">
        <f t="shared" si="27"/>
        <v>6.666666666666667</v>
      </c>
      <c r="L152" s="37">
        <f t="shared" si="29"/>
        <v>1.4349821414493427</v>
      </c>
      <c r="M152" s="110">
        <f t="shared" si="28"/>
        <v>-11.760912373409578</v>
      </c>
      <c r="N152" s="110">
        <f t="shared" si="30"/>
        <v>1.391548072671382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388.56524003984202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29.48927894462199</v>
      </c>
      <c r="K153" s="27">
        <f t="shared" si="27"/>
        <v>6.666666666666667</v>
      </c>
      <c r="L153" s="37">
        <f t="shared" si="29"/>
        <v>5.7498086819684318</v>
      </c>
      <c r="M153" s="110">
        <f t="shared" si="28"/>
        <v>-11.760912373409578</v>
      </c>
      <c r="N153" s="110">
        <f t="shared" si="30"/>
        <v>3.7582084803649813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388.76068461277089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29.493646765050343</v>
      </c>
      <c r="K154" s="27">
        <f t="shared" si="27"/>
        <v>6.666666666666667</v>
      </c>
      <c r="L154" s="37">
        <f t="shared" si="29"/>
        <v>5.7454408615400787</v>
      </c>
      <c r="M154" s="110">
        <f t="shared" si="28"/>
        <v>-11.760912373409578</v>
      </c>
      <c r="N154" s="110">
        <f t="shared" si="30"/>
        <v>3.7544306455954137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389.34454807778764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29.506681954532642</v>
      </c>
      <c r="K155" s="27">
        <f t="shared" si="27"/>
        <v>6.666666666666667</v>
      </c>
      <c r="L155" s="37">
        <f t="shared" si="29"/>
        <v>5.7324056720577801</v>
      </c>
      <c r="M155" s="110">
        <f t="shared" si="28"/>
        <v>-11.760912373409578</v>
      </c>
      <c r="N155" s="110">
        <f t="shared" si="30"/>
        <v>3.7431787543219097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390.30957320190578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29.528184068810955</v>
      </c>
      <c r="K156" s="27">
        <f t="shared" si="27"/>
        <v>6.666666666666667</v>
      </c>
      <c r="L156" s="37">
        <f t="shared" si="29"/>
        <v>5.7109035577794671</v>
      </c>
      <c r="M156" s="110">
        <f t="shared" si="28"/>
        <v>-11.760912373409578</v>
      </c>
      <c r="N156" s="110">
        <f t="shared" si="30"/>
        <v>3.7246919110460088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391.6441546318797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29.557832979882544</v>
      </c>
      <c r="K157" s="27">
        <f t="shared" si="27"/>
        <v>6.666666666666667</v>
      </c>
      <c r="L157" s="37">
        <f t="shared" si="29"/>
        <v>5.6812546467078775</v>
      </c>
      <c r="M157" s="110">
        <f t="shared" si="28"/>
        <v>-11.760912373409578</v>
      </c>
      <c r="N157" s="110">
        <f t="shared" si="30"/>
        <v>3.6993503601670583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393.33300326706558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29.595207762948636</v>
      </c>
      <c r="K158" s="27">
        <f t="shared" si="27"/>
        <v>6.666666666666667</v>
      </c>
      <c r="L158" s="37">
        <f t="shared" si="29"/>
        <v>5.6438798636417857</v>
      </c>
      <c r="M158" s="110">
        <f t="shared" si="28"/>
        <v>-11.760912373409578</v>
      </c>
      <c r="N158" s="110">
        <f t="shared" si="30"/>
        <v>3.6676508584977827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395.35795232166976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29.639809574428874</v>
      </c>
      <c r="K159" s="27">
        <f t="shared" si="27"/>
        <v>6.666666666666667</v>
      </c>
      <c r="L159" s="37">
        <f t="shared" ref="L159:L190" si="32">F159-J159+M159</f>
        <v>5.5992780521615479</v>
      </c>
      <c r="M159" s="110">
        <f t="shared" si="28"/>
        <v>-11.760912373409578</v>
      </c>
      <c r="N159" s="110">
        <f t="shared" ref="N159:N190" si="33">10^(L159/10)</f>
        <v>3.6301770363925252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397.69881507800631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29.691085940622298</v>
      </c>
      <c r="K160" s="27">
        <f t="shared" ref="K160:K223" si="36">4/60*100</f>
        <v>6.666666666666667</v>
      </c>
      <c r="L160" s="37">
        <f t="shared" si="32"/>
        <v>5.5480016859681243</v>
      </c>
      <c r="M160" s="110">
        <f t="shared" ref="M160:M223" si="37">10*LOG(6.666667/100)</f>
        <v>-11.760912373409578</v>
      </c>
      <c r="N160" s="110">
        <f t="shared" si="33"/>
        <v>3.5875682231168509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400.33421420842478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29.748454165676723</v>
      </c>
      <c r="K161" s="27">
        <f t="shared" si="36"/>
        <v>6.666666666666667</v>
      </c>
      <c r="L161" s="37">
        <f t="shared" si="32"/>
        <v>5.4906334609136991</v>
      </c>
      <c r="M161" s="110">
        <f t="shared" si="37"/>
        <v>-11.760912373409578</v>
      </c>
      <c r="N161" s="110">
        <f t="shared" si="33"/>
        <v>3.5404897881850168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403.24232286459869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29.811322156345593</v>
      </c>
      <c r="K162" s="27">
        <f t="shared" si="36"/>
        <v>6.666666666666667</v>
      </c>
      <c r="L162" s="37">
        <f t="shared" si="32"/>
        <v>5.4277654702448288</v>
      </c>
      <c r="M162" s="110">
        <f t="shared" si="37"/>
        <v>-11.760912373409578</v>
      </c>
      <c r="N162" s="110">
        <f t="shared" si="33"/>
        <v>3.4896072218747052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406.40148178180988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29.879105655226422</v>
      </c>
      <c r="K163" s="27">
        <f t="shared" si="36"/>
        <v>6.666666666666667</v>
      </c>
      <c r="L163" s="37">
        <f t="shared" si="32"/>
        <v>5.3599819713640002</v>
      </c>
      <c r="M163" s="110">
        <f t="shared" si="37"/>
        <v>-11.760912373409578</v>
      </c>
      <c r="N163" s="110">
        <f t="shared" si="33"/>
        <v>3.435565217089859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409.79067887758731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29.951241513803868</v>
      </c>
      <c r="K164" s="27">
        <f t="shared" si="36"/>
        <v>6.666666666666667</v>
      </c>
      <c r="L164" s="37">
        <f t="shared" si="32"/>
        <v>5.2878461127865535</v>
      </c>
      <c r="M164" s="110">
        <f t="shared" si="37"/>
        <v>-11.760912373409578</v>
      </c>
      <c r="N164" s="110">
        <f t="shared" si="33"/>
        <v>3.3789721422964605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413.38989497192392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30.02719712789747</v>
      </c>
      <c r="K165" s="27">
        <f t="shared" si="36"/>
        <v>6.666666666666667</v>
      </c>
      <c r="L165" s="37">
        <f t="shared" si="32"/>
        <v>5.2118904986929522</v>
      </c>
      <c r="M165" s="110">
        <f t="shared" si="37"/>
        <v>-11.760912373409578</v>
      </c>
      <c r="N165" s="110">
        <f t="shared" si="33"/>
        <v>3.3203896379178004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417.18033030635883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30.106476472520821</v>
      </c>
      <c r="K166" s="27">
        <f t="shared" si="36"/>
        <v>6.666666666666667</v>
      </c>
      <c r="L166" s="37">
        <f t="shared" si="32"/>
        <v>5.1326111540696004</v>
      </c>
      <c r="M166" s="110">
        <f t="shared" si="37"/>
        <v>-11.760912373409578</v>
      </c>
      <c r="N166" s="110">
        <f t="shared" si="33"/>
        <v>3.2603266610983694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421.14453205902151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30.188623327809342</v>
      </c>
      <c r="K167" s="27">
        <f t="shared" si="36"/>
        <v>6.666666666666667</v>
      </c>
      <c r="L167" s="37">
        <f t="shared" si="32"/>
        <v>5.0504642987810797</v>
      </c>
      <c r="M167" s="110">
        <f t="shared" si="37"/>
        <v>-11.760912373409578</v>
      </c>
      <c r="N167" s="110">
        <f t="shared" si="33"/>
        <v>3.1992371178351102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425.26644438541138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30.273222321894902</v>
      </c>
      <c r="K168" s="27">
        <f t="shared" si="36"/>
        <v>6.666666666666667</v>
      </c>
      <c r="L168" s="37">
        <f t="shared" si="32"/>
        <v>4.9658653046955195</v>
      </c>
      <c r="M168" s="110">
        <f t="shared" si="37"/>
        <v>-11.760912373409578</v>
      </c>
      <c r="N168" s="110">
        <f t="shared" si="33"/>
        <v>3.137520199236437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429.53140114859934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30.35989837368594</v>
      </c>
      <c r="K169" s="27">
        <f t="shared" si="36"/>
        <v>6.666666666666667</v>
      </c>
      <c r="L169" s="37">
        <f t="shared" si="32"/>
        <v>4.8791892529044816</v>
      </c>
      <c r="M169" s="110">
        <f t="shared" si="37"/>
        <v>-11.760912373409578</v>
      </c>
      <c r="N169" s="110">
        <f t="shared" si="33"/>
        <v>3.075522618224134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433.92607870938423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30.448315035275439</v>
      </c>
      <c r="K170" s="27">
        <f t="shared" si="36"/>
        <v>6.666666666666667</v>
      </c>
      <c r="L170" s="37">
        <f t="shared" si="32"/>
        <v>4.7907725913149832</v>
      </c>
      <c r="M170" s="110">
        <f t="shared" si="37"/>
        <v>-11.760912373409578</v>
      </c>
      <c r="N170" s="110">
        <f t="shared" si="33"/>
        <v>3.0135420727546345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438.43842284758762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30.538172136692506</v>
      </c>
      <c r="K171" s="27">
        <f t="shared" si="36"/>
        <v>6.666666666666667</v>
      </c>
      <c r="L171" s="37">
        <f t="shared" si="32"/>
        <v>4.7009154898979162</v>
      </c>
      <c r="M171" s="110">
        <f t="shared" si="37"/>
        <v>-11.760912373409578</v>
      </c>
      <c r="N171" s="110">
        <f t="shared" si="33"/>
        <v>2.9518314051962351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443.05756065768196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30.629203041485614</v>
      </c>
      <c r="K172" s="27">
        <f t="shared" si="36"/>
        <v>6.666666666666667</v>
      </c>
      <c r="L172" s="37">
        <f t="shared" si="32"/>
        <v>4.6098845851048083</v>
      </c>
      <c r="M172" s="110">
        <f t="shared" si="37"/>
        <v>-11.760912373409578</v>
      </c>
      <c r="N172" s="110">
        <f t="shared" si="33"/>
        <v>2.8906030628118136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447.77370541132842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30.721171738855158</v>
      </c>
      <c r="K173" s="27">
        <f t="shared" si="36"/>
        <v>6.666666666666667</v>
      </c>
      <c r="L173" s="37">
        <f t="shared" si="32"/>
        <v>4.5179158877352634</v>
      </c>
      <c r="M173" s="110">
        <f t="shared" si="37"/>
        <v>-11.760912373409578</v>
      </c>
      <c r="N173" s="110">
        <f t="shared" si="33"/>
        <v>2.8300335803987156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452.57806002589314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30.81386993003915</v>
      </c>
      <c r="K174" s="27">
        <f t="shared" si="36"/>
        <v>6.666666666666667</v>
      </c>
      <c r="L174" s="37">
        <f t="shared" si="32"/>
        <v>4.4252176965512717</v>
      </c>
      <c r="M174" s="110">
        <f t="shared" si="37"/>
        <v>-11.760912373409578</v>
      </c>
      <c r="N174" s="110">
        <f t="shared" si="33"/>
        <v>2.7702678994712238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457.46272292879212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30.907114213473978</v>
      </c>
      <c r="K175" s="27">
        <f t="shared" si="36"/>
        <v>6.666666666666667</v>
      </c>
      <c r="L175" s="37">
        <f t="shared" si="32"/>
        <v>4.3319734131164438</v>
      </c>
      <c r="M175" s="110">
        <f t="shared" si="37"/>
        <v>-11.760912373409578</v>
      </c>
      <c r="N175" s="110">
        <f t="shared" si="33"/>
        <v>2.71142340969336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462.42059871118556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31.000743433307829</v>
      </c>
      <c r="K176" s="27">
        <f t="shared" si="36"/>
        <v>6.666666666666667</v>
      </c>
      <c r="L176" s="37">
        <f t="shared" si="32"/>
        <v>4.2383441932825932</v>
      </c>
      <c r="M176" s="110">
        <f t="shared" si="37"/>
        <v>-11.760912373409578</v>
      </c>
      <c r="N176" s="110">
        <f t="shared" si="33"/>
        <v>2.6535936504531681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467.44531494619264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31.09461622689825</v>
      </c>
      <c r="K177" s="27">
        <f t="shared" si="36"/>
        <v>6.666666666666667</v>
      </c>
      <c r="L177" s="37">
        <f t="shared" si="32"/>
        <v>4.144471399692172</v>
      </c>
      <c r="M177" s="110">
        <f t="shared" si="37"/>
        <v>-11.760912373409578</v>
      </c>
      <c r="N177" s="110">
        <f t="shared" si="33"/>
        <v>2.5968516470974961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472.53114582843506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31.188608786667782</v>
      </c>
      <c r="K178" s="27">
        <f t="shared" si="36"/>
        <v>6.666666666666667</v>
      </c>
      <c r="L178" s="37">
        <f t="shared" si="32"/>
        <v>4.0504788399226399</v>
      </c>
      <c r="M178" s="110">
        <f t="shared" si="37"/>
        <v>-11.760912373409578</v>
      </c>
      <c r="N178" s="110">
        <f t="shared" si="33"/>
        <v>2.5412528809378503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477.67294280259034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31.28261283804601</v>
      </c>
      <c r="K179" s="27">
        <f t="shared" si="36"/>
        <v>6.666666666666667</v>
      </c>
      <c r="L179" s="37">
        <f t="shared" si="32"/>
        <v>3.956474788544412</v>
      </c>
      <c r="M179" s="110">
        <f t="shared" si="37"/>
        <v>-11.760912373409578</v>
      </c>
      <c r="N179" s="110">
        <f t="shared" si="33"/>
        <v>2.4868379077696843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482.86607202939592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31.376533826455383</v>
      </c>
      <c r="K180" s="27">
        <f t="shared" si="36"/>
        <v>6.666666666666667</v>
      </c>
      <c r="L180" s="37">
        <f t="shared" si="32"/>
        <v>3.8625538001350392</v>
      </c>
      <c r="M180" s="110">
        <f t="shared" si="37"/>
        <v>-11.760912373409578</v>
      </c>
      <c r="N180" s="110">
        <f t="shared" si="33"/>
        <v>2.4336346488333991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488.10635834084809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31.470289301024646</v>
      </c>
      <c r="K181" s="27">
        <f t="shared" si="36"/>
        <v>6.666666666666667</v>
      </c>
      <c r="L181" s="37">
        <f t="shared" si="32"/>
        <v>3.7687983255657755</v>
      </c>
      <c r="M181" s="110">
        <f t="shared" si="37"/>
        <v>-11.760912373409578</v>
      </c>
      <c r="N181" s="110">
        <f t="shared" si="33"/>
        <v>2.3816603828407201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493.39003522581447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31.563807479882467</v>
      </c>
      <c r="K182" s="27">
        <f t="shared" si="36"/>
        <v>6.666666666666667</v>
      </c>
      <c r="L182" s="37">
        <f t="shared" si="32"/>
        <v>3.675280146707955</v>
      </c>
      <c r="M182" s="110">
        <f t="shared" si="37"/>
        <v>-11.760912373409578</v>
      </c>
      <c r="N182" s="110">
        <f t="shared" si="33"/>
        <v>2.3309234693632948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498.71370033573447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31.657025980709033</v>
      </c>
      <c r="K183" s="27">
        <f t="shared" si="36"/>
        <v>6.666666666666667</v>
      </c>
      <c r="L183" s="37">
        <f t="shared" si="32"/>
        <v>3.5820616458813888</v>
      </c>
      <c r="M183" s="110">
        <f t="shared" si="37"/>
        <v>-11.760912373409578</v>
      </c>
      <c r="N183" s="110">
        <f t="shared" si="33"/>
        <v>2.2814248336020579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504.07427598767731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31.749890700135364</v>
      </c>
      <c r="K184" s="27">
        <f t="shared" si="36"/>
        <v>6.666666666666667</v>
      </c>
      <c r="L184" s="37">
        <f t="shared" si="32"/>
        <v>3.4891969264550582</v>
      </c>
      <c r="M184" s="110">
        <f t="shared" si="37"/>
        <v>-11.760912373409578</v>
      </c>
      <c r="N184" s="110">
        <f t="shared" si="33"/>
        <v>2.2331592410853935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509.46897415458227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31.842354826172308</v>
      </c>
      <c r="K185" s="27">
        <f t="shared" si="36"/>
        <v>6.666666666666667</v>
      </c>
      <c r="L185" s="37">
        <f t="shared" si="32"/>
        <v>3.3967328004181141</v>
      </c>
      <c r="M185" s="110">
        <f t="shared" si="37"/>
        <v>-11.760912373409578</v>
      </c>
      <c r="N185" s="110">
        <f t="shared" si="33"/>
        <v>2.1861163887076067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514.89526546007596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31.934377968841577</v>
      </c>
      <c r="K186" s="27">
        <f t="shared" si="36"/>
        <v>6.666666666666667</v>
      </c>
      <c r="L186" s="37">
        <f t="shared" si="32"/>
        <v>3.3047096577488446</v>
      </c>
      <c r="M186" s="110">
        <f t="shared" si="37"/>
        <v>-11.760912373409578</v>
      </c>
      <c r="N186" s="110">
        <f t="shared" si="33"/>
        <v>2.1402818360705744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520.35085173103187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32.025925395377115</v>
      </c>
      <c r="K187" s="27">
        <f t="shared" si="36"/>
        <v>6.666666666666667</v>
      </c>
      <c r="L187" s="37">
        <f t="shared" si="32"/>
        <v>3.2131622312133068</v>
      </c>
      <c r="M187" s="110">
        <f t="shared" si="37"/>
        <v>-11.760912373409578</v>
      </c>
      <c r="N187" s="110">
        <f t="shared" si="33"/>
        <v>2.0956377985615631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525.83364170042842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32.116967357638785</v>
      </c>
      <c r="K188" s="27">
        <f t="shared" si="36"/>
        <v>6.666666666666667</v>
      </c>
      <c r="L188" s="37">
        <f t="shared" si="32"/>
        <v>3.1221202689516367</v>
      </c>
      <c r="M188" s="110">
        <f t="shared" si="37"/>
        <v>-11.760912373409578</v>
      </c>
      <c r="N188" s="110">
        <f t="shared" si="33"/>
        <v>2.0521638211334787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531.34172949310903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32.207478500649891</v>
      </c>
      <c r="K189" s="27">
        <f t="shared" si="36"/>
        <v>6.666666666666667</v>
      </c>
      <c r="L189" s="37">
        <f t="shared" si="32"/>
        <v>3.0316091259405304</v>
      </c>
      <c r="M189" s="110">
        <f t="shared" si="37"/>
        <v>-11.760912373409578</v>
      </c>
      <c r="N189" s="110">
        <f t="shared" si="33"/>
        <v>2.0098373494348238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536.87337556587863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32.297437342385336</v>
      </c>
      <c r="K190" s="27">
        <f t="shared" si="36"/>
        <v>6.666666666666667</v>
      </c>
      <c r="L190" s="37">
        <f t="shared" si="32"/>
        <v>2.9416502842050853</v>
      </c>
      <c r="M190" s="110">
        <f t="shared" si="37"/>
        <v>-11.760912373409578</v>
      </c>
      <c r="N190" s="110">
        <f t="shared" si="33"/>
        <v>1.9686342128098115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542.42698980991099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32.386825816069901</v>
      </c>
      <c r="K191" s="27">
        <f t="shared" si="36"/>
        <v>6.666666666666667</v>
      </c>
      <c r="L191" s="37">
        <f t="shared" ref="L191:L222" si="38">F191-J191+M191</f>
        <v>2.8522618105205204</v>
      </c>
      <c r="M191" s="110">
        <f t="shared" si="37"/>
        <v>-11.760912373409578</v>
      </c>
      <c r="N191" s="110">
        <f t="shared" ref="N191:N222" si="39">10^(L191/10)</f>
        <v>1.9285290317725328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548.00111655709645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32.475628867281969</v>
      </c>
      <c r="K192" s="27">
        <f t="shared" si="36"/>
        <v>6.666666666666667</v>
      </c>
      <c r="L192" s="37">
        <f t="shared" si="38"/>
        <v>2.7634587593084525</v>
      </c>
      <c r="M192" s="110">
        <f t="shared" si="37"/>
        <v>-11.760912373409578</v>
      </c>
      <c r="N192" s="110">
        <f t="shared" si="39"/>
        <v>1.8894955608542361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553.59442126251952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32.563834099092837</v>
      </c>
      <c r="K193" s="27">
        <f t="shared" si="36"/>
        <v>6.666666666666667</v>
      </c>
      <c r="L193" s="37">
        <f t="shared" si="38"/>
        <v>2.6752535274975848</v>
      </c>
      <c r="M193" s="110">
        <f t="shared" si="37"/>
        <v>-11.760912373409578</v>
      </c>
      <c r="N193" s="110">
        <f t="shared" si="39"/>
        <v>1.8515069762208136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559.2056786626863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32.651431459307126</v>
      </c>
      <c r="K194" s="27">
        <f t="shared" si="36"/>
        <v>6.666666666666667</v>
      </c>
      <c r="L194" s="37">
        <f t="shared" si="38"/>
        <v>2.5876561672832956</v>
      </c>
      <c r="M194" s="110">
        <f t="shared" si="37"/>
        <v>-11.760912373409578</v>
      </c>
      <c r="N194" s="110">
        <f t="shared" si="39"/>
        <v>1.8145361161439728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564.83376223355754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32.738412964610717</v>
      </c>
      <c r="K195" s="27">
        <f t="shared" si="36"/>
        <v>6.666666666666667</v>
      </c>
      <c r="L195" s="37">
        <f t="shared" si="38"/>
        <v>2.5006746619797049</v>
      </c>
      <c r="M195" s="110">
        <f t="shared" si="37"/>
        <v>-11.760912373409578</v>
      </c>
      <c r="N195" s="110">
        <f t="shared" si="39"/>
        <v>1.7785556812672427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570.47763479407729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32.824772457085935</v>
      </c>
      <c r="K196" s="27">
        <f t="shared" si="36"/>
        <v>6.666666666666667</v>
      </c>
      <c r="L196" s="37">
        <f t="shared" si="38"/>
        <v>2.4143151695044871</v>
      </c>
      <c r="M196" s="110">
        <f t="shared" si="37"/>
        <v>-11.760912373409578</v>
      </c>
      <c r="N196" s="110">
        <f t="shared" si="39"/>
        <v>1.7435384006189194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576.13634011994691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32.910505389127479</v>
      </c>
      <c r="K197" s="27">
        <f t="shared" si="36"/>
        <v>6.666666666666667</v>
      </c>
      <c r="L197" s="37">
        <f t="shared" si="38"/>
        <v>2.3285822374629426</v>
      </c>
      <c r="M197" s="110">
        <f t="shared" si="37"/>
        <v>-11.760912373409578</v>
      </c>
      <c r="N197" s="110">
        <f t="shared" si="39"/>
        <v>1.7094571684705804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581.80899544914109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32.995608633295518</v>
      </c>
      <c r="K198" s="27">
        <f t="shared" si="36"/>
        <v>6.666666666666667</v>
      </c>
      <c r="L198" s="37">
        <f t="shared" si="38"/>
        <v>2.2434789932949037</v>
      </c>
      <c r="M198" s="110">
        <f t="shared" si="37"/>
        <v>-11.760912373409578</v>
      </c>
      <c r="N198" s="110">
        <f t="shared" si="39"/>
        <v>1.6762851564049446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587.49478477533285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33.080080314080661</v>
      </c>
      <c r="K199" s="27">
        <f t="shared" si="36"/>
        <v>6.666666666666667</v>
      </c>
      <c r="L199" s="37">
        <f t="shared" si="38"/>
        <v>2.1590073125097611</v>
      </c>
      <c r="M199" s="110">
        <f t="shared" si="37"/>
        <v>-11.760912373409578</v>
      </c>
      <c r="N199" s="110">
        <f t="shared" si="39"/>
        <v>1.6439959043260239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593.19295283822498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33.163919658939044</v>
      </c>
      <c r="K200" s="27">
        <f t="shared" si="36"/>
        <v>6.666666666666667</v>
      </c>
      <c r="L200" s="37">
        <f t="shared" si="38"/>
        <v>2.0751679676513781</v>
      </c>
      <c r="M200" s="110">
        <f t="shared" si="37"/>
        <v>-11.760912373409578</v>
      </c>
      <c r="N200" s="110">
        <f t="shared" si="39"/>
        <v>1.6125633936028951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598.90279973099246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33.247126866288582</v>
      </c>
      <c r="K201" s="27">
        <f t="shared" si="36"/>
        <v>6.666666666666667</v>
      </c>
      <c r="L201" s="37">
        <f t="shared" si="38"/>
        <v>1.9919607603018399</v>
      </c>
      <c r="M201" s="110">
        <f t="shared" si="37"/>
        <v>-11.760912373409578</v>
      </c>
      <c r="N201" s="110">
        <f t="shared" si="39"/>
        <v>1.5819621050748662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604.62367605482928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33.329702988448361</v>
      </c>
      <c r="K202" s="27">
        <f t="shared" si="36"/>
        <v>6.666666666666667</v>
      </c>
      <c r="L202" s="37">
        <f t="shared" si="38"/>
        <v>1.9093846381420612</v>
      </c>
      <c r="M202" s="110">
        <f t="shared" si="37"/>
        <v>-11.760912373409578</v>
      </c>
      <c r="N202" s="110">
        <f t="shared" si="39"/>
        <v>1.5521670642484791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610.35497855912502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33.411649827755397</v>
      </c>
      <c r="K203" s="27">
        <f t="shared" si="36"/>
        <v>6.666666666666667</v>
      </c>
      <c r="L203" s="37">
        <f t="shared" si="38"/>
        <v>1.8274377988350246</v>
      </c>
      <c r="M203" s="110">
        <f t="shared" si="37"/>
        <v>-11.760912373409578</v>
      </c>
      <c r="N203" s="110">
        <f t="shared" si="39"/>
        <v>1.5231538756771636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616.09614621325113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33.492969844313123</v>
      </c>
      <c r="K204" s="27">
        <f t="shared" si="36"/>
        <v>6.666666666666667</v>
      </c>
      <c r="L204" s="37">
        <f t="shared" si="38"/>
        <v>1.7461177822772989</v>
      </c>
      <c r="M204" s="110">
        <f t="shared" si="37"/>
        <v>-11.760912373409578</v>
      </c>
      <c r="N204" s="110">
        <f t="shared" si="39"/>
        <v>1.4948987482236178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621.84665666243359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33.573666074017112</v>
      </c>
      <c r="K205" s="27">
        <f t="shared" si="36"/>
        <v>6.666666666666667</v>
      </c>
      <c r="L205" s="37">
        <f t="shared" si="38"/>
        <v>1.66542155257331</v>
      </c>
      <c r="M205" s="110">
        <f t="shared" si="37"/>
        <v>-11.760912373409578</v>
      </c>
      <c r="N205" s="110">
        <f t="shared" si="39"/>
        <v>1.4673785126564893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627.60602302586631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33.653742055670406</v>
      </c>
      <c r="K206" s="27">
        <f t="shared" si="36"/>
        <v>6.666666666666667</v>
      </c>
      <c r="L206" s="37">
        <f t="shared" si="38"/>
        <v>1.5853455709200155</v>
      </c>
      <c r="M206" s="110">
        <f t="shared" si="37"/>
        <v>-11.760912373409578</v>
      </c>
      <c r="N206" s="110">
        <f t="shared" si="39"/>
        <v>1.4405706328202978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633.3737910001762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33.733201766145754</v>
      </c>
      <c r="K207" s="27">
        <f t="shared" si="36"/>
        <v>6.666666666666667</v>
      </c>
      <c r="L207" s="37">
        <f t="shared" si="38"/>
        <v>1.5058858604446677</v>
      </c>
      <c r="M207" s="110">
        <f t="shared" si="37"/>
        <v>-11.760912373409578</v>
      </c>
      <c r="N207" s="110">
        <f t="shared" si="39"/>
        <v>1.414453211435829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639.1495362356834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33.81204956267861</v>
      </c>
      <c r="K208" s="27">
        <f t="shared" si="36"/>
        <v>6.666666666666667</v>
      </c>
      <c r="L208" s="37">
        <f t="shared" si="38"/>
        <v>1.4270380639118123</v>
      </c>
      <c r="M208" s="110">
        <f t="shared" si="37"/>
        <v>-11.760912373409578</v>
      </c>
      <c r="N208" s="110">
        <f t="shared" si="39"/>
        <v>1.3890049914327445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644.93286195669009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33.890290131485145</v>
      </c>
      <c r="K209" s="27">
        <f t="shared" si="36"/>
        <v>6.666666666666667</v>
      </c>
      <c r="L209" s="37">
        <f t="shared" si="38"/>
        <v>1.348797495105277</v>
      </c>
      <c r="M209" s="110">
        <f t="shared" si="37"/>
        <v>-11.760912373409578</v>
      </c>
      <c r="N209" s="110">
        <f t="shared" si="39"/>
        <v>1.3642053535831686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650.72339680034929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33.967928441995767</v>
      </c>
      <c r="K210" s="27">
        <f t="shared" si="36"/>
        <v>6.666666666666667</v>
      </c>
      <c r="L210" s="37">
        <f t="shared" si="38"/>
        <v>1.271159184594655</v>
      </c>
      <c r="M210" s="110">
        <f t="shared" si="37"/>
        <v>-11.760912373409578</v>
      </c>
      <c r="N210" s="110">
        <f t="shared" si="39"/>
        <v>1.3400343110912825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480.56524003984202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31.335047089456079</v>
      </c>
      <c r="K211" s="27">
        <f t="shared" si="36"/>
        <v>6.666666666666667</v>
      </c>
      <c r="L211" s="37">
        <f t="shared" si="38"/>
        <v>3.9040405371343425</v>
      </c>
      <c r="M211" s="110">
        <f t="shared" si="37"/>
        <v>-11.760912373409578</v>
      </c>
      <c r="N211" s="110">
        <f t="shared" si="39"/>
        <v>2.4569937611590209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480.66304013533477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31.336814579773399</v>
      </c>
      <c r="K212" s="27">
        <f t="shared" si="36"/>
        <v>6.666666666666667</v>
      </c>
      <c r="L212" s="37">
        <f t="shared" si="38"/>
        <v>3.9022730468170224</v>
      </c>
      <c r="M212" s="110">
        <f t="shared" si="37"/>
        <v>-11.760912373409578</v>
      </c>
      <c r="N212" s="110">
        <f t="shared" si="39"/>
        <v>2.4559940180617827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480.95612918569975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31.342109272944338</v>
      </c>
      <c r="K213" s="27">
        <f t="shared" si="36"/>
        <v>6.666666666666667</v>
      </c>
      <c r="L213" s="37">
        <f t="shared" si="38"/>
        <v>3.8969783536460838</v>
      </c>
      <c r="M213" s="110">
        <f t="shared" si="37"/>
        <v>-11.760912373409578</v>
      </c>
      <c r="N213" s="110">
        <f t="shared" si="39"/>
        <v>2.4530016219394501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481.44357841402797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31.350907967561628</v>
      </c>
      <c r="K214" s="27">
        <f t="shared" si="36"/>
        <v>6.666666666666667</v>
      </c>
      <c r="L214" s="37">
        <f t="shared" si="38"/>
        <v>3.8881796590287934</v>
      </c>
      <c r="M214" s="110">
        <f t="shared" si="37"/>
        <v>-11.760912373409578</v>
      </c>
      <c r="N214" s="110">
        <f t="shared" si="39"/>
        <v>2.4480369345426585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482.12385611573325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31.363172429414998</v>
      </c>
      <c r="K215" s="27">
        <f t="shared" si="36"/>
        <v>6.666666666666667</v>
      </c>
      <c r="L215" s="37">
        <f t="shared" si="38"/>
        <v>3.8759151971754235</v>
      </c>
      <c r="M215" s="110">
        <f t="shared" si="37"/>
        <v>-11.760912373409578</v>
      </c>
      <c r="N215" s="110">
        <f t="shared" si="39"/>
        <v>2.4411334386217196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482.99485142172523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31.378850026580889</v>
      </c>
      <c r="K216" s="27">
        <f t="shared" si="36"/>
        <v>6.666666666666667</v>
      </c>
      <c r="L216" s="37">
        <f t="shared" si="38"/>
        <v>3.8602376000095333</v>
      </c>
      <c r="M216" s="110">
        <f t="shared" si="37"/>
        <v>-11.760912373409578</v>
      </c>
      <c r="N216" s="110">
        <f t="shared" si="39"/>
        <v>2.4323370771942208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484.05390636396947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31.397874585482224</v>
      </c>
      <c r="K217" s="27">
        <f t="shared" si="36"/>
        <v>6.666666666666667</v>
      </c>
      <c r="L217" s="37">
        <f t="shared" si="38"/>
        <v>3.8412130411081975</v>
      </c>
      <c r="M217" s="110">
        <f t="shared" si="37"/>
        <v>-11.760912373409578</v>
      </c>
      <c r="N217" s="110">
        <f t="shared" si="39"/>
        <v>2.4217053661606149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485.2978551332593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31.420167437439101</v>
      </c>
      <c r="K218" s="27">
        <f t="shared" si="36"/>
        <v>6.666666666666667</v>
      </c>
      <c r="L218" s="37">
        <f t="shared" si="38"/>
        <v>3.8189201891513207</v>
      </c>
      <c r="M218" s="110">
        <f t="shared" si="37"/>
        <v>-11.760912373409578</v>
      </c>
      <c r="N218" s="110">
        <f t="shared" si="39"/>
        <v>2.4093063148004266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486.72306922391743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31.445638619927198</v>
      </c>
      <c r="K219" s="27">
        <f t="shared" si="36"/>
        <v>6.666666666666667</v>
      </c>
      <c r="L219" s="37">
        <f t="shared" si="38"/>
        <v>3.7934490066632236</v>
      </c>
      <c r="M219" s="110">
        <f t="shared" si="37"/>
        <v>-11.760912373409578</v>
      </c>
      <c r="N219" s="110">
        <f t="shared" si="39"/>
        <v>2.3952171944704337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488.32550704007332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31.47418819354392</v>
      </c>
      <c r="K220" s="27">
        <f t="shared" si="36"/>
        <v>6.666666666666667</v>
      </c>
      <c r="L220" s="37">
        <f t="shared" si="38"/>
        <v>3.7648994330465015</v>
      </c>
      <c r="M220" s="110">
        <f t="shared" si="37"/>
        <v>-11.760912373409578</v>
      </c>
      <c r="N220" s="110">
        <f t="shared" si="39"/>
        <v>2.3795231991350323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490.10076649428913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31.505707634581501</v>
      </c>
      <c r="K221" s="27">
        <f t="shared" si="36"/>
        <v>6.666666666666667</v>
      </c>
      <c r="L221" s="37">
        <f t="shared" si="38"/>
        <v>3.7333799920089206</v>
      </c>
      <c r="M221" s="110">
        <f t="shared" si="37"/>
        <v>-11.760912373409578</v>
      </c>
      <c r="N221" s="110">
        <f t="shared" si="39"/>
        <v>2.3623160421753839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492.04413915685666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31.540081263982625</v>
      </c>
      <c r="K222" s="27">
        <f t="shared" si="36"/>
        <v>6.666666666666667</v>
      </c>
      <c r="L222" s="37">
        <f t="shared" si="38"/>
        <v>3.6990063626077969</v>
      </c>
      <c r="M222" s="110">
        <f t="shared" si="37"/>
        <v>-11.760912373409578</v>
      </c>
      <c r="N222" s="110">
        <f t="shared" si="39"/>
        <v>2.343692532438534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494.15066460349749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31.577187676035688</v>
      </c>
      <c r="K223" s="27">
        <f t="shared" si="36"/>
        <v>6.666666666666667</v>
      </c>
      <c r="L223" s="37">
        <f t="shared" ref="L223:L254" si="41">F223-J223+M223</f>
        <v>3.6618999505547336</v>
      </c>
      <c r="M223" s="110">
        <f t="shared" si="37"/>
        <v>-11.760912373409578</v>
      </c>
      <c r="N223" s="110">
        <f t="shared" ref="N223:N254" si="42">10^(L223/10)</f>
        <v>2.3237531690505673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496.41518374761495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31.616901134090444</v>
      </c>
      <c r="K224" s="27">
        <f t="shared" ref="K224:K268" si="45">4/60*100</f>
        <v>6.666666666666667</v>
      </c>
      <c r="L224" s="37">
        <f t="shared" si="41"/>
        <v>3.6221864924999778</v>
      </c>
      <c r="M224" s="110">
        <f t="shared" ref="M224:M268" si="46">10*LOG(6.666667/100)</f>
        <v>-11.760912373409578</v>
      </c>
      <c r="N224" s="110">
        <f t="shared" si="42"/>
        <v>2.3026007895848326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498.83239011617053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31.659092905433138</v>
      </c>
      <c r="K225" s="27">
        <f t="shared" si="45"/>
        <v>6.666666666666667</v>
      </c>
      <c r="L225" s="37">
        <f t="shared" si="41"/>
        <v>3.5799947211572842</v>
      </c>
      <c r="M225" s="110">
        <f t="shared" si="46"/>
        <v>-11.760912373409578</v>
      </c>
      <c r="N225" s="110">
        <f t="shared" si="42"/>
        <v>2.2803393002498384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501.39687822105657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31.70363251284326</v>
      </c>
      <c r="K226" s="27">
        <f t="shared" si="45"/>
        <v>6.666666666666667</v>
      </c>
      <c r="L226" s="37">
        <f t="shared" si="41"/>
        <v>3.5354551137471617</v>
      </c>
      <c r="M226" s="110">
        <f t="shared" si="46"/>
        <v>-11.760912373409578</v>
      </c>
      <c r="N226" s="110">
        <f t="shared" si="42"/>
        <v>2.2570725103389013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504.10318837700754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31.750388885885076</v>
      </c>
      <c r="K227" s="27">
        <f t="shared" si="45"/>
        <v>6.666666666666667</v>
      </c>
      <c r="L227" s="37">
        <f t="shared" si="41"/>
        <v>3.4886987407053454</v>
      </c>
      <c r="M227" s="110">
        <f t="shared" si="46"/>
        <v>-11.760912373409578</v>
      </c>
      <c r="N227" s="110">
        <f t="shared" si="42"/>
        <v>2.2329030867132666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506.94584751115815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31.799231400348919</v>
      </c>
      <c r="K228" s="27">
        <f t="shared" si="45"/>
        <v>6.666666666666667</v>
      </c>
      <c r="L228" s="37">
        <f t="shared" si="41"/>
        <v>3.4398562262415027</v>
      </c>
      <c r="M228" s="110">
        <f t="shared" si="46"/>
        <v>-11.760912373409578</v>
      </c>
      <c r="N228" s="110">
        <f t="shared" si="42"/>
        <v>2.2079316379422025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509.91940568935541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31.850030799201878</v>
      </c>
      <c r="K229" s="27">
        <f t="shared" si="45"/>
        <v>6.666666666666667</v>
      </c>
      <c r="L229" s="37">
        <f t="shared" si="41"/>
        <v>3.3890568273885435</v>
      </c>
      <c r="M229" s="110">
        <f t="shared" si="46"/>
        <v>-11.760912373409578</v>
      </c>
      <c r="N229" s="110">
        <f t="shared" si="42"/>
        <v>2.1822559321756509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513.01846824399706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31.902659992766079</v>
      </c>
      <c r="K230" s="27">
        <f t="shared" si="45"/>
        <v>6.666666666666667</v>
      </c>
      <c r="L230" s="37">
        <f t="shared" si="41"/>
        <v>3.3364276338243428</v>
      </c>
      <c r="M230" s="110">
        <f t="shared" si="46"/>
        <v>-11.760912373409578</v>
      </c>
      <c r="N230" s="110">
        <f t="shared" si="42"/>
        <v>2.1559702480585137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516.23772352377773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31.956994739515796</v>
      </c>
      <c r="K231" s="27">
        <f t="shared" si="45"/>
        <v>6.666666666666667</v>
      </c>
      <c r="L231" s="37">
        <f t="shared" si="41"/>
        <v>3.2820928870746258</v>
      </c>
      <c r="M231" s="110">
        <f t="shared" si="46"/>
        <v>-11.760912373409578</v>
      </c>
      <c r="N231" s="110">
        <f t="shared" si="42"/>
        <v>2.1291648541041699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519.57196639579752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32.012914211836012</v>
      </c>
      <c r="K232" s="27">
        <f t="shared" si="45"/>
        <v>6.666666666666667</v>
      </c>
      <c r="L232" s="37">
        <f t="shared" si="41"/>
        <v>3.2261734147544097</v>
      </c>
      <c r="M232" s="110">
        <f t="shared" si="46"/>
        <v>-11.760912373409578</v>
      </c>
      <c r="N232" s="110">
        <f t="shared" si="42"/>
        <v>2.1019256089466567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523.0161177153326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32.07030145332913</v>
      </c>
      <c r="K233" s="27">
        <f t="shared" si="45"/>
        <v>6.666666666666667</v>
      </c>
      <c r="L233" s="37">
        <f t="shared" si="41"/>
        <v>3.1687861732612923</v>
      </c>
      <c r="M233" s="110">
        <f t="shared" si="46"/>
        <v>-11.760912373409578</v>
      </c>
      <c r="N233" s="110">
        <f t="shared" si="42"/>
        <v>2.074333672745611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526.56524003984202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32.129043735843752</v>
      </c>
      <c r="K234" s="27">
        <f t="shared" si="45"/>
        <v>6.666666666666667</v>
      </c>
      <c r="L234" s="37">
        <f t="shared" si="41"/>
        <v>3.1100438907466703</v>
      </c>
      <c r="M234" s="110">
        <f t="shared" si="46"/>
        <v>-11.760912373409578</v>
      </c>
      <c r="N234" s="110">
        <f t="shared" si="42"/>
        <v>2.0464653186446018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530.21454990400571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32.189032825403601</v>
      </c>
      <c r="K235" s="27">
        <f t="shared" si="45"/>
        <v>6.666666666666667</v>
      </c>
      <c r="L235" s="37">
        <f t="shared" si="41"/>
        <v>3.0500548011868212</v>
      </c>
      <c r="M235" s="110">
        <f t="shared" si="46"/>
        <v>-11.760912373409578</v>
      </c>
      <c r="N235" s="110">
        <f t="shared" si="42"/>
        <v>2.01839183247627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533.95942699478837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32.250165166724159</v>
      </c>
      <c r="K236" s="27">
        <f t="shared" si="45"/>
        <v>6.666666666666667</v>
      </c>
      <c r="L236" s="37">
        <f t="shared" si="41"/>
        <v>2.9889224598662629</v>
      </c>
      <c r="M236" s="110">
        <f t="shared" si="46"/>
        <v>-11.760912373409578</v>
      </c>
      <c r="N236" s="110">
        <f t="shared" si="42"/>
        <v>1.9901794887490276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537.79542057287563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32.312341996109438</v>
      </c>
      <c r="K237" s="27">
        <f t="shared" si="45"/>
        <v>6.666666666666667</v>
      </c>
      <c r="L237" s="37">
        <f t="shared" si="41"/>
        <v>2.9267456304809834</v>
      </c>
      <c r="M237" s="110">
        <f t="shared" si="46"/>
        <v>-11.760912373409578</v>
      </c>
      <c r="N237" s="110">
        <f t="shared" si="42"/>
        <v>1.9618895912229801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541.71825348246728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32.375469392310819</v>
      </c>
      <c r="K238" s="27">
        <f t="shared" si="45"/>
        <v>6.666666666666667</v>
      </c>
      <c r="L238" s="37">
        <f t="shared" si="41"/>
        <v>2.8636182342796026</v>
      </c>
      <c r="M238" s="110">
        <f t="shared" si="46"/>
        <v>-11.760912373409578</v>
      </c>
      <c r="N238" s="110">
        <f t="shared" si="42"/>
        <v>1.9335785669762116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545.72382407820101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32.439458274484593</v>
      </c>
      <c r="K239" s="27">
        <f t="shared" si="45"/>
        <v>6.666666666666667</v>
      </c>
      <c r="L239" s="37">
        <f t="shared" si="41"/>
        <v>2.7996293521058284</v>
      </c>
      <c r="M239" s="110">
        <f t="shared" si="46"/>
        <v>-11.760912373409578</v>
      </c>
      <c r="N239" s="110">
        <f t="shared" si="42"/>
        <v>1.9052981036784202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549.80820637849479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32.504224355776451</v>
      </c>
      <c r="K240" s="27">
        <f t="shared" si="45"/>
        <v>6.666666666666667</v>
      </c>
      <c r="L240" s="37">
        <f t="shared" si="41"/>
        <v>2.7348632708139711</v>
      </c>
      <c r="M240" s="110">
        <f t="shared" si="46"/>
        <v>-11.760912373409578</v>
      </c>
      <c r="N240" s="110">
        <f t="shared" si="42"/>
        <v>1.8770953207428489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553.96764873098073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32.569688060349705</v>
      </c>
      <c r="K241" s="27">
        <f t="shared" si="45"/>
        <v>6.666666666666667</v>
      </c>
      <c r="L241" s="37">
        <f t="shared" si="41"/>
        <v>2.6693995662407168</v>
      </c>
      <c r="M241" s="110">
        <f t="shared" si="46"/>
        <v>-11.760912373409578</v>
      </c>
      <c r="N241" s="110">
        <f t="shared" si="42"/>
        <v>1.8490129660508619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558.19857124976261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32.635774410908276</v>
      </c>
      <c r="K242" s="27">
        <f t="shared" si="45"/>
        <v>6.666666666666667</v>
      </c>
      <c r="L242" s="37">
        <f t="shared" si="41"/>
        <v>2.6033132156821459</v>
      </c>
      <c r="M242" s="110">
        <f t="shared" si="46"/>
        <v>-11.760912373409578</v>
      </c>
      <c r="N242" s="110">
        <f t="shared" si="42"/>
        <v>1.8210896309825462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562.49756225735655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32.70241289298454</v>
      </c>
      <c r="K243" s="27">
        <f t="shared" si="45"/>
        <v>6.666666666666667</v>
      </c>
      <c r="L243" s="37">
        <f t="shared" si="41"/>
        <v>2.5366747336058815</v>
      </c>
      <c r="M243" s="110">
        <f t="shared" si="46"/>
        <v>-11.760912373409578</v>
      </c>
      <c r="N243" s="110">
        <f t="shared" si="42"/>
        <v>1.7933599775005973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566.86137393746185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32.769537301493983</v>
      </c>
      <c r="K244" s="27">
        <f t="shared" si="45"/>
        <v>6.666666666666667</v>
      </c>
      <c r="L244" s="37">
        <f t="shared" si="41"/>
        <v>2.4695503250964386</v>
      </c>
      <c r="M244" s="110">
        <f t="shared" si="46"/>
        <v>-11.760912373409578</v>
      </c>
      <c r="N244" s="110">
        <f t="shared" si="42"/>
        <v>1.7658549719952763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571.28691737892643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32.837085574325044</v>
      </c>
      <c r="K245" s="27">
        <f t="shared" si="45"/>
        <v>6.666666666666667</v>
      </c>
      <c r="L245" s="37">
        <f t="shared" si="41"/>
        <v>2.4020020522653773</v>
      </c>
      <c r="M245" s="110">
        <f t="shared" si="46"/>
        <v>-11.760912373409578</v>
      </c>
      <c r="N245" s="110">
        <f t="shared" si="42"/>
        <v>1.7386021214860603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575.7712571669806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32.90499961704672</v>
      </c>
      <c r="K246" s="27">
        <f t="shared" si="45"/>
        <v>6.666666666666667</v>
      </c>
      <c r="L246" s="37">
        <f t="shared" si="41"/>
        <v>2.3340880095437022</v>
      </c>
      <c r="M246" s="110">
        <f t="shared" si="46"/>
        <v>-11.760912373409578</v>
      </c>
      <c r="N246" s="110">
        <f t="shared" si="42"/>
        <v>1.7116257085801818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580.31160565533321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32.973225122187372</v>
      </c>
      <c r="K247" s="27">
        <f t="shared" si="45"/>
        <v>6.666666666666667</v>
      </c>
      <c r="L247" s="37">
        <f t="shared" si="41"/>
        <v>2.2658625044030494</v>
      </c>
      <c r="M247" s="110">
        <f t="shared" si="46"/>
        <v>-11.760912373409578</v>
      </c>
      <c r="N247" s="110">
        <f t="shared" si="42"/>
        <v>1.6849470223045855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584.90531703227123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33.041711385969812</v>
      </c>
      <c r="K248" s="27">
        <f t="shared" si="45"/>
        <v>6.666666666666667</v>
      </c>
      <c r="L248" s="37">
        <f t="shared" si="41"/>
        <v>2.1973762406206099</v>
      </c>
      <c r="M248" s="110">
        <f t="shared" si="46"/>
        <v>-11.760912373409578</v>
      </c>
      <c r="N248" s="110">
        <f t="shared" si="42"/>
        <v>1.6585845825557961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589.54988127552178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33.110411124881139</v>
      </c>
      <c r="K249" s="27">
        <f t="shared" si="45"/>
        <v>6.666666666666667</v>
      </c>
      <c r="L249" s="37">
        <f t="shared" si="41"/>
        <v>2.1286765017092826</v>
      </c>
      <c r="M249" s="110">
        <f t="shared" si="46"/>
        <v>-11.760912373409578</v>
      </c>
      <c r="N249" s="110">
        <f t="shared" si="42"/>
        <v>1.6325543564548148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594.2429180743228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33.17928029400958</v>
      </c>
      <c r="K250" s="27">
        <f t="shared" si="45"/>
        <v>6.666666666666667</v>
      </c>
      <c r="L250" s="37">
        <f t="shared" si="41"/>
        <v>2.0598073325808421</v>
      </c>
      <c r="M250" s="110">
        <f t="shared" si="46"/>
        <v>-11.760912373409578</v>
      </c>
      <c r="N250" s="110">
        <f t="shared" si="42"/>
        <v>1.6068699653568279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598.98217078281482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33.248277908691755</v>
      </c>
      <c r="K251" s="27">
        <f t="shared" si="45"/>
        <v>6.666666666666667</v>
      </c>
      <c r="L251" s="37">
        <f t="shared" si="41"/>
        <v>1.9908097178986672</v>
      </c>
      <c r="M251" s="110">
        <f t="shared" si="46"/>
        <v>-11.760912373409578</v>
      </c>
      <c r="N251" s="110">
        <f t="shared" si="42"/>
        <v>1.5815428816547228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603.76550045639829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33.317365870678508</v>
      </c>
      <c r="K252" s="27">
        <f t="shared" si="45"/>
        <v>6.666666666666667</v>
      </c>
      <c r="L252" s="37">
        <f t="shared" si="41"/>
        <v>1.9217217559119142</v>
      </c>
      <c r="M252" s="110">
        <f t="shared" si="46"/>
        <v>-11.760912373409578</v>
      </c>
      <c r="N252" s="110">
        <f t="shared" si="42"/>
        <v>1.5565826148385198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608.59088001194436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33.386508799740888</v>
      </c>
      <c r="K253" s="27">
        <f t="shared" si="45"/>
        <v>6.666666666666667</v>
      </c>
      <c r="L253" s="37">
        <f t="shared" si="41"/>
        <v>1.852578826849534</v>
      </c>
      <c r="M253" s="110">
        <f t="shared" si="46"/>
        <v>-11.760912373409578</v>
      </c>
      <c r="N253" s="110">
        <f t="shared" si="42"/>
        <v>1.5319968865373563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613.45638854355138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33.455673871395419</v>
      </c>
      <c r="K254" s="27">
        <f t="shared" si="45"/>
        <v>6.666666666666667</v>
      </c>
      <c r="L254" s="37">
        <f t="shared" si="41"/>
        <v>1.7834137551950029</v>
      </c>
      <c r="M254" s="110">
        <f t="shared" si="46"/>
        <v>-11.760912373409578</v>
      </c>
      <c r="N254" s="110">
        <f t="shared" si="42"/>
        <v>1.5077917944839432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618.36020581774233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33.52483066122435</v>
      </c>
      <c r="K255" s="27">
        <f t="shared" si="45"/>
        <v>6.666666666666667</v>
      </c>
      <c r="L255" s="37">
        <f t="shared" ref="L255:L268" si="47">F255-J255+M255</f>
        <v>1.7142569653660722</v>
      </c>
      <c r="M255" s="110">
        <f t="shared" si="46"/>
        <v>-11.760912373409578</v>
      </c>
      <c r="N255" s="110">
        <f t="shared" ref="N255:N268" si="48">10^(L255/10)</f>
        <v>1.4839719655104937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623.30060696543205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33.593950996097945</v>
      </c>
      <c r="K256" s="27">
        <f t="shared" si="45"/>
        <v>6.666666666666667</v>
      </c>
      <c r="L256" s="37">
        <f t="shared" si="47"/>
        <v>1.6451366304924768</v>
      </c>
      <c r="M256" s="110">
        <f t="shared" si="46"/>
        <v>-11.760912373409578</v>
      </c>
      <c r="N256" s="110">
        <f t="shared" si="48"/>
        <v>1.4605406978163296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628.27595738252899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33.663008812466721</v>
      </c>
      <c r="K257" s="27">
        <f t="shared" si="45"/>
        <v>6.666666666666667</v>
      </c>
      <c r="L257" s="37">
        <f t="shared" si="47"/>
        <v>1.5760788141237008</v>
      </c>
      <c r="M257" s="110">
        <f t="shared" si="46"/>
        <v>-11.760912373409578</v>
      </c>
      <c r="N257" s="110">
        <f t="shared" si="48"/>
        <v>1.4375000928468749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633.28470784650153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33.73198002177913</v>
      </c>
      <c r="K258" s="27">
        <f t="shared" si="45"/>
        <v>6.666666666666667</v>
      </c>
      <c r="L258" s="37">
        <f t="shared" si="47"/>
        <v>1.5071076048112921</v>
      </c>
      <c r="M258" s="110">
        <f t="shared" si="46"/>
        <v>-11.760912373409578</v>
      </c>
      <c r="N258" s="110">
        <f t="shared" si="48"/>
        <v>1.4148511771963348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638.32538985254325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33.800842382989217</v>
      </c>
      <c r="K259" s="27">
        <f t="shared" si="45"/>
        <v>6.666666666666667</v>
      </c>
      <c r="L259" s="37">
        <f t="shared" si="47"/>
        <v>1.4382452436012052</v>
      </c>
      <c r="M259" s="110">
        <f t="shared" si="46"/>
        <v>-11.760912373409578</v>
      </c>
      <c r="N259" s="110">
        <f t="shared" si="48"/>
        <v>1.3925940149972147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643.39661116996342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33.869575382047621</v>
      </c>
      <c r="K260" s="27">
        <f t="shared" si="45"/>
        <v>6.666666666666667</v>
      </c>
      <c r="L260" s="37">
        <f t="shared" si="47"/>
        <v>1.3695122445428005</v>
      </c>
      <c r="M260" s="110">
        <f t="shared" si="46"/>
        <v>-11.760912373409578</v>
      </c>
      <c r="N260" s="110">
        <f t="shared" si="48"/>
        <v>1.3707278112923844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648.49705161702809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33.938160118213361</v>
      </c>
      <c r="K261" s="27">
        <f t="shared" si="45"/>
        <v>6.666666666666667</v>
      </c>
      <c r="L261" s="37">
        <f t="shared" si="47"/>
        <v>1.3009275083770611</v>
      </c>
      <c r="M261" s="110">
        <f t="shared" si="46"/>
        <v>-11.760912373409578</v>
      </c>
      <c r="N261" s="110">
        <f t="shared" si="48"/>
        <v>1.3492510069036561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653.62545905058539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34.006579196981932</v>
      </c>
      <c r="K262" s="27">
        <f t="shared" si="45"/>
        <v>6.666666666666667</v>
      </c>
      <c r="L262" s="37">
        <f t="shared" si="47"/>
        <v>1.2325084296084903</v>
      </c>
      <c r="M262" s="110">
        <f t="shared" si="46"/>
        <v>-11.760912373409578</v>
      </c>
      <c r="N262" s="110">
        <f t="shared" si="48"/>
        <v>1.3281613653173228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658.78064556533877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34.074816629394341</v>
      </c>
      <c r="K263" s="27">
        <f t="shared" si="45"/>
        <v>6.666666666666667</v>
      </c>
      <c r="L263" s="37">
        <f t="shared" si="47"/>
        <v>1.1642709971960805</v>
      </c>
      <c r="M263" s="110">
        <f t="shared" si="46"/>
        <v>-11.760912373409578</v>
      </c>
      <c r="N263" s="110">
        <f t="shared" si="48"/>
        <v>1.3074560521045409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663.96148389652603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34.142857737469804</v>
      </c>
      <c r="K264" s="27">
        <f t="shared" si="45"/>
        <v>6.666666666666667</v>
      </c>
      <c r="L264" s="37">
        <f t="shared" si="47"/>
        <v>1.0962298891206181</v>
      </c>
      <c r="M264" s="110">
        <f t="shared" si="46"/>
        <v>-11.760912373409578</v>
      </c>
      <c r="N264" s="110">
        <f t="shared" si="48"/>
        <v>1.2871317073849238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669.16690401894994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34.210689065490918</v>
      </c>
      <c r="K265" s="27">
        <f t="shared" si="45"/>
        <v>6.666666666666667</v>
      </c>
      <c r="L265" s="37">
        <f t="shared" si="47"/>
        <v>1.0283985610995039</v>
      </c>
      <c r="M265" s="110">
        <f t="shared" si="46"/>
        <v>-11.760912373409578</v>
      </c>
      <c r="N265" s="110">
        <f t="shared" si="48"/>
        <v>1.2671845118267939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674.39588993473876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34.278298296862118</v>
      </c>
      <c r="K266" s="27">
        <f t="shared" si="45"/>
        <v>6.666666666666667</v>
      </c>
      <c r="L266" s="37">
        <f t="shared" si="47"/>
        <v>0.96078932972830344</v>
      </c>
      <c r="M266" s="110">
        <f t="shared" si="46"/>
        <v>-11.760912373409578</v>
      </c>
      <c r="N266" s="110">
        <f t="shared" si="48"/>
        <v>1.2476102466588559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679.64747664185415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34.345674176259088</v>
      </c>
      <c r="K267" s="27">
        <f t="shared" si="45"/>
        <v>6.666666666666667</v>
      </c>
      <c r="L267" s="37">
        <f t="shared" si="47"/>
        <v>0.89341345033133379</v>
      </c>
      <c r="M267" s="110">
        <f t="shared" si="46"/>
        <v>-11.760912373409578</v>
      </c>
      <c r="N267" s="110">
        <f t="shared" si="48"/>
        <v>1.2284043481466771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684.92074727515865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34.412806436787967</v>
      </c>
      <c r="K268" s="40">
        <f t="shared" si="45"/>
        <v>6.666666666666667</v>
      </c>
      <c r="L268" s="41">
        <f t="shared" si="47"/>
        <v>0.82628118980245446</v>
      </c>
      <c r="M268" s="110">
        <f t="shared" si="46"/>
        <v>-11.760912373409578</v>
      </c>
      <c r="N268" s="110">
        <f t="shared" si="48"/>
        <v>1.2095619569641569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26.391345820232701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3B12D-71BC-437E-9B89-1304E6876F42}">
  <sheetPr codeName="Sheet24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166</v>
      </c>
      <c r="B2" s="29" t="s">
        <v>119</v>
      </c>
      <c r="C2" s="29">
        <f>NSAs!B24</f>
        <v>255458.38</v>
      </c>
      <c r="D2" s="30">
        <f>NSAs!C24</f>
        <v>4258574.21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22 (dBA)</v>
      </c>
      <c r="V5" s="145" t="str">
        <f>INDEX(A7:A45,MATCH(W5,H7:H45,0))</f>
        <v>A-4</v>
      </c>
      <c r="W5" s="146">
        <f>MAX(H7:H45)</f>
        <v>38.440733756393826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A-5</v>
      </c>
      <c r="W6" s="148">
        <f>LARGE(H7:H45,2)</f>
        <v>35.585891491468182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2968.4062532779444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47.150466756149569</v>
      </c>
      <c r="H7" s="36">
        <f>C7-G7</f>
        <v>21.859833200490243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153.45580438867518</v>
      </c>
    </row>
    <row r="8" spans="1:23" x14ac:dyDescent="0.25">
      <c r="A8" s="9" t="str">
        <f>Inverters!B4</f>
        <v>A-2</v>
      </c>
      <c r="B8" s="24">
        <f t="shared" si="0"/>
        <v>2269.1651720401678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44.817322184731069</v>
      </c>
      <c r="H8" s="37">
        <f t="shared" ref="H8:H44" si="3">C8-G8</f>
        <v>24.192977771908744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262.60184750375811</v>
      </c>
    </row>
    <row r="9" spans="1:23" x14ac:dyDescent="0.25">
      <c r="A9" s="9" t="str">
        <f>Inverters!B5</f>
        <v>A-3</v>
      </c>
      <c r="B9" s="24">
        <f t="shared" si="0"/>
        <v>899.92875479118152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36.784162574879879</v>
      </c>
      <c r="H9" s="37">
        <f t="shared" si="3"/>
        <v>32.226137381759933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1669.6050058671178</v>
      </c>
    </row>
    <row r="10" spans="1:23" x14ac:dyDescent="0.25">
      <c r="A10" s="9" t="str">
        <f>Inverters!B6</f>
        <v>A-4</v>
      </c>
      <c r="B10" s="24">
        <f t="shared" si="0"/>
        <v>440.02597105148857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30.569566200245983</v>
      </c>
      <c r="H10" s="37">
        <f t="shared" si="3"/>
        <v>38.440733756393826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6983.5038295898576</v>
      </c>
    </row>
    <row r="11" spans="1:23" x14ac:dyDescent="0.25">
      <c r="A11" s="9" t="str">
        <f>Inverters!B7</f>
        <v>A-5</v>
      </c>
      <c r="B11" s="24">
        <f t="shared" si="0"/>
        <v>611.25218314543076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33.424408465171631</v>
      </c>
      <c r="H11" s="37">
        <f t="shared" si="3"/>
        <v>35.585891491468182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3619.0047168342762</v>
      </c>
    </row>
    <row r="12" spans="1:23" x14ac:dyDescent="0.25">
      <c r="A12" s="9" t="str">
        <f>Inverters!B8</f>
        <v>A-6</v>
      </c>
      <c r="B12" s="24">
        <f t="shared" si="0"/>
        <v>944.12285667701303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37.200570235647653</v>
      </c>
      <c r="H12" s="37">
        <f t="shared" si="3"/>
        <v>31.809729720992159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1516.9559582216668</v>
      </c>
    </row>
    <row r="13" spans="1:23" x14ac:dyDescent="0.25">
      <c r="A13" s="9" t="str">
        <f>Inverters!B9</f>
        <v>A-7</v>
      </c>
      <c r="B13" s="24">
        <f t="shared" si="0"/>
        <v>1176.0324523585612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39.108386123336189</v>
      </c>
      <c r="H13" s="37">
        <f t="shared" si="3"/>
        <v>29.901913833303624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977.66796124131656</v>
      </c>
    </row>
    <row r="14" spans="1:23" x14ac:dyDescent="0.25">
      <c r="A14" s="9" t="str">
        <f>Inverters!B10</f>
        <v>A-8</v>
      </c>
      <c r="B14" s="24">
        <f t="shared" si="0"/>
        <v>961.64772604118662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37.360320179737002</v>
      </c>
      <c r="H14" s="37">
        <f t="shared" si="3"/>
        <v>31.649979776902811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1462.1703657857618</v>
      </c>
    </row>
    <row r="15" spans="1:23" x14ac:dyDescent="0.25">
      <c r="A15" s="9" t="str">
        <f>Inverters!B11</f>
        <v>A-9</v>
      </c>
      <c r="B15" s="24">
        <f t="shared" si="0"/>
        <v>748.87559287199986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35.188193528441438</v>
      </c>
      <c r="H15" s="37">
        <f t="shared" si="3"/>
        <v>33.822106428198374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2411.0745717958098</v>
      </c>
    </row>
    <row r="16" spans="1:23" x14ac:dyDescent="0.25">
      <c r="A16" s="9" t="str">
        <f>Inverters!B12</f>
        <v>A-10</v>
      </c>
      <c r="B16" s="24">
        <f t="shared" si="0"/>
        <v>863.30179526037421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36.423252880793839</v>
      </c>
      <c r="H16" s="37">
        <f t="shared" si="3"/>
        <v>32.587047075845973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1814.2816480449953</v>
      </c>
    </row>
    <row r="17" spans="1:21" x14ac:dyDescent="0.25">
      <c r="A17" s="9" t="str">
        <f>Inverters!B13</f>
        <v>A-11</v>
      </c>
      <c r="B17" s="24">
        <f t="shared" si="0"/>
        <v>1105.3400661334149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38.56991825045165</v>
      </c>
      <c r="H17" s="37">
        <f t="shared" si="3"/>
        <v>30.440381706188163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1106.7210506313513</v>
      </c>
    </row>
    <row r="18" spans="1:21" x14ac:dyDescent="0.25">
      <c r="A18" s="9" t="str">
        <f>Inverters!B14</f>
        <v>A-12</v>
      </c>
      <c r="B18" s="24">
        <f t="shared" si="0"/>
        <v>1338.4847845232916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40.232268772541474</v>
      </c>
      <c r="H18" s="37">
        <f t="shared" si="3"/>
        <v>28.778031184098339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754.74999429055424</v>
      </c>
    </row>
    <row r="19" spans="1:21" x14ac:dyDescent="0.25">
      <c r="A19" s="9" t="str">
        <f>Inverters!B15</f>
        <v>A-13</v>
      </c>
      <c r="B19" s="24">
        <f t="shared" si="0"/>
        <v>1672.8419523971586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42.16909822816416</v>
      </c>
      <c r="H19" s="37">
        <f t="shared" si="3"/>
        <v>26.841201728475653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483.19248686993933</v>
      </c>
    </row>
    <row r="20" spans="1:21" x14ac:dyDescent="0.25">
      <c r="A20" s="9" t="str">
        <f>Inverters!B16</f>
        <v>A-14</v>
      </c>
      <c r="B20" s="24">
        <f t="shared" si="0"/>
        <v>1943.3593673327121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43.471062361128773</v>
      </c>
      <c r="H20" s="37">
        <f t="shared" si="3"/>
        <v>25.53923759551104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358.03357874729085</v>
      </c>
    </row>
    <row r="21" spans="1:21" x14ac:dyDescent="0.25">
      <c r="A21" s="9" t="str">
        <f>Inverters!B17</f>
        <v>A-15</v>
      </c>
      <c r="B21" s="24">
        <f t="shared" si="0"/>
        <v>2260.0841729899334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44.782492280154344</v>
      </c>
      <c r="H21" s="37">
        <f t="shared" si="3"/>
        <v>24.227807676485469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264.71635101000857</v>
      </c>
    </row>
    <row r="22" spans="1:21" x14ac:dyDescent="0.25">
      <c r="A22" s="9" t="str">
        <f>Inverters!B18</f>
        <v>A-16</v>
      </c>
      <c r="B22" s="24">
        <f t="shared" si="0"/>
        <v>1363.7635737179701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40.394781724158598</v>
      </c>
      <c r="H22" s="37">
        <f t="shared" si="3"/>
        <v>28.615518232481215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727.02914856431084</v>
      </c>
    </row>
    <row r="23" spans="1:21" x14ac:dyDescent="0.25">
      <c r="A23" s="9" t="str">
        <f>Inverters!B19</f>
        <v>A-17</v>
      </c>
      <c r="B23" s="24">
        <f t="shared" si="0"/>
        <v>1159.8580175174097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38.988096577939913</v>
      </c>
      <c r="H23" s="37">
        <f t="shared" si="3"/>
        <v>30.022203378699899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1005.125608095456</v>
      </c>
    </row>
    <row r="24" spans="1:21" x14ac:dyDescent="0.25">
      <c r="A24" s="9" t="str">
        <f>Inverters!B20</f>
        <v>A-18</v>
      </c>
      <c r="B24" s="24">
        <f t="shared" si="0"/>
        <v>1111.6784139311962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38.619583456179079</v>
      </c>
      <c r="H24" s="37">
        <f t="shared" si="3"/>
        <v>30.390716500460734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1094.1368624409697</v>
      </c>
    </row>
    <row r="25" spans="1:21" x14ac:dyDescent="0.25">
      <c r="A25" s="9" t="str">
        <f>Inverters!B21</f>
        <v>A-19</v>
      </c>
      <c r="B25" s="24">
        <f t="shared" si="0"/>
        <v>1196.1103855417459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39.255425225480622</v>
      </c>
      <c r="H25" s="37">
        <f t="shared" si="3"/>
        <v>29.754874731159191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945.12113076900289</v>
      </c>
    </row>
    <row r="26" spans="1:21" x14ac:dyDescent="0.25">
      <c r="A26" s="9" t="str">
        <f>Inverters!B22</f>
        <v>A-20</v>
      </c>
      <c r="B26" s="24">
        <f t="shared" si="0"/>
        <v>1356.3312252175606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40.347315202395855</v>
      </c>
      <c r="H26" s="37">
        <f t="shared" si="3"/>
        <v>28.662984754243958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735.01884738428384</v>
      </c>
    </row>
    <row r="27" spans="1:21" x14ac:dyDescent="0.25">
      <c r="A27" s="9" t="str">
        <f>Inverters!B23</f>
        <v>A-21</v>
      </c>
      <c r="B27" s="24">
        <f t="shared" si="0"/>
        <v>1572.6196846028699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41.632474149241297</v>
      </c>
      <c r="H27" s="37">
        <f t="shared" si="3"/>
        <v>27.377825807398516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546.74218082750349</v>
      </c>
    </row>
    <row r="28" spans="1:21" x14ac:dyDescent="0.25">
      <c r="A28" s="9" t="str">
        <f>Inverters!B24</f>
        <v>A-22</v>
      </c>
      <c r="B28" s="24">
        <f t="shared" si="0"/>
        <v>1817.5705238035923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42.889825419557226</v>
      </c>
      <c r="H28" s="37">
        <f t="shared" si="3"/>
        <v>26.120474537082586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409.30538053080966</v>
      </c>
    </row>
    <row r="29" spans="1:21" x14ac:dyDescent="0.25">
      <c r="A29" s="9" t="str">
        <f>Inverters!B25</f>
        <v>A-23</v>
      </c>
      <c r="B29" s="24">
        <f t="shared" si="0"/>
        <v>2087.5221231160863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44.092621734814131</v>
      </c>
      <c r="H29" s="37">
        <f t="shared" si="3"/>
        <v>24.917678221825682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310.2900305641864</v>
      </c>
    </row>
    <row r="30" spans="1:21" x14ac:dyDescent="0.25">
      <c r="A30" s="9" t="str">
        <f>Inverters!B26</f>
        <v>A-24</v>
      </c>
      <c r="B30" s="24">
        <f t="shared" si="0"/>
        <v>2407.9264076794725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45.332864193018807</v>
      </c>
      <c r="H30" s="37">
        <f t="shared" si="3"/>
        <v>23.677435763621006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233.20807083893123</v>
      </c>
    </row>
    <row r="31" spans="1:21" x14ac:dyDescent="0.25">
      <c r="A31" s="9" t="str">
        <f>Inverters!B27</f>
        <v>A-25</v>
      </c>
      <c r="B31" s="24">
        <f t="shared" si="0"/>
        <v>1489.3077879673563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41.159689210951392</v>
      </c>
      <c r="H31" s="37">
        <f t="shared" si="3"/>
        <v>27.850610745688421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609.62262207086781</v>
      </c>
    </row>
    <row r="32" spans="1:21" x14ac:dyDescent="0.25">
      <c r="A32" s="9" t="str">
        <f>Inverters!B28</f>
        <v>A-26</v>
      </c>
      <c r="B32" s="24">
        <f t="shared" si="0"/>
        <v>1497.7340725912104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41.208694197062066</v>
      </c>
      <c r="H32" s="37">
        <f t="shared" si="3"/>
        <v>27.801605759577747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602.78241753150894</v>
      </c>
    </row>
    <row r="33" spans="1:21" x14ac:dyDescent="0.25">
      <c r="A33" s="9" t="str">
        <f>Inverters!B29</f>
        <v>A-27</v>
      </c>
      <c r="B33" s="24">
        <f t="shared" si="0"/>
        <v>1654.8818904683862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42.075340069204621</v>
      </c>
      <c r="H33" s="37">
        <f t="shared" si="3"/>
        <v>26.934959887435191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493.73735794231942</v>
      </c>
    </row>
    <row r="34" spans="1:21" x14ac:dyDescent="0.25">
      <c r="A34" s="9" t="str">
        <f>Inverters!B30</f>
        <v>A-28</v>
      </c>
      <c r="B34" s="24">
        <f t="shared" si="0"/>
        <v>2265.1351869809191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44.801882530578077</v>
      </c>
      <c r="H34" s="37">
        <f t="shared" si="3"/>
        <v>24.208417426061736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263.53708787421118</v>
      </c>
    </row>
    <row r="35" spans="1:21" x14ac:dyDescent="0.25">
      <c r="A35" s="9" t="str">
        <f>Inverters!B31</f>
        <v>A-29</v>
      </c>
      <c r="B35" s="24">
        <f t="shared" si="0"/>
        <v>2466.2755533190975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45.540831961012245</v>
      </c>
      <c r="H35" s="37">
        <f t="shared" si="3"/>
        <v>23.469467995627568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222.30375551304493</v>
      </c>
    </row>
    <row r="36" spans="1:21" x14ac:dyDescent="0.25">
      <c r="A36" s="9" t="str">
        <f>Inverters!B32</f>
        <v>A-30</v>
      </c>
      <c r="B36" s="24">
        <f t="shared" si="0"/>
        <v>3434.8018878095222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48.418033858407163</v>
      </c>
      <c r="H36" s="37">
        <f t="shared" si="3"/>
        <v>20.592266098232649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114.61108127791492</v>
      </c>
    </row>
    <row r="37" spans="1:21" x14ac:dyDescent="0.25">
      <c r="A37" s="9" t="str">
        <f>Inverters!B33</f>
        <v>A-31</v>
      </c>
      <c r="B37" s="24">
        <f t="shared" si="0"/>
        <v>1937.5219776299355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43.444932749598152</v>
      </c>
      <c r="H37" s="37">
        <f t="shared" si="3"/>
        <v>25.56536720704166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360.19420444427226</v>
      </c>
    </row>
    <row r="38" spans="1:21" x14ac:dyDescent="0.25">
      <c r="A38" s="9" t="str">
        <f>Inverters!B34</f>
        <v>A-32</v>
      </c>
      <c r="B38" s="24">
        <f t="shared" si="0"/>
        <v>2683.5814050999688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46.274295478576164</v>
      </c>
      <c r="H38" s="37">
        <f t="shared" si="3"/>
        <v>22.736004478063649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187.7588634923014</v>
      </c>
    </row>
    <row r="39" spans="1:21" x14ac:dyDescent="0.25">
      <c r="A39" s="9" t="str">
        <f>Inverters!B35</f>
        <v>A-33</v>
      </c>
      <c r="B39" s="24">
        <f t="shared" si="0"/>
        <v>2742.2218227198628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46.462051653028226</v>
      </c>
      <c r="H39" s="37">
        <f t="shared" si="3"/>
        <v>22.548248303611587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179.8145499444316</v>
      </c>
    </row>
    <row r="40" spans="1:21" x14ac:dyDescent="0.25">
      <c r="A40" s="9" t="str">
        <f>Inverters!B36</f>
        <v>B-1</v>
      </c>
      <c r="B40" s="24">
        <f t="shared" si="0"/>
        <v>2686.7853406255026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46.284659401563772</v>
      </c>
      <c r="H40" s="37">
        <f t="shared" si="3"/>
        <v>19.715340598436228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93.655666711536185</v>
      </c>
    </row>
    <row r="41" spans="1:21" x14ac:dyDescent="0.25">
      <c r="A41" s="9" t="str">
        <f>Inverters!B37</f>
        <v>B-2</v>
      </c>
      <c r="B41" s="24">
        <f t="shared" si="0"/>
        <v>1530.5605131780828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41.397010096109675</v>
      </c>
      <c r="H41" s="37">
        <f t="shared" si="3"/>
        <v>24.602989903890325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288.60177005800648</v>
      </c>
    </row>
    <row r="42" spans="1:21" x14ac:dyDescent="0.25">
      <c r="A42" s="9" t="str">
        <f>Inverters!B38</f>
        <v>B-3</v>
      </c>
      <c r="B42" s="24">
        <f t="shared" si="0"/>
        <v>1864.1239547300752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43.109495746898233</v>
      </c>
      <c r="H42" s="37">
        <f t="shared" si="3"/>
        <v>22.890504253101767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194.5585967708459</v>
      </c>
    </row>
    <row r="43" spans="1:21" x14ac:dyDescent="0.25">
      <c r="A43" s="9" t="str">
        <f>Inverters!B39</f>
        <v>C-1</v>
      </c>
      <c r="B43" s="24">
        <f t="shared" si="0"/>
        <v>788.89302899700124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35.640362369235874</v>
      </c>
      <c r="H43" s="37">
        <f t="shared" si="3"/>
        <v>30.359637630764126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1086.334977565695</v>
      </c>
    </row>
    <row r="44" spans="1:21" ht="15.75" thickBot="1" x14ac:dyDescent="0.3">
      <c r="A44" s="9" t="str">
        <f>Inverters!B40</f>
        <v>Trans</v>
      </c>
      <c r="B44" s="24">
        <f>SQRT(($C$2-Q44)^2+($D$2-R44)^2)</f>
        <v>2844.5295197096957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46.780208902209438</v>
      </c>
      <c r="H44" s="37">
        <f t="shared" si="3"/>
        <v>7.2197910977905622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5.2720450147959834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24.008924026696846</v>
      </c>
      <c r="O45" s="108"/>
      <c r="P45" s="108"/>
      <c r="Q45" s="109"/>
      <c r="R45" s="109"/>
      <c r="U45">
        <f t="shared" ref="U45" si="5">10^(H45/10)</f>
        <v>251.70532455048735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45.415568141989141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45.415568141989141</v>
      </c>
      <c r="D51" s="77">
        <f>10*LOG10(SUM(U7:U44))</f>
        <v>45.38404022036854</v>
      </c>
      <c r="E51" s="77">
        <f>P85</f>
        <v>45.403771976891527</v>
      </c>
      <c r="F51" s="78">
        <f>S85</f>
        <v>51.79833882000591</v>
      </c>
    </row>
    <row r="52" spans="1:19" ht="14.45" customHeight="1" thickBot="1" x14ac:dyDescent="0.3">
      <c r="B52" s="72" t="s">
        <v>141</v>
      </c>
      <c r="C52" s="79">
        <f>10*LOG10(10^(C50/10)+10^(C51/10))</f>
        <v>46.512605909910114</v>
      </c>
      <c r="D52" s="79">
        <f>10*LOG10(10^(D50/10)+10^(D51/10))</f>
        <v>45.688864755167629</v>
      </c>
      <c r="E52" s="79">
        <f>J85</f>
        <v>46.221701836150487</v>
      </c>
      <c r="F52" s="80">
        <f>M85</f>
        <v>52.226327669656897</v>
      </c>
    </row>
    <row r="53" spans="1:19" ht="16.149999999999999" customHeight="1" thickBot="1" x14ac:dyDescent="0.3">
      <c r="B53" s="74" t="s">
        <v>145</v>
      </c>
      <c r="C53" s="81">
        <f>C52-C50</f>
        <v>6.5126059099101141</v>
      </c>
      <c r="D53" s="81">
        <f>D52-D50</f>
        <v>11.688864755167629</v>
      </c>
      <c r="E53" s="81">
        <f>E52-E50</f>
        <v>7.6532307661791137</v>
      </c>
      <c r="F53" s="82">
        <f>F52-F50</f>
        <v>10.275755739844072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22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45.688864755167629</v>
      </c>
      <c r="J61" s="62">
        <f>10^(I61/10)</f>
        <v>37058.38385855926</v>
      </c>
      <c r="K61" s="63"/>
      <c r="L61" s="153">
        <f>I61+10</f>
        <v>55.688864755167629</v>
      </c>
      <c r="M61" s="62">
        <f>10^(L61/10)</f>
        <v>370583.83858559234</v>
      </c>
      <c r="N61" s="62"/>
      <c r="O61" s="62">
        <f>D51</f>
        <v>45.38404022036854</v>
      </c>
      <c r="P61" s="62">
        <f>10^(O61/10)</f>
        <v>34546.497427049602</v>
      </c>
      <c r="Q61" s="62"/>
      <c r="R61" s="62">
        <f>O61+10</f>
        <v>55.38404022036854</v>
      </c>
      <c r="S61" s="63">
        <f>10^(R61/10)</f>
        <v>345464.9742704964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45.688864755167629</v>
      </c>
      <c r="J62" s="26">
        <f t="shared" ref="J62:J84" si="10">10^(I62/10)</f>
        <v>37058.38385855926</v>
      </c>
      <c r="K62" s="64"/>
      <c r="L62" s="154">
        <f t="shared" ref="L62:L67" si="11">I62+10</f>
        <v>55.688864755167629</v>
      </c>
      <c r="M62" s="26">
        <f t="shared" ref="M62:M84" si="12">10^(L62/10)</f>
        <v>370583.83858559234</v>
      </c>
      <c r="N62" s="26"/>
      <c r="O62" s="26">
        <f>O61</f>
        <v>45.38404022036854</v>
      </c>
      <c r="P62" s="26">
        <f t="shared" ref="P62:P84" si="13">10^(O62/10)</f>
        <v>34546.497427049602</v>
      </c>
      <c r="Q62" s="26"/>
      <c r="R62" s="26">
        <f t="shared" ref="R62:R67" si="14">O62+10</f>
        <v>55.38404022036854</v>
      </c>
      <c r="S62" s="64">
        <f t="shared" ref="S62:S84" si="15">10^(R62/10)</f>
        <v>345464.9742704964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45.688864755167629</v>
      </c>
      <c r="J63" s="26">
        <f t="shared" si="10"/>
        <v>37058.38385855926</v>
      </c>
      <c r="K63" s="64"/>
      <c r="L63" s="154">
        <f t="shared" si="11"/>
        <v>55.688864755167629</v>
      </c>
      <c r="M63" s="26">
        <f t="shared" si="12"/>
        <v>370583.83858559234</v>
      </c>
      <c r="N63" s="26"/>
      <c r="O63" s="26">
        <f t="shared" ref="O63:O84" si="17">O62</f>
        <v>45.38404022036854</v>
      </c>
      <c r="P63" s="26">
        <f t="shared" si="13"/>
        <v>34546.497427049602</v>
      </c>
      <c r="Q63" s="26"/>
      <c r="R63" s="26">
        <f t="shared" si="14"/>
        <v>55.38404022036854</v>
      </c>
      <c r="S63" s="64">
        <f t="shared" si="15"/>
        <v>345464.9742704964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45.688864755167629</v>
      </c>
      <c r="J64" s="26">
        <f t="shared" si="10"/>
        <v>37058.38385855926</v>
      </c>
      <c r="K64" s="64"/>
      <c r="L64" s="154">
        <f t="shared" si="11"/>
        <v>55.688864755167629</v>
      </c>
      <c r="M64" s="26">
        <f t="shared" si="12"/>
        <v>370583.83858559234</v>
      </c>
      <c r="N64" s="26"/>
      <c r="O64" s="26">
        <f t="shared" si="17"/>
        <v>45.38404022036854</v>
      </c>
      <c r="P64" s="26">
        <f t="shared" si="13"/>
        <v>34546.497427049602</v>
      </c>
      <c r="Q64" s="26"/>
      <c r="R64" s="26">
        <f t="shared" si="14"/>
        <v>55.38404022036854</v>
      </c>
      <c r="S64" s="64">
        <f t="shared" si="15"/>
        <v>345464.9742704964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45.688864755167629</v>
      </c>
      <c r="J65" s="26">
        <f t="shared" si="10"/>
        <v>37058.38385855926</v>
      </c>
      <c r="K65" s="64"/>
      <c r="L65" s="154">
        <f t="shared" si="11"/>
        <v>55.688864755167629</v>
      </c>
      <c r="M65" s="26">
        <f t="shared" si="12"/>
        <v>370583.83858559234</v>
      </c>
      <c r="N65" s="26"/>
      <c r="O65" s="26">
        <f t="shared" si="17"/>
        <v>45.38404022036854</v>
      </c>
      <c r="P65" s="26">
        <f t="shared" si="13"/>
        <v>34546.497427049602</v>
      </c>
      <c r="Q65" s="26"/>
      <c r="R65" s="26">
        <f t="shared" si="14"/>
        <v>55.38404022036854</v>
      </c>
      <c r="S65" s="64">
        <f t="shared" si="15"/>
        <v>345464.9742704964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45.688864755167629</v>
      </c>
      <c r="J66" s="26">
        <f t="shared" si="10"/>
        <v>37058.38385855926</v>
      </c>
      <c r="K66" s="64"/>
      <c r="L66" s="154">
        <f t="shared" si="11"/>
        <v>55.688864755167629</v>
      </c>
      <c r="M66" s="26">
        <f t="shared" si="12"/>
        <v>370583.83858559234</v>
      </c>
      <c r="N66" s="26"/>
      <c r="O66" s="26">
        <f t="shared" si="17"/>
        <v>45.38404022036854</v>
      </c>
      <c r="P66" s="26">
        <f t="shared" si="13"/>
        <v>34546.497427049602</v>
      </c>
      <c r="Q66" s="26"/>
      <c r="R66" s="26">
        <f t="shared" si="14"/>
        <v>55.38404022036854</v>
      </c>
      <c r="S66" s="64">
        <f t="shared" si="15"/>
        <v>345464.9742704964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45.688864755167629</v>
      </c>
      <c r="J67" s="26">
        <f t="shared" si="10"/>
        <v>37058.38385855926</v>
      </c>
      <c r="K67" s="64"/>
      <c r="L67" s="154">
        <f t="shared" si="11"/>
        <v>55.688864755167629</v>
      </c>
      <c r="M67" s="26">
        <f t="shared" si="12"/>
        <v>370583.83858559234</v>
      </c>
      <c r="N67" s="26"/>
      <c r="O67" s="26">
        <f t="shared" si="17"/>
        <v>45.38404022036854</v>
      </c>
      <c r="P67" s="26">
        <f t="shared" si="13"/>
        <v>34546.497427049602</v>
      </c>
      <c r="Q67" s="26"/>
      <c r="R67" s="26">
        <f t="shared" si="14"/>
        <v>55.38404022036854</v>
      </c>
      <c r="S67" s="64">
        <f t="shared" si="15"/>
        <v>345464.9742704964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46.512605909910114</v>
      </c>
      <c r="J68" s="26">
        <f t="shared" si="10"/>
        <v>44798.20275160014</v>
      </c>
      <c r="K68" s="64"/>
      <c r="L68" s="154">
        <f>I68</f>
        <v>46.512605909910114</v>
      </c>
      <c r="M68" s="26">
        <f t="shared" si="12"/>
        <v>44798.20275160014</v>
      </c>
      <c r="N68" s="26"/>
      <c r="O68" s="26">
        <f>H46</f>
        <v>45.415568141989141</v>
      </c>
      <c r="P68" s="26">
        <f t="shared" si="13"/>
        <v>34798.202751600096</v>
      </c>
      <c r="Q68" s="26"/>
      <c r="R68" s="26">
        <f>O68</f>
        <v>45.415568141989141</v>
      </c>
      <c r="S68" s="64">
        <f t="shared" si="15"/>
        <v>34798.202751600096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46.512605909910114</v>
      </c>
      <c r="J69" s="26">
        <f t="shared" si="10"/>
        <v>44798.20275160014</v>
      </c>
      <c r="K69" s="64"/>
      <c r="L69" s="154">
        <f t="shared" ref="L69:L82" si="20">I69</f>
        <v>46.512605909910114</v>
      </c>
      <c r="M69" s="26">
        <f t="shared" si="12"/>
        <v>44798.20275160014</v>
      </c>
      <c r="N69" s="26"/>
      <c r="O69" s="26">
        <f t="shared" si="17"/>
        <v>45.415568141989141</v>
      </c>
      <c r="P69" s="26">
        <f t="shared" si="13"/>
        <v>34798.202751600096</v>
      </c>
      <c r="Q69" s="26"/>
      <c r="R69" s="26">
        <f t="shared" ref="R69:R82" si="21">O69</f>
        <v>45.415568141989141</v>
      </c>
      <c r="S69" s="64">
        <f t="shared" si="15"/>
        <v>34798.202751600096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46.512605909910114</v>
      </c>
      <c r="J70" s="26">
        <f t="shared" si="10"/>
        <v>44798.20275160014</v>
      </c>
      <c r="K70" s="64"/>
      <c r="L70" s="154">
        <f t="shared" si="20"/>
        <v>46.512605909910114</v>
      </c>
      <c r="M70" s="26">
        <f t="shared" si="12"/>
        <v>44798.20275160014</v>
      </c>
      <c r="N70" s="26"/>
      <c r="O70" s="26">
        <f t="shared" si="17"/>
        <v>45.415568141989141</v>
      </c>
      <c r="P70" s="26">
        <f t="shared" si="13"/>
        <v>34798.202751600096</v>
      </c>
      <c r="Q70" s="26"/>
      <c r="R70" s="26">
        <f t="shared" si="21"/>
        <v>45.415568141989141</v>
      </c>
      <c r="S70" s="64">
        <f t="shared" si="15"/>
        <v>34798.202751600096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46.512605909910114</v>
      </c>
      <c r="J71" s="26">
        <f t="shared" si="10"/>
        <v>44798.20275160014</v>
      </c>
      <c r="K71" s="64"/>
      <c r="L71" s="154">
        <f t="shared" si="20"/>
        <v>46.512605909910114</v>
      </c>
      <c r="M71" s="26">
        <f t="shared" si="12"/>
        <v>44798.20275160014</v>
      </c>
      <c r="N71" s="26"/>
      <c r="O71" s="26">
        <f t="shared" si="17"/>
        <v>45.415568141989141</v>
      </c>
      <c r="P71" s="26">
        <f t="shared" si="13"/>
        <v>34798.202751600096</v>
      </c>
      <c r="Q71" s="26"/>
      <c r="R71" s="26">
        <f t="shared" si="21"/>
        <v>45.415568141989141</v>
      </c>
      <c r="S71" s="64">
        <f t="shared" si="15"/>
        <v>34798.202751600096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46.512605909910114</v>
      </c>
      <c r="J72" s="26">
        <f t="shared" si="10"/>
        <v>44798.20275160014</v>
      </c>
      <c r="K72" s="64"/>
      <c r="L72" s="154">
        <f t="shared" si="20"/>
        <v>46.512605909910114</v>
      </c>
      <c r="M72" s="26">
        <f t="shared" si="12"/>
        <v>44798.20275160014</v>
      </c>
      <c r="N72" s="26"/>
      <c r="O72" s="26">
        <f t="shared" si="17"/>
        <v>45.415568141989141</v>
      </c>
      <c r="P72" s="26">
        <f t="shared" si="13"/>
        <v>34798.202751600096</v>
      </c>
      <c r="Q72" s="26"/>
      <c r="R72" s="26">
        <f t="shared" si="21"/>
        <v>45.415568141989141</v>
      </c>
      <c r="S72" s="64">
        <f t="shared" si="15"/>
        <v>34798.202751600096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46.512605909910114</v>
      </c>
      <c r="J73" s="26">
        <f t="shared" si="10"/>
        <v>44798.20275160014</v>
      </c>
      <c r="K73" s="64"/>
      <c r="L73" s="154">
        <f t="shared" si="20"/>
        <v>46.512605909910114</v>
      </c>
      <c r="M73" s="26">
        <f t="shared" si="12"/>
        <v>44798.20275160014</v>
      </c>
      <c r="N73" s="26"/>
      <c r="O73" s="26">
        <f t="shared" si="17"/>
        <v>45.415568141989141</v>
      </c>
      <c r="P73" s="26">
        <f t="shared" si="13"/>
        <v>34798.202751600096</v>
      </c>
      <c r="Q73" s="26"/>
      <c r="R73" s="26">
        <f t="shared" si="21"/>
        <v>45.415568141989141</v>
      </c>
      <c r="S73" s="64">
        <f t="shared" si="15"/>
        <v>34798.202751600096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46.512605909910114</v>
      </c>
      <c r="J74" s="26">
        <f t="shared" si="10"/>
        <v>44798.20275160014</v>
      </c>
      <c r="K74" s="64"/>
      <c r="L74" s="154">
        <f t="shared" si="20"/>
        <v>46.512605909910114</v>
      </c>
      <c r="M74" s="26">
        <f t="shared" si="12"/>
        <v>44798.20275160014</v>
      </c>
      <c r="N74" s="26"/>
      <c r="O74" s="26">
        <f t="shared" si="17"/>
        <v>45.415568141989141</v>
      </c>
      <c r="P74" s="26">
        <f t="shared" si="13"/>
        <v>34798.202751600096</v>
      </c>
      <c r="Q74" s="26"/>
      <c r="R74" s="26">
        <f t="shared" si="21"/>
        <v>45.415568141989141</v>
      </c>
      <c r="S74" s="64">
        <f t="shared" si="15"/>
        <v>34798.202751600096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46.512605909910114</v>
      </c>
      <c r="J75" s="26">
        <f t="shared" si="10"/>
        <v>44798.20275160014</v>
      </c>
      <c r="K75" s="64"/>
      <c r="L75" s="154">
        <f t="shared" si="20"/>
        <v>46.512605909910114</v>
      </c>
      <c r="M75" s="26">
        <f t="shared" si="12"/>
        <v>44798.20275160014</v>
      </c>
      <c r="N75" s="26"/>
      <c r="O75" s="26">
        <f t="shared" si="17"/>
        <v>45.415568141989141</v>
      </c>
      <c r="P75" s="26">
        <f t="shared" si="13"/>
        <v>34798.202751600096</v>
      </c>
      <c r="Q75" s="26"/>
      <c r="R75" s="26">
        <f t="shared" si="21"/>
        <v>45.415568141989141</v>
      </c>
      <c r="S75" s="64">
        <f t="shared" si="15"/>
        <v>34798.202751600096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46.512605909910114</v>
      </c>
      <c r="J76" s="26">
        <f t="shared" si="10"/>
        <v>44798.20275160014</v>
      </c>
      <c r="K76" s="64"/>
      <c r="L76" s="154">
        <f t="shared" si="20"/>
        <v>46.512605909910114</v>
      </c>
      <c r="M76" s="26">
        <f t="shared" si="12"/>
        <v>44798.20275160014</v>
      </c>
      <c r="N76" s="26"/>
      <c r="O76" s="26">
        <f t="shared" si="17"/>
        <v>45.415568141989141</v>
      </c>
      <c r="P76" s="26">
        <f t="shared" si="13"/>
        <v>34798.202751600096</v>
      </c>
      <c r="Q76" s="26"/>
      <c r="R76" s="26">
        <f t="shared" si="21"/>
        <v>45.415568141989141</v>
      </c>
      <c r="S76" s="64">
        <f t="shared" si="15"/>
        <v>34798.202751600096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46.512605909910114</v>
      </c>
      <c r="J77" s="26">
        <f t="shared" si="10"/>
        <v>44798.20275160014</v>
      </c>
      <c r="K77" s="64"/>
      <c r="L77" s="154">
        <f t="shared" si="20"/>
        <v>46.512605909910114</v>
      </c>
      <c r="M77" s="26">
        <f t="shared" si="12"/>
        <v>44798.20275160014</v>
      </c>
      <c r="N77" s="26"/>
      <c r="O77" s="26">
        <f t="shared" si="17"/>
        <v>45.415568141989141</v>
      </c>
      <c r="P77" s="26">
        <f t="shared" si="13"/>
        <v>34798.202751600096</v>
      </c>
      <c r="Q77" s="26"/>
      <c r="R77" s="26">
        <f t="shared" si="21"/>
        <v>45.415568141989141</v>
      </c>
      <c r="S77" s="64">
        <f t="shared" si="15"/>
        <v>34798.202751600096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46.512605909910114</v>
      </c>
      <c r="J78" s="26">
        <f t="shared" si="10"/>
        <v>44798.20275160014</v>
      </c>
      <c r="K78" s="64"/>
      <c r="L78" s="154">
        <f t="shared" si="20"/>
        <v>46.512605909910114</v>
      </c>
      <c r="M78" s="26">
        <f t="shared" si="12"/>
        <v>44798.20275160014</v>
      </c>
      <c r="N78" s="26"/>
      <c r="O78" s="26">
        <f t="shared" si="17"/>
        <v>45.415568141989141</v>
      </c>
      <c r="P78" s="26">
        <f t="shared" si="13"/>
        <v>34798.202751600096</v>
      </c>
      <c r="Q78" s="26"/>
      <c r="R78" s="26">
        <f t="shared" si="21"/>
        <v>45.415568141989141</v>
      </c>
      <c r="S78" s="64">
        <f t="shared" si="15"/>
        <v>34798.202751600096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46.512605909910114</v>
      </c>
      <c r="J79" s="26">
        <f t="shared" si="10"/>
        <v>44798.20275160014</v>
      </c>
      <c r="K79" s="64"/>
      <c r="L79" s="154">
        <f t="shared" si="20"/>
        <v>46.512605909910114</v>
      </c>
      <c r="M79" s="26">
        <f t="shared" si="12"/>
        <v>44798.20275160014</v>
      </c>
      <c r="N79" s="26"/>
      <c r="O79" s="26">
        <f t="shared" si="17"/>
        <v>45.415568141989141</v>
      </c>
      <c r="P79" s="26">
        <f t="shared" si="13"/>
        <v>34798.202751600096</v>
      </c>
      <c r="Q79" s="26"/>
      <c r="R79" s="26">
        <f t="shared" si="21"/>
        <v>45.415568141989141</v>
      </c>
      <c r="S79" s="64">
        <f t="shared" si="15"/>
        <v>34798.202751600096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46.512605909910114</v>
      </c>
      <c r="J80" s="26">
        <f t="shared" si="10"/>
        <v>44798.20275160014</v>
      </c>
      <c r="K80" s="64"/>
      <c r="L80" s="154">
        <f t="shared" si="20"/>
        <v>46.512605909910114</v>
      </c>
      <c r="M80" s="26">
        <f t="shared" si="12"/>
        <v>44798.20275160014</v>
      </c>
      <c r="N80" s="26"/>
      <c r="O80" s="26">
        <f t="shared" si="17"/>
        <v>45.415568141989141</v>
      </c>
      <c r="P80" s="26">
        <f t="shared" si="13"/>
        <v>34798.202751600096</v>
      </c>
      <c r="Q80" s="26"/>
      <c r="R80" s="26">
        <f t="shared" si="21"/>
        <v>45.415568141989141</v>
      </c>
      <c r="S80" s="64">
        <f t="shared" si="15"/>
        <v>34798.202751600096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46.512605909910114</v>
      </c>
      <c r="J81" s="26">
        <f t="shared" si="10"/>
        <v>44798.20275160014</v>
      </c>
      <c r="K81" s="64"/>
      <c r="L81" s="154">
        <f t="shared" si="20"/>
        <v>46.512605909910114</v>
      </c>
      <c r="M81" s="26">
        <f t="shared" si="12"/>
        <v>44798.20275160014</v>
      </c>
      <c r="N81" s="26"/>
      <c r="O81" s="26">
        <f t="shared" si="17"/>
        <v>45.415568141989141</v>
      </c>
      <c r="P81" s="26">
        <f t="shared" si="13"/>
        <v>34798.202751600096</v>
      </c>
      <c r="Q81" s="26"/>
      <c r="R81" s="26">
        <f t="shared" si="21"/>
        <v>45.415568141989141</v>
      </c>
      <c r="S81" s="64">
        <f t="shared" si="15"/>
        <v>34798.202751600096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46.512605909910114</v>
      </c>
      <c r="J82" s="26">
        <f t="shared" si="10"/>
        <v>44798.20275160014</v>
      </c>
      <c r="K82" s="64"/>
      <c r="L82" s="154">
        <f t="shared" si="20"/>
        <v>46.512605909910114</v>
      </c>
      <c r="M82" s="26">
        <f t="shared" si="12"/>
        <v>44798.20275160014</v>
      </c>
      <c r="N82" s="26"/>
      <c r="O82" s="26">
        <f t="shared" si="17"/>
        <v>45.415568141989141</v>
      </c>
      <c r="P82" s="26">
        <f t="shared" si="13"/>
        <v>34798.202751600096</v>
      </c>
      <c r="Q82" s="26"/>
      <c r="R82" s="26">
        <f t="shared" si="21"/>
        <v>45.415568141989141</v>
      </c>
      <c r="S82" s="64">
        <f t="shared" si="15"/>
        <v>34798.202751600096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45.688864755167629</v>
      </c>
      <c r="J83" s="26">
        <f t="shared" si="10"/>
        <v>37058.38385855926</v>
      </c>
      <c r="K83" s="64"/>
      <c r="L83" s="154">
        <f>I83+10</f>
        <v>55.688864755167629</v>
      </c>
      <c r="M83" s="26">
        <f t="shared" si="12"/>
        <v>370583.83858559234</v>
      </c>
      <c r="N83" s="26"/>
      <c r="O83" s="26">
        <f>D51</f>
        <v>45.38404022036854</v>
      </c>
      <c r="P83" s="26">
        <f t="shared" si="13"/>
        <v>34546.497427049602</v>
      </c>
      <c r="Q83" s="26"/>
      <c r="R83" s="26">
        <f>O83+10</f>
        <v>55.38404022036854</v>
      </c>
      <c r="S83" s="64">
        <f t="shared" si="15"/>
        <v>345464.9742704964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45.688864755167629</v>
      </c>
      <c r="J84" s="65">
        <f t="shared" si="10"/>
        <v>37058.38385855926</v>
      </c>
      <c r="K84" s="66"/>
      <c r="L84" s="155">
        <f>I84+10</f>
        <v>55.688864755167629</v>
      </c>
      <c r="M84" s="65">
        <f t="shared" si="12"/>
        <v>370583.83858559234</v>
      </c>
      <c r="N84" s="65"/>
      <c r="O84" s="65">
        <f t="shared" si="17"/>
        <v>45.38404022036854</v>
      </c>
      <c r="P84" s="65">
        <f t="shared" si="13"/>
        <v>34546.497427049602</v>
      </c>
      <c r="Q84" s="65"/>
      <c r="R84" s="65">
        <f>O84+10</f>
        <v>55.38404022036854</v>
      </c>
      <c r="S84" s="66">
        <f t="shared" si="15"/>
        <v>345464.9742704964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46.221701836150487</v>
      </c>
      <c r="K85" s="67"/>
      <c r="L85" s="67" t="s">
        <v>134</v>
      </c>
      <c r="M85" s="67">
        <f>10*LOG10(SUM(M61:M84)/24)</f>
        <v>52.226327669656897</v>
      </c>
      <c r="N85" s="67"/>
      <c r="O85" s="67" t="s">
        <v>135</v>
      </c>
      <c r="P85" s="67">
        <f>10*LOG10(SUM(P61:P84)/24)</f>
        <v>45.403771976891527</v>
      </c>
      <c r="Q85" s="67"/>
      <c r="R85" s="67" t="s">
        <v>134</v>
      </c>
      <c r="S85" s="68">
        <f>10*LOG10(SUM(S61:S84)/24)</f>
        <v>51.79833882000591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22</v>
      </c>
      <c r="C89" s="22">
        <f>C2</f>
        <v>255458.38</v>
      </c>
      <c r="D89" s="23">
        <f>D2</f>
        <v>4258574.21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45.415568141989141</v>
      </c>
      <c r="J89" s="86">
        <f>D51</f>
        <v>45.38404022036854</v>
      </c>
      <c r="K89" s="86">
        <f>E51</f>
        <v>45.403771976891527</v>
      </c>
      <c r="L89" s="87">
        <f>F51</f>
        <v>51.79833882000591</v>
      </c>
      <c r="M89" s="89">
        <f>C52</f>
        <v>46.512605909910114</v>
      </c>
      <c r="N89" s="86">
        <f>D52</f>
        <v>45.688864755167629</v>
      </c>
      <c r="O89" s="86">
        <f>E52</f>
        <v>46.221701836150487</v>
      </c>
      <c r="P89" s="87">
        <f>F52</f>
        <v>52.226327669656897</v>
      </c>
      <c r="Q89" s="89">
        <f>C53</f>
        <v>6.5126059099101141</v>
      </c>
      <c r="R89" s="86">
        <f>D53</f>
        <v>11.688864755167629</v>
      </c>
      <c r="S89" s="86">
        <f>E53</f>
        <v>7.6532307661791137</v>
      </c>
      <c r="T89" s="87">
        <f>F53</f>
        <v>10.275755739844072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22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440.02597105148857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26.90986686017435</v>
      </c>
      <c r="K95" s="35">
        <f>4/60*100</f>
        <v>6.666666666666667</v>
      </c>
      <c r="L95" s="36">
        <f t="shared" ref="L95:L126" si="23">F95-J95+M95</f>
        <v>8.3292207664160713</v>
      </c>
      <c r="M95" s="110">
        <f>10*LOG(6.666667/100)</f>
        <v>-11.760912373409578</v>
      </c>
      <c r="N95" s="110">
        <f t="shared" ref="N95:N126" si="24">10^(L95/10)</f>
        <v>6.8064722249777994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446.02597105148857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30.68720294805301</v>
      </c>
      <c r="K96" s="27">
        <f t="shared" ref="K96:K159" si="27">4/60*100</f>
        <v>6.666666666666667</v>
      </c>
      <c r="L96" s="37">
        <f t="shared" si="23"/>
        <v>4.5518846785374123</v>
      </c>
      <c r="M96" s="110">
        <f t="shared" ref="M96:M159" si="28">10*LOG(6.666667/100)</f>
        <v>-11.760912373409578</v>
      </c>
      <c r="N96" s="110">
        <f t="shared" si="24"/>
        <v>2.8522557732122169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452.02597105148857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30.80326775641905</v>
      </c>
      <c r="K97" s="27">
        <f t="shared" si="27"/>
        <v>6.666666666666667</v>
      </c>
      <c r="L97" s="37">
        <f t="shared" si="23"/>
        <v>4.4358198701713718</v>
      </c>
      <c r="M97" s="110">
        <f t="shared" si="28"/>
        <v>-11.760912373409578</v>
      </c>
      <c r="N97" s="110">
        <f t="shared" si="24"/>
        <v>2.7770390518417369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458.02597105148857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30.917802082547713</v>
      </c>
      <c r="K98" s="27">
        <f t="shared" si="27"/>
        <v>6.666666666666667</v>
      </c>
      <c r="L98" s="37">
        <f t="shared" si="23"/>
        <v>4.3212855440427091</v>
      </c>
      <c r="M98" s="110">
        <f t="shared" si="28"/>
        <v>-11.760912373409578</v>
      </c>
      <c r="N98" s="110">
        <f t="shared" si="24"/>
        <v>2.7047588744150581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464.02597105148857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31.030845764921128</v>
      </c>
      <c r="K99" s="27">
        <f t="shared" si="27"/>
        <v>6.666666666666667</v>
      </c>
      <c r="L99" s="37">
        <f t="shared" si="23"/>
        <v>4.2082418616692934</v>
      </c>
      <c r="M99" s="110">
        <f t="shared" si="28"/>
        <v>-11.760912373409578</v>
      </c>
      <c r="N99" s="110">
        <f t="shared" si="24"/>
        <v>2.6352643455130025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470.02597105148857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31.142437106490302</v>
      </c>
      <c r="K100" s="27">
        <f t="shared" si="27"/>
        <v>6.666666666666667</v>
      </c>
      <c r="L100" s="37">
        <f t="shared" si="23"/>
        <v>4.0966505201001198</v>
      </c>
      <c r="M100" s="110">
        <f t="shared" si="28"/>
        <v>-11.760912373409578</v>
      </c>
      <c r="N100" s="110">
        <f t="shared" si="24"/>
        <v>2.5684141389297097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476.02597105148857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31.252612952588965</v>
      </c>
      <c r="K101" s="27">
        <f t="shared" si="27"/>
        <v>6.666666666666667</v>
      </c>
      <c r="L101" s="37">
        <f t="shared" si="23"/>
        <v>3.9864746740014567</v>
      </c>
      <c r="M101" s="110">
        <f t="shared" si="28"/>
        <v>-11.760912373409578</v>
      </c>
      <c r="N101" s="110">
        <f t="shared" si="24"/>
        <v>2.5040757785907344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482.02597105148857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31.361408763967557</v>
      </c>
      <c r="K102" s="27">
        <f t="shared" si="27"/>
        <v>6.666666666666667</v>
      </c>
      <c r="L102" s="37">
        <f t="shared" si="23"/>
        <v>3.8776788626228651</v>
      </c>
      <c r="M102" s="110">
        <f t="shared" si="28"/>
        <v>-11.760912373409578</v>
      </c>
      <c r="N102" s="110">
        <f t="shared" si="24"/>
        <v>2.442124981732146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488.02597105148857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31.468858685309474</v>
      </c>
      <c r="K103" s="27">
        <f t="shared" si="27"/>
        <v>6.666666666666667</v>
      </c>
      <c r="L103" s="37">
        <f t="shared" si="23"/>
        <v>3.7702289412809478</v>
      </c>
      <c r="M103" s="110">
        <f t="shared" si="28"/>
        <v>-11.760912373409578</v>
      </c>
      <c r="N103" s="110">
        <f t="shared" si="24"/>
        <v>2.3824450582551151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494.02597105148857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31.574995609560933</v>
      </c>
      <c r="K104" s="27">
        <f t="shared" si="27"/>
        <v>6.666666666666667</v>
      </c>
      <c r="L104" s="37">
        <f t="shared" si="23"/>
        <v>3.6640920170294891</v>
      </c>
      <c r="M104" s="110">
        <f t="shared" si="28"/>
        <v>-11.760912373409578</v>
      </c>
      <c r="N104" s="110">
        <f t="shared" si="24"/>
        <v>2.3249263608314457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500.02597105148857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31.679851238377626</v>
      </c>
      <c r="K105" s="27">
        <f t="shared" si="27"/>
        <v>6.666666666666667</v>
      </c>
      <c r="L105" s="37">
        <f t="shared" si="23"/>
        <v>3.5592363882127955</v>
      </c>
      <c r="M105" s="110">
        <f t="shared" si="28"/>
        <v>-11.760912373409578</v>
      </c>
      <c r="N105" s="110">
        <f t="shared" si="24"/>
        <v>2.2694657809178378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506.02597105148857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31.78345613896612</v>
      </c>
      <c r="K106" s="27">
        <f t="shared" si="27"/>
        <v>6.666666666666667</v>
      </c>
      <c r="L106" s="37">
        <f t="shared" si="23"/>
        <v>3.4556314876243022</v>
      </c>
      <c r="M106" s="110">
        <f t="shared" si="28"/>
        <v>-11.760912373409578</v>
      </c>
      <c r="N106" s="110">
        <f t="shared" si="24"/>
        <v>2.2159662863502732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512.02597105148857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31.885839797575063</v>
      </c>
      <c r="K107" s="27">
        <f t="shared" si="27"/>
        <v>6.666666666666667</v>
      </c>
      <c r="L107" s="37">
        <f t="shared" si="23"/>
        <v>3.3532478290153591</v>
      </c>
      <c r="M107" s="110">
        <f t="shared" si="28"/>
        <v>-11.760912373409578</v>
      </c>
      <c r="N107" s="110">
        <f t="shared" si="24"/>
        <v>2.1643364966436525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518.02597105148857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31.987030669870276</v>
      </c>
      <c r="K108" s="27">
        <f t="shared" si="27"/>
        <v>6.666666666666667</v>
      </c>
      <c r="L108" s="37">
        <f t="shared" si="23"/>
        <v>3.2520569567201463</v>
      </c>
      <c r="M108" s="110">
        <f t="shared" si="28"/>
        <v>-11.760912373409578</v>
      </c>
      <c r="N108" s="110">
        <f t="shared" si="24"/>
        <v>2.114490292523493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524.02597105148857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32.087056228409146</v>
      </c>
      <c r="K109" s="27">
        <f t="shared" si="27"/>
        <v>6.666666666666667</v>
      </c>
      <c r="L109" s="37">
        <f t="shared" si="23"/>
        <v>3.1520313981812755</v>
      </c>
      <c r="M109" s="110">
        <f t="shared" si="28"/>
        <v>-11.760912373409578</v>
      </c>
      <c r="N109" s="110">
        <f t="shared" si="24"/>
        <v>2.0663464565721825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530.02597105148857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32.185943007412426</v>
      </c>
      <c r="K110" s="27">
        <f t="shared" si="27"/>
        <v>6.666666666666667</v>
      </c>
      <c r="L110" s="37">
        <f t="shared" si="23"/>
        <v>3.0531446191779956</v>
      </c>
      <c r="M110" s="110">
        <f t="shared" si="28"/>
        <v>-11.760912373409578</v>
      </c>
      <c r="N110" s="110">
        <f t="shared" si="24"/>
        <v>2.0198283421881844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536.02597105148857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32.283716645016007</v>
      </c>
      <c r="K111" s="27">
        <f t="shared" si="27"/>
        <v>6.666666666666667</v>
      </c>
      <c r="L111" s="37">
        <f t="shared" si="23"/>
        <v>2.9553709815744149</v>
      </c>
      <c r="M111" s="110">
        <f t="shared" si="28"/>
        <v>-11.760912373409578</v>
      </c>
      <c r="N111" s="110">
        <f t="shared" si="24"/>
        <v>1.974863568337162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542.02597105148857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32.380401923171021</v>
      </c>
      <c r="K112" s="27">
        <f t="shared" si="27"/>
        <v>6.666666666666667</v>
      </c>
      <c r="L112" s="37">
        <f t="shared" si="23"/>
        <v>2.8586857034194004</v>
      </c>
      <c r="M112" s="110">
        <f t="shared" si="28"/>
        <v>-11.760912373409578</v>
      </c>
      <c r="N112" s="110">
        <f t="shared" si="24"/>
        <v>1.9313837378237548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548.02597105148857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32.476022805347512</v>
      </c>
      <c r="K113" s="27">
        <f t="shared" si="27"/>
        <v>6.666666666666667</v>
      </c>
      <c r="L113" s="37">
        <f t="shared" si="23"/>
        <v>2.7630648212429101</v>
      </c>
      <c r="M113" s="110">
        <f t="shared" si="28"/>
        <v>-11.760912373409578</v>
      </c>
      <c r="N113" s="110">
        <f t="shared" si="24"/>
        <v>1.8893241770353544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554.02597105148857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32.570602472185278</v>
      </c>
      <c r="K114" s="27">
        <f t="shared" si="27"/>
        <v>6.666666666666667</v>
      </c>
      <c r="L114" s="37">
        <f t="shared" si="23"/>
        <v>2.6684851544051433</v>
      </c>
      <c r="M114" s="110">
        <f t="shared" si="28"/>
        <v>-11.760912373409578</v>
      </c>
      <c r="N114" s="110">
        <f t="shared" si="24"/>
        <v>1.8486236953077146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560.02597105148857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32.664163355224531</v>
      </c>
      <c r="K115" s="27">
        <f t="shared" si="27"/>
        <v>6.666666666666667</v>
      </c>
      <c r="L115" s="37">
        <f t="shared" si="23"/>
        <v>2.5749242713658909</v>
      </c>
      <c r="M115" s="110">
        <f t="shared" si="28"/>
        <v>-11.760912373409578</v>
      </c>
      <c r="N115" s="110">
        <f t="shared" si="24"/>
        <v>1.8092243622397433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566.02597105148857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32.75672716883917</v>
      </c>
      <c r="K116" s="27">
        <f t="shared" si="27"/>
        <v>6.666666666666667</v>
      </c>
      <c r="L116" s="37">
        <f t="shared" si="23"/>
        <v>2.4823604577512519</v>
      </c>
      <c r="M116" s="110">
        <f t="shared" si="28"/>
        <v>-11.760912373409578</v>
      </c>
      <c r="N116" s="110">
        <f t="shared" si="24"/>
        <v>1.7710713014434873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572.02597105148857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32.848314940486397</v>
      </c>
      <c r="K117" s="27">
        <f t="shared" si="27"/>
        <v>6.666666666666667</v>
      </c>
      <c r="L117" s="37">
        <f t="shared" si="23"/>
        <v>2.3907726861040253</v>
      </c>
      <c r="M117" s="110">
        <f t="shared" si="28"/>
        <v>-11.760912373409578</v>
      </c>
      <c r="N117" s="110">
        <f t="shared" si="24"/>
        <v>1.7341124993575232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578.02597105148857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32.938947039378021</v>
      </c>
      <c r="K118" s="27">
        <f t="shared" si="27"/>
        <v>6.666666666666667</v>
      </c>
      <c r="L118" s="37">
        <f t="shared" si="23"/>
        <v>2.3001405872124003</v>
      </c>
      <c r="M118" s="110">
        <f t="shared" si="28"/>
        <v>-11.760912373409578</v>
      </c>
      <c r="N118" s="110">
        <f t="shared" si="24"/>
        <v>1.6982986278794447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584.02597105148857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33.028643203671351</v>
      </c>
      <c r="K119" s="27">
        <f t="shared" si="27"/>
        <v>6.666666666666667</v>
      </c>
      <c r="L119" s="37">
        <f t="shared" si="23"/>
        <v>2.2104444229190712</v>
      </c>
      <c r="M119" s="110">
        <f t="shared" si="28"/>
        <v>-11.760912373409578</v>
      </c>
      <c r="N119" s="110">
        <f t="shared" si="24"/>
        <v>1.6635828796875483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590.02597105148857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33.117422566270427</v>
      </c>
      <c r="K120" s="27">
        <f t="shared" si="27"/>
        <v>6.666666666666667</v>
      </c>
      <c r="L120" s="37">
        <f t="shared" si="23"/>
        <v>2.1216650603199945</v>
      </c>
      <c r="M120" s="110">
        <f t="shared" si="28"/>
        <v>-11.760912373409578</v>
      </c>
      <c r="N120" s="110">
        <f t="shared" si="24"/>
        <v>1.6299208152247302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596.02597105148857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33.205303679321894</v>
      </c>
      <c r="K121" s="27">
        <f t="shared" si="27"/>
        <v>6.666666666666667</v>
      </c>
      <c r="L121" s="37">
        <f t="shared" si="23"/>
        <v>2.0337839472685282</v>
      </c>
      <c r="M121" s="110">
        <f t="shared" si="28"/>
        <v>-11.760912373409578</v>
      </c>
      <c r="N121" s="110">
        <f t="shared" si="24"/>
        <v>1.5972702204102149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602.02597105148857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33.292304537484085</v>
      </c>
      <c r="K122" s="27">
        <f t="shared" si="27"/>
        <v>6.666666666666667</v>
      </c>
      <c r="L122" s="37">
        <f t="shared" si="23"/>
        <v>1.9467830891063365</v>
      </c>
      <c r="M122" s="110">
        <f t="shared" si="28"/>
        <v>-11.760912373409578</v>
      </c>
      <c r="N122" s="110">
        <f t="shared" si="24"/>
        <v>1.5655909742280187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608.02597105148857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33.378442600042249</v>
      </c>
      <c r="K123" s="27">
        <f t="shared" si="27"/>
        <v>6.666666666666667</v>
      </c>
      <c r="L123" s="37">
        <f t="shared" si="23"/>
        <v>1.8606450265481733</v>
      </c>
      <c r="M123" s="110">
        <f t="shared" si="28"/>
        <v>-11.760912373409578</v>
      </c>
      <c r="N123" s="110">
        <f t="shared" si="24"/>
        <v>1.5348449254163741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614.02597105148857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33.463734811937861</v>
      </c>
      <c r="K124" s="27">
        <f t="shared" si="27"/>
        <v>6.666666666666667</v>
      </c>
      <c r="L124" s="37">
        <f t="shared" si="23"/>
        <v>1.7753528146525603</v>
      </c>
      <c r="M124" s="110">
        <f t="shared" si="28"/>
        <v>-11.760912373409578</v>
      </c>
      <c r="N124" s="110">
        <f t="shared" si="24"/>
        <v>1.5049957775501734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620.02597105148857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33.548197623775522</v>
      </c>
      <c r="K125" s="27">
        <f t="shared" si="27"/>
        <v>6.666666666666667</v>
      </c>
      <c r="L125" s="37">
        <f t="shared" si="23"/>
        <v>1.6908900028148999</v>
      </c>
      <c r="M125" s="110">
        <f t="shared" si="28"/>
        <v>-11.760912373409578</v>
      </c>
      <c r="N125" s="110">
        <f t="shared" si="24"/>
        <v>1.4760089818698252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626.02597105148857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33.631847010866352</v>
      </c>
      <c r="K126" s="27">
        <f t="shared" si="27"/>
        <v>6.666666666666667</v>
      </c>
      <c r="L126" s="37">
        <f t="shared" si="23"/>
        <v>1.60724061572407</v>
      </c>
      <c r="M126" s="110">
        <f t="shared" si="28"/>
        <v>-11.760912373409578</v>
      </c>
      <c r="N126" s="110">
        <f t="shared" si="24"/>
        <v>1.4478516372654859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632.02597105148857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33.714698491363173</v>
      </c>
      <c r="K127" s="27">
        <f t="shared" si="27"/>
        <v>6.666666666666667</v>
      </c>
      <c r="L127" s="37">
        <f t="shared" ref="L127:L158" si="29">F127-J127+M127</f>
        <v>1.5243891352272492</v>
      </c>
      <c r="M127" s="110">
        <f t="shared" si="28"/>
        <v>-11.760912373409578</v>
      </c>
      <c r="N127" s="110">
        <f t="shared" ref="N127:N158" si="30">10^(L127/10)</f>
        <v>1.4204923968758181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638.02597105148857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33.796767143538872</v>
      </c>
      <c r="K128" s="27">
        <f t="shared" si="27"/>
        <v>6.666666666666667</v>
      </c>
      <c r="L128" s="37">
        <f t="shared" si="29"/>
        <v>1.4423204830515495</v>
      </c>
      <c r="M128" s="110">
        <f t="shared" si="28"/>
        <v>-11.760912373409578</v>
      </c>
      <c r="N128" s="110">
        <f t="shared" si="30"/>
        <v>1.3939013808060294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644.02597105148857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33.87806762225609</v>
      </c>
      <c r="K129" s="27">
        <f t="shared" si="27"/>
        <v>6.666666666666667</v>
      </c>
      <c r="L129" s="37">
        <f t="shared" si="29"/>
        <v>1.3610200043343319</v>
      </c>
      <c r="M129" s="110">
        <f t="shared" si="28"/>
        <v>-11.760912373409578</v>
      </c>
      <c r="N129" s="110">
        <f t="shared" si="30"/>
        <v>1.3680500945112664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650.02597105148857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33.958614174673301</v>
      </c>
      <c r="K130" s="27">
        <f t="shared" si="27"/>
        <v>6.666666666666667</v>
      </c>
      <c r="L130" s="37">
        <f t="shared" si="29"/>
        <v>1.2804734519171213</v>
      </c>
      <c r="M130" s="110">
        <f t="shared" si="28"/>
        <v>-11.760912373409578</v>
      </c>
      <c r="N130" s="110">
        <f t="shared" si="30"/>
        <v>1.3429113524289291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656.02597105148857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34.038420655229281</v>
      </c>
      <c r="K131" s="27">
        <f t="shared" si="27"/>
        <v>6.666666666666667</v>
      </c>
      <c r="L131" s="37">
        <f t="shared" si="29"/>
        <v>1.2006669713611409</v>
      </c>
      <c r="M131" s="110">
        <f t="shared" si="28"/>
        <v>-11.760912373409578</v>
      </c>
      <c r="N131" s="110">
        <f t="shared" si="30"/>
        <v>1.3184592064776708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662.02597105148857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34.117500539945375</v>
      </c>
      <c r="K132" s="27">
        <f t="shared" si="27"/>
        <v>6.666666666666667</v>
      </c>
      <c r="L132" s="37">
        <f t="shared" si="29"/>
        <v>1.1215870866450466</v>
      </c>
      <c r="M132" s="110">
        <f t="shared" si="28"/>
        <v>-11.760912373409578</v>
      </c>
      <c r="N132" s="110">
        <f t="shared" si="30"/>
        <v>1.2946688790718366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668.02597105148857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34.195866940082702</v>
      </c>
      <c r="K133" s="27">
        <f t="shared" si="27"/>
        <v>6.666666666666667</v>
      </c>
      <c r="L133" s="37">
        <f t="shared" si="29"/>
        <v>1.0432206865077198</v>
      </c>
      <c r="M133" s="110">
        <f t="shared" si="28"/>
        <v>-11.760912373409578</v>
      </c>
      <c r="N133" s="110">
        <f t="shared" si="30"/>
        <v>1.2715167003282968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674.02597105148857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34.273532615188579</v>
      </c>
      <c r="K134" s="27">
        <f t="shared" si="27"/>
        <v>6.666666666666667</v>
      </c>
      <c r="L134" s="37">
        <f t="shared" si="29"/>
        <v>0.96555501140184319</v>
      </c>
      <c r="M134" s="110">
        <f t="shared" si="28"/>
        <v>-11.760912373409578</v>
      </c>
      <c r="N134" s="110">
        <f t="shared" si="30"/>
        <v>1.2489800491685616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680.02597105148857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34.350509985564926</v>
      </c>
      <c r="K135" s="27">
        <f t="shared" si="27"/>
        <v>6.666666666666667</v>
      </c>
      <c r="L135" s="37">
        <f t="shared" si="29"/>
        <v>0.88857764102549552</v>
      </c>
      <c r="M135" s="110">
        <f t="shared" si="28"/>
        <v>-11.760912373409578</v>
      </c>
      <c r="N135" s="110">
        <f t="shared" si="30"/>
        <v>1.2270372980423665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686.02597105148857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34.426811144188989</v>
      </c>
      <c r="K136" s="27">
        <f t="shared" si="27"/>
        <v>6.666666666666667</v>
      </c>
      <c r="L136" s="37">
        <f t="shared" si="29"/>
        <v>0.81227648240143324</v>
      </c>
      <c r="M136" s="110">
        <f t="shared" si="28"/>
        <v>-11.760912373409578</v>
      </c>
      <c r="N136" s="110">
        <f t="shared" si="30"/>
        <v>1.2056677610204944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692.02597105148857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34.50244786811497</v>
      </c>
      <c r="K137" s="27">
        <f t="shared" si="27"/>
        <v>6.666666666666667</v>
      </c>
      <c r="L137" s="37">
        <f t="shared" si="29"/>
        <v>0.7366397584754516</v>
      </c>
      <c r="M137" s="110">
        <f t="shared" si="28"/>
        <v>-11.760912373409578</v>
      </c>
      <c r="N137" s="110">
        <f t="shared" si="30"/>
        <v>1.1848516450241686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698.02597105148857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34.577431629383597</v>
      </c>
      <c r="K138" s="27">
        <f t="shared" si="27"/>
        <v>6.666666666666667</v>
      </c>
      <c r="L138" s="37">
        <f t="shared" si="29"/>
        <v>0.66165599720682522</v>
      </c>
      <c r="M138" s="110">
        <f t="shared" si="28"/>
        <v>-11.760912373409578</v>
      </c>
      <c r="N138" s="110">
        <f t="shared" si="30"/>
        <v>1.1645700039762295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704.02597105148857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34.651773605464669</v>
      </c>
      <c r="K139" s="27">
        <f t="shared" si="27"/>
        <v>6.666666666666667</v>
      </c>
      <c r="L139" s="37">
        <f t="shared" si="29"/>
        <v>0.58731402112575282</v>
      </c>
      <c r="M139" s="110">
        <f t="shared" si="28"/>
        <v>-11.760912373409578</v>
      </c>
      <c r="N139" s="110">
        <f t="shared" si="30"/>
        <v>1.1448046956758018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710.02597105148857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34.725484689256639</v>
      </c>
      <c r="K140" s="27">
        <f t="shared" si="27"/>
        <v>6.666666666666667</v>
      </c>
      <c r="L140" s="37">
        <f t="shared" si="29"/>
        <v>0.51360293733378271</v>
      </c>
      <c r="M140" s="110">
        <f t="shared" si="28"/>
        <v>-11.760912373409578</v>
      </c>
      <c r="N140" s="110">
        <f t="shared" si="30"/>
        <v>1.125538341213054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716.02597105148857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34.798575498665379</v>
      </c>
      <c r="K141" s="27">
        <f t="shared" si="27"/>
        <v>6.666666666666667</v>
      </c>
      <c r="L141" s="37">
        <f t="shared" si="29"/>
        <v>0.44051212792504302</v>
      </c>
      <c r="M141" s="110">
        <f t="shared" si="28"/>
        <v>-11.760912373409578</v>
      </c>
      <c r="N141" s="110">
        <f t="shared" si="30"/>
        <v>1.1067542867545401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722.02597105148857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34.871056385783248</v>
      </c>
      <c r="K142" s="27">
        <f t="shared" si="27"/>
        <v>6.666666666666667</v>
      </c>
      <c r="L142" s="37">
        <f t="shared" si="29"/>
        <v>0.36803124080717353</v>
      </c>
      <c r="M142" s="110">
        <f t="shared" si="28"/>
        <v>-11.760912373409578</v>
      </c>
      <c r="N142" s="110">
        <f t="shared" si="30"/>
        <v>1.0884365675421828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728.02597105148857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34.942937445688429</v>
      </c>
      <c r="K143" s="27">
        <f t="shared" si="27"/>
        <v>6.666666666666667</v>
      </c>
      <c r="L143" s="37">
        <f t="shared" si="29"/>
        <v>0.29615018090199285</v>
      </c>
      <c r="M143" s="110">
        <f t="shared" si="28"/>
        <v>-11.760912373409578</v>
      </c>
      <c r="N143" s="110">
        <f t="shared" si="30"/>
        <v>1.0705698739605207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734.02597105148857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35.014228524883052</v>
      </c>
      <c r="K144" s="27">
        <f t="shared" si="27"/>
        <v>6.666666666666667</v>
      </c>
      <c r="L144" s="37">
        <f t="shared" si="29"/>
        <v>0.22485910170737</v>
      </c>
      <c r="M144" s="110">
        <f t="shared" si="28"/>
        <v>-11.760912373409578</v>
      </c>
      <c r="N144" s="110">
        <f t="shared" si="30"/>
        <v>1.0531395195375748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740.02597105148857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35.084939229387899</v>
      </c>
      <c r="K145" s="27">
        <f t="shared" si="27"/>
        <v>6.666666666666667</v>
      </c>
      <c r="L145" s="37">
        <f t="shared" si="29"/>
        <v>0.1541483972025226</v>
      </c>
      <c r="M145" s="110">
        <f t="shared" si="28"/>
        <v>-11.760912373409578</v>
      </c>
      <c r="N145" s="110">
        <f t="shared" si="30"/>
        <v>1.03613141075439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746.02597105148857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35.155078932510264</v>
      </c>
      <c r="K146" s="27">
        <f t="shared" si="27"/>
        <v>6.666666666666667</v>
      </c>
      <c r="L146" s="37">
        <f t="shared" si="29"/>
        <v>8.4008694080157653E-2</v>
      </c>
      <c r="M146" s="110">
        <f t="shared" si="28"/>
        <v>-11.760912373409578</v>
      </c>
      <c r="N146" s="110">
        <f t="shared" si="30"/>
        <v>1.0195320185473697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752.02597105148857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35.224656782300613</v>
      </c>
      <c r="K147" s="27">
        <f t="shared" si="27"/>
        <v>6.666666666666667</v>
      </c>
      <c r="L147" s="37">
        <f t="shared" si="29"/>
        <v>1.4430844289808675E-2</v>
      </c>
      <c r="M147" s="110">
        <f t="shared" si="28"/>
        <v>-11.760912373409578</v>
      </c>
      <c r="N147" s="110">
        <f t="shared" si="30"/>
        <v>1.003328351395802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758.02597105148857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35.293681708713102</v>
      </c>
      <c r="K148" s="27">
        <f t="shared" si="27"/>
        <v>6.666666666666667</v>
      </c>
      <c r="L148" s="37">
        <f t="shared" si="29"/>
        <v>-5.4594082122680021E-2</v>
      </c>
      <c r="M148" s="110">
        <f t="shared" si="28"/>
        <v>-11.760912373409578</v>
      </c>
      <c r="N148" s="110">
        <f t="shared" si="30"/>
        <v>0.98750792989455294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764.02597105148857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35.362162430483622</v>
      </c>
      <c r="K149" s="27">
        <f t="shared" si="27"/>
        <v>6.666666666666667</v>
      </c>
      <c r="L149" s="37">
        <f t="shared" si="29"/>
        <v>-0.12307480389319991</v>
      </c>
      <c r="M149" s="110">
        <f t="shared" si="28"/>
        <v>-11.760912373409578</v>
      </c>
      <c r="N149" s="110">
        <f t="shared" si="30"/>
        <v>0.97205876271906744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770.02597105148857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35.430107461739013</v>
      </c>
      <c r="K150" s="27">
        <f t="shared" si="27"/>
        <v>6.666666666666667</v>
      </c>
      <c r="L150" s="37">
        <f t="shared" si="29"/>
        <v>-0.191019835148591</v>
      </c>
      <c r="M150" s="110">
        <f t="shared" si="28"/>
        <v>-11.760912373409578</v>
      </c>
      <c r="N150" s="110">
        <f t="shared" si="30"/>
        <v>0.95696932389613976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776.02597105148857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35.497525118349635</v>
      </c>
      <c r="K151" s="27">
        <f t="shared" si="27"/>
        <v>6.666666666666667</v>
      </c>
      <c r="L151" s="37">
        <f t="shared" si="29"/>
        <v>-0.2584374917592136</v>
      </c>
      <c r="M151" s="110">
        <f t="shared" si="28"/>
        <v>-11.760912373409578</v>
      </c>
      <c r="N151" s="110">
        <f t="shared" si="30"/>
        <v>0.94222853130007822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782.02597105148857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35.564423524037366</v>
      </c>
      <c r="K152" s="27">
        <f t="shared" si="27"/>
        <v>6.666666666666667</v>
      </c>
      <c r="L152" s="37">
        <f t="shared" si="29"/>
        <v>-0.32533589744694424</v>
      </c>
      <c r="M152" s="110">
        <f t="shared" si="28"/>
        <v>-11.760912373409578</v>
      </c>
      <c r="N152" s="110">
        <f t="shared" si="30"/>
        <v>0.92782572629929549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532.02597105148857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32.218656661278779</v>
      </c>
      <c r="K153" s="27">
        <f t="shared" si="27"/>
        <v>6.666666666666667</v>
      </c>
      <c r="L153" s="37">
        <f t="shared" si="29"/>
        <v>3.0204309653116432</v>
      </c>
      <c r="M153" s="110">
        <f t="shared" si="28"/>
        <v>-11.760912373409578</v>
      </c>
      <c r="N153" s="110">
        <f t="shared" si="30"/>
        <v>2.0046709478698332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532.22141562441743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32.221846915783807</v>
      </c>
      <c r="K154" s="27">
        <f t="shared" si="27"/>
        <v>6.666666666666667</v>
      </c>
      <c r="L154" s="37">
        <f t="shared" si="29"/>
        <v>3.0172407108066146</v>
      </c>
      <c r="M154" s="110">
        <f t="shared" si="28"/>
        <v>-11.760912373409578</v>
      </c>
      <c r="N154" s="110">
        <f t="shared" si="30"/>
        <v>2.0031988909169378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532.80527908943418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32.23137038435798</v>
      </c>
      <c r="K155" s="27">
        <f t="shared" si="27"/>
        <v>6.666666666666667</v>
      </c>
      <c r="L155" s="37">
        <f t="shared" si="29"/>
        <v>3.0077172422324416</v>
      </c>
      <c r="M155" s="110">
        <f t="shared" si="28"/>
        <v>-11.760912373409578</v>
      </c>
      <c r="N155" s="110">
        <f t="shared" si="30"/>
        <v>1.9988109696496688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533.77030421355232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32.247088171535161</v>
      </c>
      <c r="K156" s="27">
        <f t="shared" si="27"/>
        <v>6.666666666666667</v>
      </c>
      <c r="L156" s="37">
        <f t="shared" si="29"/>
        <v>2.9919994550552609</v>
      </c>
      <c r="M156" s="110">
        <f t="shared" si="28"/>
        <v>-11.760912373409578</v>
      </c>
      <c r="N156" s="110">
        <f t="shared" si="30"/>
        <v>1.9915900391565367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535.10488564352625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32.268778324225806</v>
      </c>
      <c r="K157" s="27">
        <f t="shared" si="27"/>
        <v>6.666666666666667</v>
      </c>
      <c r="L157" s="37">
        <f t="shared" si="29"/>
        <v>2.9703093023646154</v>
      </c>
      <c r="M157" s="110">
        <f t="shared" si="28"/>
        <v>-11.760912373409578</v>
      </c>
      <c r="N157" s="110">
        <f t="shared" si="30"/>
        <v>1.9816681541973724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536.79373427871212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32.296148757821484</v>
      </c>
      <c r="K158" s="27">
        <f t="shared" si="27"/>
        <v>6.666666666666667</v>
      </c>
      <c r="L158" s="37">
        <f t="shared" si="29"/>
        <v>2.9429388687689375</v>
      </c>
      <c r="M158" s="110">
        <f t="shared" si="28"/>
        <v>-11.760912373409578</v>
      </c>
      <c r="N158" s="110">
        <f t="shared" si="30"/>
        <v>1.9692184081284583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538.81868333331636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32.328852926166888</v>
      </c>
      <c r="K159" s="27">
        <f t="shared" si="27"/>
        <v>6.666666666666667</v>
      </c>
      <c r="L159" s="37">
        <f t="shared" ref="L159:L190" si="32">F159-J159+M159</f>
        <v>2.9102347004235334</v>
      </c>
      <c r="M159" s="110">
        <f t="shared" si="28"/>
        <v>-11.760912373409578</v>
      </c>
      <c r="N159" s="110">
        <f t="shared" ref="N159:N190" si="33">10^(L159/10)</f>
        <v>1.954445074591979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541.15954608965285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32.366506476667915</v>
      </c>
      <c r="K160" s="27">
        <f t="shared" ref="K160:K223" si="36">4/60*100</f>
        <v>6.666666666666667</v>
      </c>
      <c r="L160" s="37">
        <f t="shared" si="32"/>
        <v>2.8725811499225067</v>
      </c>
      <c r="M160" s="110">
        <f t="shared" ref="M160:M223" si="37">10*LOG(6.666667/100)</f>
        <v>-11.760912373409578</v>
      </c>
      <c r="N160" s="110">
        <f t="shared" si="33"/>
        <v>1.9375731830382326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543.79494522007133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32.4087033267717</v>
      </c>
      <c r="K161" s="27">
        <f t="shared" si="36"/>
        <v>6.666666666666667</v>
      </c>
      <c r="L161" s="37">
        <f t="shared" si="32"/>
        <v>2.8303842998187214</v>
      </c>
      <c r="M161" s="110">
        <f t="shared" si="37"/>
        <v>-11.760912373409578</v>
      </c>
      <c r="N161" s="110">
        <f t="shared" si="33"/>
        <v>1.9188385279238871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546.70305387624524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32.455029997234746</v>
      </c>
      <c r="K162" s="27">
        <f t="shared" si="36"/>
        <v>6.666666666666667</v>
      </c>
      <c r="L162" s="37">
        <f t="shared" si="32"/>
        <v>2.7840576293556758</v>
      </c>
      <c r="M162" s="110">
        <f t="shared" si="37"/>
        <v>-11.760912373409578</v>
      </c>
      <c r="N162" s="110">
        <f t="shared" si="33"/>
        <v>1.8984788486433206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549.86221279345637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32.505077509143682</v>
      </c>
      <c r="K163" s="27">
        <f t="shared" si="36"/>
        <v>6.666666666666667</v>
      </c>
      <c r="L163" s="37">
        <f t="shared" si="32"/>
        <v>2.7340101174467399</v>
      </c>
      <c r="M163" s="110">
        <f t="shared" si="37"/>
        <v>-11.760912373409578</v>
      </c>
      <c r="N163" s="110">
        <f t="shared" si="33"/>
        <v>1.8767266094256601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553.25140988923386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32.558450586873732</v>
      </c>
      <c r="K164" s="27">
        <f t="shared" si="36"/>
        <v>6.666666666666667</v>
      </c>
      <c r="L164" s="37">
        <f t="shared" si="32"/>
        <v>2.6806370397166894</v>
      </c>
      <c r="M164" s="110">
        <f t="shared" si="37"/>
        <v>-11.760912373409578</v>
      </c>
      <c r="N164" s="110">
        <f t="shared" si="33"/>
        <v>1.8538035264469381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556.85062598357047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32.614774244184524</v>
      </c>
      <c r="K165" s="27">
        <f t="shared" si="36"/>
        <v>6.666666666666667</v>
      </c>
      <c r="L165" s="37">
        <f t="shared" si="32"/>
        <v>2.624313382405898</v>
      </c>
      <c r="M165" s="110">
        <f t="shared" si="37"/>
        <v>-11.760912373409578</v>
      </c>
      <c r="N165" s="110">
        <f t="shared" si="33"/>
        <v>1.8299167744330356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560.64106131800543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32.673698045823215</v>
      </c>
      <c r="K166" s="27">
        <f t="shared" si="36"/>
        <v>6.666666666666667</v>
      </c>
      <c r="L166" s="37">
        <f t="shared" si="32"/>
        <v>2.5653895807672065</v>
      </c>
      <c r="M166" s="110">
        <f t="shared" si="37"/>
        <v>-11.760912373409578</v>
      </c>
      <c r="N166" s="110">
        <f t="shared" si="33"/>
        <v>1.8052566691302936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564.60526307066812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32.73489844369572</v>
      </c>
      <c r="K167" s="27">
        <f t="shared" si="36"/>
        <v>6.666666666666667</v>
      </c>
      <c r="L167" s="37">
        <f t="shared" si="32"/>
        <v>2.5041891828947023</v>
      </c>
      <c r="M167" s="110">
        <f t="shared" si="37"/>
        <v>-11.760912373409578</v>
      </c>
      <c r="N167" s="110">
        <f t="shared" si="33"/>
        <v>1.7799955570419461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568.72717539705786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32.798079611395096</v>
      </c>
      <c r="K168" s="27">
        <f t="shared" si="36"/>
        <v>6.666666666666667</v>
      </c>
      <c r="L168" s="37">
        <f t="shared" si="32"/>
        <v>2.441008015195326</v>
      </c>
      <c r="M168" s="110">
        <f t="shared" si="37"/>
        <v>-11.760912373409578</v>
      </c>
      <c r="N168" s="110">
        <f t="shared" si="33"/>
        <v>1.7542876319018992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572.99213216024589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32.862973172930737</v>
      </c>
      <c r="K169" s="27">
        <f t="shared" si="36"/>
        <v>6.666666666666667</v>
      </c>
      <c r="L169" s="37">
        <f t="shared" si="32"/>
        <v>2.3761144536596852</v>
      </c>
      <c r="M169" s="110">
        <f t="shared" si="37"/>
        <v>-11.760912373409578</v>
      </c>
      <c r="N169" s="110">
        <f t="shared" si="33"/>
        <v>1.7282694190392756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577.38680972103077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32.929337165857554</v>
      </c>
      <c r="K170" s="27">
        <f t="shared" si="36"/>
        <v>6.666666666666667</v>
      </c>
      <c r="L170" s="37">
        <f t="shared" si="32"/>
        <v>2.309750460732868</v>
      </c>
      <c r="M170" s="110">
        <f t="shared" si="37"/>
        <v>-11.760912373409578</v>
      </c>
      <c r="N170" s="110">
        <f t="shared" si="33"/>
        <v>1.7020607076625565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581.89915385923416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32.996954513707273</v>
      </c>
      <c r="K171" s="27">
        <f t="shared" si="36"/>
        <v>6.666666666666667</v>
      </c>
      <c r="L171" s="37">
        <f t="shared" si="32"/>
        <v>2.242133112883149</v>
      </c>
      <c r="M171" s="110">
        <f t="shared" si="37"/>
        <v>-11.760912373409578</v>
      </c>
      <c r="N171" s="110">
        <f t="shared" si="33"/>
        <v>1.6757657554208987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586.51829166932851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33.065631218960348</v>
      </c>
      <c r="K172" s="27">
        <f t="shared" si="36"/>
        <v>6.666666666666667</v>
      </c>
      <c r="L172" s="37">
        <f t="shared" si="32"/>
        <v>2.1734564076300735</v>
      </c>
      <c r="M172" s="110">
        <f t="shared" si="37"/>
        <v>-11.760912373409578</v>
      </c>
      <c r="N172" s="110">
        <f t="shared" si="33"/>
        <v>1.649474632141396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591.23443642297502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33.135194431717913</v>
      </c>
      <c r="K173" s="27">
        <f t="shared" si="36"/>
        <v>6.666666666666667</v>
      </c>
      <c r="L173" s="37">
        <f t="shared" si="32"/>
        <v>2.1038931948725086</v>
      </c>
      <c r="M173" s="110">
        <f t="shared" si="37"/>
        <v>-11.760912373409578</v>
      </c>
      <c r="N173" s="110">
        <f t="shared" si="33"/>
        <v>1.6232646066698959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596.03879103753968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33.205490503037431</v>
      </c>
      <c r="K174" s="27">
        <f t="shared" si="36"/>
        <v>6.666666666666667</v>
      </c>
      <c r="L174" s="37">
        <f t="shared" si="32"/>
        <v>2.0335971235529904</v>
      </c>
      <c r="M174" s="110">
        <f t="shared" si="37"/>
        <v>-11.760912373409578</v>
      </c>
      <c r="N174" s="110">
        <f t="shared" si="33"/>
        <v>1.5972015109166795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600.92345394043866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33.276383095679371</v>
      </c>
      <c r="K175" s="27">
        <f t="shared" si="36"/>
        <v>6.666666666666667</v>
      </c>
      <c r="L175" s="37">
        <f t="shared" si="32"/>
        <v>1.9627045309110507</v>
      </c>
      <c r="M175" s="110">
        <f t="shared" si="37"/>
        <v>-11.760912373409578</v>
      </c>
      <c r="N175" s="110">
        <f t="shared" si="33"/>
        <v>1.5713410386003974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605.88132972283211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33.347751397734569</v>
      </c>
      <c r="K176" s="27">
        <f t="shared" si="36"/>
        <v>6.666666666666667</v>
      </c>
      <c r="L176" s="37">
        <f t="shared" si="32"/>
        <v>1.8913362288558524</v>
      </c>
      <c r="M176" s="110">
        <f t="shared" si="37"/>
        <v>-11.760912373409578</v>
      </c>
      <c r="N176" s="110">
        <f t="shared" si="33"/>
        <v>1.5457299535822944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610.90604595783918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33.419488464766047</v>
      </c>
      <c r="K177" s="27">
        <f t="shared" si="36"/>
        <v>6.666666666666667</v>
      </c>
      <c r="L177" s="37">
        <f t="shared" si="32"/>
        <v>1.8195991618243745</v>
      </c>
      <c r="M177" s="110">
        <f t="shared" si="37"/>
        <v>-11.760912373409578</v>
      </c>
      <c r="N177" s="110">
        <f t="shared" si="33"/>
        <v>1.5204071951445599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615.99187684008166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33.491499702158997</v>
      </c>
      <c r="K178" s="27">
        <f t="shared" si="36"/>
        <v>6.666666666666667</v>
      </c>
      <c r="L178" s="37">
        <f t="shared" si="32"/>
        <v>1.747587924431425</v>
      </c>
      <c r="M178" s="110">
        <f t="shared" si="37"/>
        <v>-11.760912373409578</v>
      </c>
      <c r="N178" s="110">
        <f t="shared" si="33"/>
        <v>1.495404876156742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621.13367381423689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33.563701489927347</v>
      </c>
      <c r="K179" s="27">
        <f t="shared" si="36"/>
        <v>6.666666666666667</v>
      </c>
      <c r="L179" s="37">
        <f t="shared" si="32"/>
        <v>1.6753861366630751</v>
      </c>
      <c r="M179" s="110">
        <f t="shared" si="37"/>
        <v>-11.760912373409578</v>
      </c>
      <c r="N179" s="110">
        <f t="shared" si="33"/>
        <v>1.4707491757426607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626.32680304104247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33.636019946105016</v>
      </c>
      <c r="K180" s="27">
        <f t="shared" si="36"/>
        <v>6.666666666666667</v>
      </c>
      <c r="L180" s="37">
        <f t="shared" si="32"/>
        <v>1.603067680485406</v>
      </c>
      <c r="M180" s="110">
        <f t="shared" si="37"/>
        <v>-11.760912373409578</v>
      </c>
      <c r="N180" s="110">
        <f t="shared" si="33"/>
        <v>1.4464611315926152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631.56708935249458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33.708389821120349</v>
      </c>
      <c r="K181" s="27">
        <f t="shared" si="36"/>
        <v>6.666666666666667</v>
      </c>
      <c r="L181" s="37">
        <f t="shared" si="32"/>
        <v>1.5306978054700728</v>
      </c>
      <c r="M181" s="110">
        <f t="shared" si="37"/>
        <v>-11.760912373409578</v>
      </c>
      <c r="N181" s="110">
        <f t="shared" si="33"/>
        <v>1.4225573390822679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636.85076623746102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33.780753513499931</v>
      </c>
      <c r="K182" s="27">
        <f t="shared" si="36"/>
        <v>6.666666666666667</v>
      </c>
      <c r="L182" s="37">
        <f t="shared" si="32"/>
        <v>1.4583341130904905</v>
      </c>
      <c r="M182" s="110">
        <f t="shared" si="37"/>
        <v>-11.760912373409578</v>
      </c>
      <c r="N182" s="110">
        <f t="shared" si="33"/>
        <v>1.3990505653308132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642.17443134738096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33.853060196338028</v>
      </c>
      <c r="K183" s="27">
        <f t="shared" si="36"/>
        <v>6.666666666666667</v>
      </c>
      <c r="L183" s="37">
        <f t="shared" si="32"/>
        <v>1.3860274302523941</v>
      </c>
      <c r="M183" s="110">
        <f t="shared" si="37"/>
        <v>-11.760912373409578</v>
      </c>
      <c r="N183" s="110">
        <f t="shared" si="33"/>
        <v>1.3759502866054112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647.53500699932385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33.925265043812225</v>
      </c>
      <c r="K184" s="27">
        <f t="shared" si="36"/>
        <v>6.666666666666667</v>
      </c>
      <c r="L184" s="37">
        <f t="shared" si="32"/>
        <v>1.3138225827781973</v>
      </c>
      <c r="M184" s="110">
        <f t="shared" si="37"/>
        <v>-11.760912373409578</v>
      </c>
      <c r="N184" s="110">
        <f t="shared" si="33"/>
        <v>1.3532631573069944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652.92970516622881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33.997328547347678</v>
      </c>
      <c r="K185" s="27">
        <f t="shared" si="36"/>
        <v>6.666666666666667</v>
      </c>
      <c r="L185" s="37">
        <f t="shared" si="32"/>
        <v>1.241759079242744</v>
      </c>
      <c r="M185" s="110">
        <f t="shared" si="37"/>
        <v>-11.760912373409578</v>
      </c>
      <c r="N185" s="110">
        <f t="shared" si="33"/>
        <v>1.3309934183310284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658.35599647172251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34.069215911637151</v>
      </c>
      <c r="K186" s="27">
        <f t="shared" si="36"/>
        <v>6.666666666666667</v>
      </c>
      <c r="L186" s="37">
        <f t="shared" si="32"/>
        <v>1.1698717149532705</v>
      </c>
      <c r="M186" s="110">
        <f t="shared" si="37"/>
        <v>-11.760912373409578</v>
      </c>
      <c r="N186" s="110">
        <f t="shared" si="33"/>
        <v>1.309143252007557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663.81158274267841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34.140896521480137</v>
      </c>
      <c r="K187" s="27">
        <f t="shared" si="36"/>
        <v>6.666666666666667</v>
      </c>
      <c r="L187" s="37">
        <f t="shared" si="32"/>
        <v>1.0981911051102848</v>
      </c>
      <c r="M187" s="110">
        <f t="shared" si="37"/>
        <v>-11.760912373409578</v>
      </c>
      <c r="N187" s="110">
        <f t="shared" si="33"/>
        <v>1.2877130901692415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669.29437271207507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34.212343471222916</v>
      </c>
      <c r="K188" s="27">
        <f t="shared" si="36"/>
        <v>6.666666666666667</v>
      </c>
      <c r="L188" s="37">
        <f t="shared" si="32"/>
        <v>1.0267441553675063</v>
      </c>
      <c r="M188" s="110">
        <f t="shared" si="37"/>
        <v>-11.760912373409578</v>
      </c>
      <c r="N188" s="110">
        <f t="shared" si="33"/>
        <v>1.2667018812274098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674.80246050475557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34.283533149405471</v>
      </c>
      <c r="K189" s="27">
        <f t="shared" si="36"/>
        <v>6.666666666666667</v>
      </c>
      <c r="L189" s="37">
        <f t="shared" si="32"/>
        <v>0.95555447718495046</v>
      </c>
      <c r="M189" s="110">
        <f t="shared" si="37"/>
        <v>-11.760912373409578</v>
      </c>
      <c r="N189" s="110">
        <f t="shared" si="33"/>
        <v>1.2461073214874092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680.33410657752529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34.354444872015222</v>
      </c>
      <c r="K190" s="27">
        <f t="shared" si="36"/>
        <v>6.666666666666667</v>
      </c>
      <c r="L190" s="37">
        <f t="shared" si="32"/>
        <v>0.88464275457520003</v>
      </c>
      <c r="M190" s="110">
        <f t="shared" si="37"/>
        <v>-11.760912373409578</v>
      </c>
      <c r="N190" s="110">
        <f t="shared" si="33"/>
        <v>1.225926055325254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685.88772082155754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34.425060558491367</v>
      </c>
      <c r="K191" s="27">
        <f t="shared" si="36"/>
        <v>6.666666666666667</v>
      </c>
      <c r="L191" s="37">
        <f t="shared" ref="L191:L222" si="38">F191-J191+M191</f>
        <v>0.81402706809905467</v>
      </c>
      <c r="M191" s="110">
        <f t="shared" si="37"/>
        <v>-11.760912373409578</v>
      </c>
      <c r="N191" s="110">
        <f t="shared" ref="N191:N222" si="39">10^(L191/10)</f>
        <v>1.206153848287687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691.461847568743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34.495364445306357</v>
      </c>
      <c r="K192" s="27">
        <f t="shared" si="36"/>
        <v>6.666666666666667</v>
      </c>
      <c r="L192" s="37">
        <f t="shared" si="38"/>
        <v>0.74372318128406434</v>
      </c>
      <c r="M192" s="110">
        <f t="shared" si="37"/>
        <v>-11.760912373409578</v>
      </c>
      <c r="N192" s="110">
        <f t="shared" si="39"/>
        <v>1.1867857366715555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697.05515227416606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34.565342832569485</v>
      </c>
      <c r="K193" s="27">
        <f t="shared" si="36"/>
        <v>6.666666666666667</v>
      </c>
      <c r="L193" s="37">
        <f t="shared" si="38"/>
        <v>0.67374479402093712</v>
      </c>
      <c r="M193" s="110">
        <f t="shared" si="37"/>
        <v>-11.760912373409578</v>
      </c>
      <c r="N193" s="110">
        <f t="shared" si="39"/>
        <v>1.1678161566857175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702.66640967433273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34.634983859651101</v>
      </c>
      <c r="K194" s="27">
        <f t="shared" si="36"/>
        <v>6.666666666666667</v>
      </c>
      <c r="L194" s="37">
        <f t="shared" si="38"/>
        <v>0.60410376693932122</v>
      </c>
      <c r="M194" s="110">
        <f t="shared" si="37"/>
        <v>-11.760912373409578</v>
      </c>
      <c r="N194" s="110">
        <f t="shared" si="39"/>
        <v>1.1492390558976728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708.29449324520397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34.704277306318829</v>
      </c>
      <c r="K195" s="27">
        <f t="shared" si="36"/>
        <v>6.666666666666667</v>
      </c>
      <c r="L195" s="37">
        <f t="shared" si="38"/>
        <v>0.53481032027159259</v>
      </c>
      <c r="M195" s="110">
        <f t="shared" si="37"/>
        <v>-11.760912373409578</v>
      </c>
      <c r="N195" s="110">
        <f t="shared" si="39"/>
        <v>1.1310479893138055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713.93836580572383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34.773214416312008</v>
      </c>
      <c r="K196" s="27">
        <f t="shared" si="36"/>
        <v>6.666666666666667</v>
      </c>
      <c r="L196" s="37">
        <f t="shared" si="38"/>
        <v>0.46587321027841355</v>
      </c>
      <c r="M196" s="110">
        <f t="shared" si="37"/>
        <v>-11.760912373409578</v>
      </c>
      <c r="N196" s="110">
        <f t="shared" si="39"/>
        <v>1.1132362021327702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719.59707113159334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34.84178774066384</v>
      </c>
      <c r="K197" s="27">
        <f t="shared" si="36"/>
        <v>6.666666666666667</v>
      </c>
      <c r="L197" s="37">
        <f t="shared" si="38"/>
        <v>0.39729988592658216</v>
      </c>
      <c r="M197" s="110">
        <f t="shared" si="37"/>
        <v>-11.760912373409578</v>
      </c>
      <c r="N197" s="110">
        <f t="shared" si="39"/>
        <v>1.0957967009413805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725.26972646078752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34.909990998416731</v>
      </c>
      <c r="K198" s="27">
        <f t="shared" si="36"/>
        <v>6.666666666666667</v>
      </c>
      <c r="L198" s="37">
        <f t="shared" si="38"/>
        <v>0.32909662817369068</v>
      </c>
      <c r="M198" s="110">
        <f t="shared" si="37"/>
        <v>-11.760912373409578</v>
      </c>
      <c r="N198" s="110">
        <f t="shared" si="39"/>
        <v>1.0787223148872509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730.9555157869795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34.977818952670304</v>
      </c>
      <c r="K199" s="27">
        <f t="shared" si="36"/>
        <v>6.666666666666667</v>
      </c>
      <c r="L199" s="37">
        <f t="shared" si="38"/>
        <v>0.26126867392011732</v>
      </c>
      <c r="M199" s="110">
        <f t="shared" si="37"/>
        <v>-11.760912373409578</v>
      </c>
      <c r="N199" s="110">
        <f t="shared" si="39"/>
        <v>1.0620057481582388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736.65368384987164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35.045267300158415</v>
      </c>
      <c r="K200" s="27">
        <f t="shared" si="36"/>
        <v>6.666666666666667</v>
      </c>
      <c r="L200" s="37">
        <f t="shared" si="38"/>
        <v>0.19382032643200731</v>
      </c>
      <c r="M200" s="110">
        <f t="shared" si="37"/>
        <v>-11.760912373409578</v>
      </c>
      <c r="N200" s="110">
        <f t="shared" si="39"/>
        <v>1.0456396249216309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742.36353074263911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35.112332572775863</v>
      </c>
      <c r="K201" s="27">
        <f t="shared" si="36"/>
        <v>6.666666666666667</v>
      </c>
      <c r="L201" s="37">
        <f t="shared" si="38"/>
        <v>0.1267550538145592</v>
      </c>
      <c r="M201" s="110">
        <f t="shared" si="37"/>
        <v>-11.760912373409578</v>
      </c>
      <c r="N201" s="110">
        <f t="shared" si="39"/>
        <v>1.0296165277225378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748.08440706647582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35.179012049670916</v>
      </c>
      <c r="K202" s="27">
        <f t="shared" si="36"/>
        <v>6.666666666666667</v>
      </c>
      <c r="L202" s="37">
        <f t="shared" si="38"/>
        <v>6.007557691950538E-2</v>
      </c>
      <c r="M202" s="110">
        <f t="shared" si="37"/>
        <v>-11.760912373409578</v>
      </c>
      <c r="N202" s="110">
        <f t="shared" si="39"/>
        <v>1.0139290302081461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753.81570957077156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35.245303678690064</v>
      </c>
      <c r="K203" s="27">
        <f t="shared" si="36"/>
        <v>6.666666666666667</v>
      </c>
      <c r="L203" s="37">
        <f t="shared" si="38"/>
        <v>-6.2160520996421553E-3</v>
      </c>
      <c r="M203" s="110">
        <f t="shared" si="37"/>
        <v>-11.760912373409578</v>
      </c>
      <c r="N203" s="110">
        <f t="shared" si="39"/>
        <v>0.99856972492954332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759.55687722489779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35.311206006110325</v>
      </c>
      <c r="K204" s="27">
        <f t="shared" si="36"/>
        <v>6.666666666666667</v>
      </c>
      <c r="L204" s="37">
        <f t="shared" si="38"/>
        <v>-7.2118379519903186E-2</v>
      </c>
      <c r="M204" s="110">
        <f t="shared" si="37"/>
        <v>-11.760912373409578</v>
      </c>
      <c r="N204" s="110">
        <f t="shared" si="39"/>
        <v>0.98353124687328219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765.30738767408013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35.376718113723541</v>
      </c>
      <c r="K205" s="27">
        <f t="shared" si="36"/>
        <v>6.666666666666667</v>
      </c>
      <c r="L205" s="37">
        <f t="shared" si="38"/>
        <v>-0.13763048713311932</v>
      </c>
      <c r="M205" s="110">
        <f t="shared" si="37"/>
        <v>-11.760912373409578</v>
      </c>
      <c r="N205" s="110">
        <f t="shared" si="39"/>
        <v>0.9688062932888869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771.06675403751274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35.44183956245044</v>
      </c>
      <c r="K206" s="27">
        <f t="shared" si="36"/>
        <v>6.666666666666667</v>
      </c>
      <c r="L206" s="37">
        <f t="shared" si="38"/>
        <v>-0.20275193586001805</v>
      </c>
      <c r="M206" s="110">
        <f t="shared" si="37"/>
        <v>-11.760912373409578</v>
      </c>
      <c r="N206" s="110">
        <f t="shared" si="39"/>
        <v>0.95438764030391354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776.83452201182263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35.506570341760572</v>
      </c>
      <c r="K207" s="27">
        <f t="shared" si="36"/>
        <v>6.666666666666667</v>
      </c>
      <c r="L207" s="37">
        <f t="shared" si="38"/>
        <v>-0.26748271517014999</v>
      </c>
      <c r="M207" s="110">
        <f t="shared" si="37"/>
        <v>-11.760912373409578</v>
      </c>
      <c r="N207" s="110">
        <f t="shared" si="39"/>
        <v>0.94026815675375952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782.61026724733006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35.570910824260523</v>
      </c>
      <c r="K208" s="27">
        <f t="shared" si="36"/>
        <v>6.666666666666667</v>
      </c>
      <c r="L208" s="37">
        <f t="shared" si="38"/>
        <v>-0.33182319767010071</v>
      </c>
      <c r="M208" s="110">
        <f t="shared" si="37"/>
        <v>-11.760912373409578</v>
      </c>
      <c r="N208" s="110">
        <f t="shared" si="39"/>
        <v>0.92644081559750757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788.39359296833663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35.634861724887763</v>
      </c>
      <c r="K209" s="27">
        <f t="shared" si="36"/>
        <v>6.666666666666667</v>
      </c>
      <c r="L209" s="37">
        <f t="shared" si="38"/>
        <v>-0.39577409829734123</v>
      </c>
      <c r="M209" s="110">
        <f t="shared" si="37"/>
        <v>-11.760912373409578</v>
      </c>
      <c r="N209" s="110">
        <f t="shared" si="39"/>
        <v>0.91289870324275735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794.18412781199572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35.698424064213604</v>
      </c>
      <c r="K210" s="27">
        <f t="shared" si="36"/>
        <v>6.666666666666667</v>
      </c>
      <c r="L210" s="37">
        <f t="shared" si="38"/>
        <v>-0.45933643762318255</v>
      </c>
      <c r="M210" s="110">
        <f t="shared" si="37"/>
        <v>-11.760912373409578</v>
      </c>
      <c r="N210" s="110">
        <f t="shared" si="39"/>
        <v>0.89963502706035969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624.02597105148857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33.604053295239439</v>
      </c>
      <c r="K211" s="27">
        <f t="shared" si="36"/>
        <v>6.666666666666667</v>
      </c>
      <c r="L211" s="37">
        <f t="shared" si="38"/>
        <v>1.6350343313509832</v>
      </c>
      <c r="M211" s="110">
        <f t="shared" si="37"/>
        <v>-11.760912373409578</v>
      </c>
      <c r="N211" s="110">
        <f t="shared" si="39"/>
        <v>1.4571472235585712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624.12377114698131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33.605414479413199</v>
      </c>
      <c r="K212" s="27">
        <f t="shared" si="36"/>
        <v>6.666666666666667</v>
      </c>
      <c r="L212" s="37">
        <f t="shared" si="38"/>
        <v>1.6336731471772232</v>
      </c>
      <c r="M212" s="110">
        <f t="shared" si="37"/>
        <v>-11.760912373409578</v>
      </c>
      <c r="N212" s="110">
        <f t="shared" si="39"/>
        <v>1.4566905898630791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624.4168601973463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33.609492423099532</v>
      </c>
      <c r="K213" s="27">
        <f t="shared" si="36"/>
        <v>6.666666666666667</v>
      </c>
      <c r="L213" s="37">
        <f t="shared" si="38"/>
        <v>1.62959520349089</v>
      </c>
      <c r="M213" s="110">
        <f t="shared" si="37"/>
        <v>-11.760912373409578</v>
      </c>
      <c r="N213" s="110">
        <f t="shared" si="39"/>
        <v>1.4553234267058552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624.90430942567446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33.616270392638846</v>
      </c>
      <c r="K214" s="27">
        <f t="shared" si="36"/>
        <v>6.666666666666667</v>
      </c>
      <c r="L214" s="37">
        <f t="shared" si="38"/>
        <v>1.6228172339515758</v>
      </c>
      <c r="M214" s="110">
        <f t="shared" si="37"/>
        <v>-11.760912373409578</v>
      </c>
      <c r="N214" s="110">
        <f t="shared" si="39"/>
        <v>1.4530538964993187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625.58458712737979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33.625720804616812</v>
      </c>
      <c r="K215" s="27">
        <f t="shared" si="36"/>
        <v>6.666666666666667</v>
      </c>
      <c r="L215" s="37">
        <f t="shared" si="38"/>
        <v>1.6133668219736101</v>
      </c>
      <c r="M215" s="110">
        <f t="shared" si="37"/>
        <v>-11.760912373409578</v>
      </c>
      <c r="N215" s="110">
        <f t="shared" si="39"/>
        <v>1.449895434045543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626.45558243337177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33.63780567298997</v>
      </c>
      <c r="K216" s="27">
        <f t="shared" si="36"/>
        <v>6.666666666666667</v>
      </c>
      <c r="L216" s="37">
        <f t="shared" si="38"/>
        <v>1.6012819536004521</v>
      </c>
      <c r="M216" s="110">
        <f t="shared" si="37"/>
        <v>-11.760912373409578</v>
      </c>
      <c r="N216" s="110">
        <f t="shared" si="39"/>
        <v>1.4458664996834254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627.51463737561608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33.652477212059708</v>
      </c>
      <c r="K217" s="27">
        <f t="shared" si="36"/>
        <v>6.666666666666667</v>
      </c>
      <c r="L217" s="37">
        <f t="shared" si="38"/>
        <v>1.5866104145307141</v>
      </c>
      <c r="M217" s="110">
        <f t="shared" si="37"/>
        <v>-11.760912373409578</v>
      </c>
      <c r="N217" s="110">
        <f t="shared" si="39"/>
        <v>1.440990247159645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628.75858614490585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33.669678574079455</v>
      </c>
      <c r="K218" s="27">
        <f t="shared" si="36"/>
        <v>6.666666666666667</v>
      </c>
      <c r="L218" s="37">
        <f t="shared" si="38"/>
        <v>1.5694090525109665</v>
      </c>
      <c r="M218" s="110">
        <f t="shared" si="37"/>
        <v>-11.760912373409578</v>
      </c>
      <c r="N218" s="110">
        <f t="shared" si="39"/>
        <v>1.4352941186075949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630.18380023556392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33.689344696571418</v>
      </c>
      <c r="K219" s="27">
        <f t="shared" si="36"/>
        <v>6.666666666666667</v>
      </c>
      <c r="L219" s="37">
        <f t="shared" si="38"/>
        <v>1.5497429300190042</v>
      </c>
      <c r="M219" s="110">
        <f t="shared" si="37"/>
        <v>-11.760912373409578</v>
      </c>
      <c r="N219" s="110">
        <f t="shared" si="39"/>
        <v>1.4288093811363478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631.78623805171992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33.711403232164741</v>
      </c>
      <c r="K220" s="27">
        <f t="shared" si="36"/>
        <v>6.666666666666667</v>
      </c>
      <c r="L220" s="37">
        <f t="shared" si="38"/>
        <v>1.5276843944256804</v>
      </c>
      <c r="M220" s="110">
        <f t="shared" si="37"/>
        <v>-11.760912373409578</v>
      </c>
      <c r="N220" s="110">
        <f t="shared" si="39"/>
        <v>1.4215706207817607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633.56149750593568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33.735775532967303</v>
      </c>
      <c r="K221" s="27">
        <f t="shared" si="36"/>
        <v>6.666666666666667</v>
      </c>
      <c r="L221" s="37">
        <f t="shared" si="38"/>
        <v>1.5033120936231192</v>
      </c>
      <c r="M221" s="110">
        <f t="shared" si="37"/>
        <v>-11.760912373409578</v>
      </c>
      <c r="N221" s="110">
        <f t="shared" si="39"/>
        <v>1.413615209945793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635.5048701685032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33.762377662055535</v>
      </c>
      <c r="K222" s="27">
        <f t="shared" si="36"/>
        <v>6.666666666666667</v>
      </c>
      <c r="L222" s="37">
        <f t="shared" si="38"/>
        <v>1.4767099645348871</v>
      </c>
      <c r="M222" s="110">
        <f t="shared" si="37"/>
        <v>-11.760912373409578</v>
      </c>
      <c r="N222" s="110">
        <f t="shared" si="39"/>
        <v>1.4049827640092403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637.61139561514403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33.791121406423258</v>
      </c>
      <c r="K223" s="27">
        <f t="shared" si="36"/>
        <v>6.666666666666667</v>
      </c>
      <c r="L223" s="37">
        <f t="shared" ref="L223:L254" si="41">F223-J223+M223</f>
        <v>1.4479662201671637</v>
      </c>
      <c r="M223" s="110">
        <f t="shared" si="37"/>
        <v>-11.760912373409578</v>
      </c>
      <c r="N223" s="110">
        <f t="shared" ref="N223:N254" si="42">10^(L223/10)</f>
        <v>1.395714601665244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639.87591475926149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33.82191526842302</v>
      </c>
      <c r="K224" s="27">
        <f t="shared" ref="K224:K268" si="45">4/60*100</f>
        <v>6.666666666666667</v>
      </c>
      <c r="L224" s="37">
        <f t="shared" si="41"/>
        <v>1.4171723581674023</v>
      </c>
      <c r="M224" s="110">
        <f t="shared" ref="M224:M268" si="46">10*LOG(6.666667/100)</f>
        <v>-11.760912373409578</v>
      </c>
      <c r="N224" s="110">
        <f t="shared" si="42"/>
        <v>1.3858532218406041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642.29312112781713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33.854665416080607</v>
      </c>
      <c r="K225" s="27">
        <f t="shared" si="45"/>
        <v>6.666666666666667</v>
      </c>
      <c r="L225" s="37">
        <f t="shared" si="41"/>
        <v>1.3844222105098147</v>
      </c>
      <c r="M225" s="110">
        <f t="shared" si="46"/>
        <v>-11.760912373409578</v>
      </c>
      <c r="N225" s="110">
        <f t="shared" si="42"/>
        <v>1.3754418080219122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644.85760923270311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33.889276576383196</v>
      </c>
      <c r="K226" s="27">
        <f t="shared" si="45"/>
        <v>6.666666666666667</v>
      </c>
      <c r="L226" s="37">
        <f t="shared" si="41"/>
        <v>1.3498110502072258</v>
      </c>
      <c r="M226" s="110">
        <f t="shared" si="46"/>
        <v>-11.760912373409578</v>
      </c>
      <c r="N226" s="110">
        <f t="shared" si="42"/>
        <v>1.364523768555759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647.56391938865409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33.925652859472976</v>
      </c>
      <c r="K227" s="27">
        <f t="shared" si="45"/>
        <v>6.666666666666667</v>
      </c>
      <c r="L227" s="37">
        <f t="shared" si="41"/>
        <v>1.313434767117446</v>
      </c>
      <c r="M227" s="110">
        <f t="shared" si="46"/>
        <v>-11.760912373409578</v>
      </c>
      <c r="N227" s="110">
        <f t="shared" si="42"/>
        <v>1.3531423192039131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650.40657852280469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33.96369850540119</v>
      </c>
      <c r="K228" s="27">
        <f t="shared" si="45"/>
        <v>6.666666666666667</v>
      </c>
      <c r="L228" s="37">
        <f t="shared" si="41"/>
        <v>1.2753891211892316</v>
      </c>
      <c r="M228" s="110">
        <f t="shared" si="46"/>
        <v>-11.760912373409578</v>
      </c>
      <c r="N228" s="110">
        <f t="shared" si="42"/>
        <v>1.34134011203651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653.3801367010019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34.003318548540662</v>
      </c>
      <c r="K229" s="27">
        <f t="shared" si="45"/>
        <v>6.666666666666667</v>
      </c>
      <c r="L229" s="37">
        <f t="shared" si="41"/>
        <v>1.2357690780497599</v>
      </c>
      <c r="M229" s="110">
        <f t="shared" si="46"/>
        <v>-11.760912373409578</v>
      </c>
      <c r="N229" s="110">
        <f t="shared" si="42"/>
        <v>1.3291589127392491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656.47919925564361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34.044419397798343</v>
      </c>
      <c r="K230" s="27">
        <f t="shared" si="45"/>
        <v>6.666666666666667</v>
      </c>
      <c r="L230" s="37">
        <f t="shared" si="41"/>
        <v>1.1946682287920787</v>
      </c>
      <c r="M230" s="110">
        <f t="shared" si="46"/>
        <v>-11.760912373409578</v>
      </c>
      <c r="N230" s="110">
        <f t="shared" si="42"/>
        <v>1.316639326662258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659.69845453542428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34.086909333343989</v>
      </c>
      <c r="K231" s="27">
        <f t="shared" si="45"/>
        <v>6.666666666666667</v>
      </c>
      <c r="L231" s="37">
        <f t="shared" si="41"/>
        <v>1.1521782932464326</v>
      </c>
      <c r="M231" s="110">
        <f t="shared" si="46"/>
        <v>-11.760912373409578</v>
      </c>
      <c r="N231" s="110">
        <f t="shared" si="42"/>
        <v>1.3038205724858023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663.03269740744406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34.130698922649806</v>
      </c>
      <c r="K232" s="27">
        <f t="shared" si="45"/>
        <v>6.666666666666667</v>
      </c>
      <c r="L232" s="37">
        <f t="shared" si="41"/>
        <v>1.1083887039406157</v>
      </c>
      <c r="M232" s="110">
        <f t="shared" si="46"/>
        <v>-11.760912373409578</v>
      </c>
      <c r="N232" s="110">
        <f t="shared" si="42"/>
        <v>1.2907403012325722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666.47684872697914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34.17570136022637</v>
      </c>
      <c r="K233" s="27">
        <f t="shared" si="45"/>
        <v>6.666666666666667</v>
      </c>
      <c r="L233" s="37">
        <f t="shared" si="41"/>
        <v>1.0633862663640521</v>
      </c>
      <c r="M233" s="110">
        <f t="shared" si="46"/>
        <v>-11.760912373409578</v>
      </c>
      <c r="N233" s="110">
        <f t="shared" si="42"/>
        <v>1.2774344575084851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670.02597105148857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34.221832736576296</v>
      </c>
      <c r="K234" s="27">
        <f t="shared" si="45"/>
        <v>6.666666666666667</v>
      </c>
      <c r="L234" s="37">
        <f t="shared" si="41"/>
        <v>1.0172548900141258</v>
      </c>
      <c r="M234" s="110">
        <f t="shared" si="46"/>
        <v>-11.760912373409578</v>
      </c>
      <c r="N234" s="110">
        <f t="shared" si="42"/>
        <v>1.2639371792791259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673.67528091565237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34.269012242618864</v>
      </c>
      <c r="K235" s="27">
        <f t="shared" si="45"/>
        <v>6.666666666666667</v>
      </c>
      <c r="L235" s="37">
        <f t="shared" si="41"/>
        <v>0.97007538397155813</v>
      </c>
      <c r="M235" s="110">
        <f t="shared" si="46"/>
        <v>-11.760912373409578</v>
      </c>
      <c r="N235" s="110">
        <f t="shared" si="42"/>
        <v>1.2502807321534086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677.42015800643492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34.317162316225534</v>
      </c>
      <c r="K236" s="27">
        <f t="shared" si="45"/>
        <v>6.666666666666667</v>
      </c>
      <c r="L236" s="37">
        <f t="shared" si="41"/>
        <v>0.92192531036488745</v>
      </c>
      <c r="M236" s="110">
        <f t="shared" si="46"/>
        <v>-11.760912373409578</v>
      </c>
      <c r="N236" s="110">
        <f t="shared" si="42"/>
        <v>1.2364954740110743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681.25615158452217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34.366208737610343</v>
      </c>
      <c r="K237" s="27">
        <f t="shared" si="45"/>
        <v>6.666666666666667</v>
      </c>
      <c r="L237" s="37">
        <f t="shared" si="41"/>
        <v>0.87287888898007893</v>
      </c>
      <c r="M237" s="110">
        <f t="shared" si="46"/>
        <v>-11.760912373409578</v>
      </c>
      <c r="N237" s="110">
        <f t="shared" si="42"/>
        <v>1.2226098458367112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685.17898449411382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34.416080680200814</v>
      </c>
      <c r="K238" s="27">
        <f t="shared" si="45"/>
        <v>6.666666666666667</v>
      </c>
      <c r="L238" s="37">
        <f t="shared" si="41"/>
        <v>0.82300694638960792</v>
      </c>
      <c r="M238" s="110">
        <f t="shared" si="46"/>
        <v>-11.760912373409578</v>
      </c>
      <c r="N238" s="110">
        <f t="shared" si="42"/>
        <v>1.208650384772282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689.18455508984755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34.46671072333141</v>
      </c>
      <c r="K239" s="27">
        <f t="shared" si="45"/>
        <v>6.666666666666667</v>
      </c>
      <c r="L239" s="37">
        <f t="shared" si="41"/>
        <v>0.77237690325901198</v>
      </c>
      <c r="M239" s="110">
        <f t="shared" si="46"/>
        <v>-11.760912373409578</v>
      </c>
      <c r="N239" s="110">
        <f t="shared" si="42"/>
        <v>1.1946417556380631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693.26893739014133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34.518034832699676</v>
      </c>
      <c r="K240" s="27">
        <f t="shared" si="45"/>
        <v>6.666666666666667</v>
      </c>
      <c r="L240" s="37">
        <f t="shared" si="41"/>
        <v>0.72105279389074539</v>
      </c>
      <c r="M240" s="110">
        <f t="shared" si="46"/>
        <v>-11.760912373409578</v>
      </c>
      <c r="N240" s="110">
        <f t="shared" si="42"/>
        <v>1.1806067974692847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697.42837974262727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34.569992314049799</v>
      </c>
      <c r="K241" s="27">
        <f t="shared" si="45"/>
        <v>6.666666666666667</v>
      </c>
      <c r="L241" s="37">
        <f t="shared" si="41"/>
        <v>0.66909531254062315</v>
      </c>
      <c r="M241" s="110">
        <f t="shared" si="46"/>
        <v>-11.760912373409578</v>
      </c>
      <c r="N241" s="110">
        <f t="shared" si="42"/>
        <v>1.1665665819470501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701.65930226140915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34.622525745030522</v>
      </c>
      <c r="K242" s="27">
        <f t="shared" si="45"/>
        <v>6.666666666666667</v>
      </c>
      <c r="L242" s="37">
        <f t="shared" si="41"/>
        <v>0.61656188155989966</v>
      </c>
      <c r="M242" s="110">
        <f t="shared" si="46"/>
        <v>-11.760912373409578</v>
      </c>
      <c r="N242" s="110">
        <f t="shared" si="42"/>
        <v>1.1525404809482194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705.95829326900321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34.675580889643413</v>
      </c>
      <c r="K243" s="27">
        <f t="shared" si="45"/>
        <v>6.666666666666667</v>
      </c>
      <c r="L243" s="37">
        <f t="shared" si="41"/>
        <v>0.56350673694700859</v>
      </c>
      <c r="M243" s="110">
        <f t="shared" si="46"/>
        <v>-11.760912373409578</v>
      </c>
      <c r="N243" s="110">
        <f t="shared" si="42"/>
        <v>1.138546240784003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710.32210494910828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34.729106599172312</v>
      </c>
      <c r="K244" s="27">
        <f t="shared" si="45"/>
        <v>6.666666666666667</v>
      </c>
      <c r="L244" s="37">
        <f t="shared" si="41"/>
        <v>0.50998102741811024</v>
      </c>
      <c r="M244" s="110">
        <f t="shared" si="46"/>
        <v>-11.760912373409578</v>
      </c>
      <c r="N244" s="110">
        <f t="shared" si="42"/>
        <v>1.1246000610301414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714.74764839057298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34.783054702981005</v>
      </c>
      <c r="K245" s="27">
        <f t="shared" si="45"/>
        <v>6.666666666666667</v>
      </c>
      <c r="L245" s="37">
        <f t="shared" si="41"/>
        <v>0.45603292360941694</v>
      </c>
      <c r="M245" s="110">
        <f t="shared" si="46"/>
        <v>-11.760912373409578</v>
      </c>
      <c r="N245" s="110">
        <f t="shared" si="42"/>
        <v>1.1107166761647873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719.23198817862715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34.837379892093168</v>
      </c>
      <c r="K246" s="27">
        <f t="shared" si="45"/>
        <v>6.666666666666667</v>
      </c>
      <c r="L246" s="37">
        <f t="shared" si="41"/>
        <v>0.40170773449725417</v>
      </c>
      <c r="M246" s="110">
        <f t="shared" si="46"/>
        <v>-11.760912373409578</v>
      </c>
      <c r="N246" s="110">
        <f t="shared" si="42"/>
        <v>1.0969094385187366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723.77233666697975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34.892039598033463</v>
      </c>
      <c r="K247" s="27">
        <f t="shared" si="45"/>
        <v>6.666666666666667</v>
      </c>
      <c r="L247" s="37">
        <f t="shared" si="41"/>
        <v>0.3470480285569586</v>
      </c>
      <c r="M247" s="110">
        <f t="shared" si="46"/>
        <v>-11.760912373409578</v>
      </c>
      <c r="N247" s="110">
        <f t="shared" si="42"/>
        <v>1.083190401303586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728.36604804391777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34.946993869013525</v>
      </c>
      <c r="K248" s="27">
        <f t="shared" si="45"/>
        <v>6.666666666666667</v>
      </c>
      <c r="L248" s="37">
        <f t="shared" si="41"/>
        <v>0.29209375757689671</v>
      </c>
      <c r="M248" s="110">
        <f t="shared" si="46"/>
        <v>-11.760912373409578</v>
      </c>
      <c r="N248" s="110">
        <f t="shared" si="42"/>
        <v>1.0695704007160076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733.01061228716844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35.002205245193494</v>
      </c>
      <c r="K249" s="27">
        <f t="shared" si="45"/>
        <v>6.666666666666667</v>
      </c>
      <c r="L249" s="37">
        <f t="shared" si="41"/>
        <v>0.23688238139692785</v>
      </c>
      <c r="M249" s="110">
        <f t="shared" si="46"/>
        <v>-11.760912373409578</v>
      </c>
      <c r="N249" s="110">
        <f t="shared" si="42"/>
        <v>1.0560591363206422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737.70364908596935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35.057638634437509</v>
      </c>
      <c r="K250" s="27">
        <f t="shared" si="45"/>
        <v>6.666666666666667</v>
      </c>
      <c r="L250" s="37">
        <f t="shared" si="41"/>
        <v>0.18144899215291233</v>
      </c>
      <c r="M250" s="110">
        <f t="shared" si="46"/>
        <v>-11.760912373409578</v>
      </c>
      <c r="N250" s="110">
        <f t="shared" si="42"/>
        <v>1.0426652490914519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742.44290179446136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35.11326118970819</v>
      </c>
      <c r="K251" s="27">
        <f t="shared" si="45"/>
        <v>6.666666666666667</v>
      </c>
      <c r="L251" s="37">
        <f t="shared" si="41"/>
        <v>0.12582643688223172</v>
      </c>
      <c r="M251" s="110">
        <f t="shared" si="46"/>
        <v>-11.760912373409578</v>
      </c>
      <c r="N251" s="110">
        <f t="shared" si="42"/>
        <v>1.0293963966435309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747.22623146804483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35.169042189008721</v>
      </c>
      <c r="K252" s="27">
        <f t="shared" si="45"/>
        <v>6.666666666666667</v>
      </c>
      <c r="L252" s="37">
        <f t="shared" si="41"/>
        <v>7.0045437581701009E-2</v>
      </c>
      <c r="M252" s="110">
        <f t="shared" si="46"/>
        <v>-11.760912373409578</v>
      </c>
      <c r="N252" s="110">
        <f t="shared" si="42"/>
        <v>1.0162593253163037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752.05161102359079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35.224952918577998</v>
      </c>
      <c r="K253" s="27">
        <f t="shared" si="45"/>
        <v>6.666666666666667</v>
      </c>
      <c r="L253" s="37">
        <f t="shared" si="41"/>
        <v>1.4134708012424113E-2</v>
      </c>
      <c r="M253" s="110">
        <f t="shared" si="46"/>
        <v>-11.760912373409578</v>
      </c>
      <c r="N253" s="110">
        <f t="shared" si="42"/>
        <v>1.0032599388772165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756.91711955519804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35.280966559871572</v>
      </c>
      <c r="K254" s="27">
        <f t="shared" si="45"/>
        <v>6.666666666666667</v>
      </c>
      <c r="L254" s="37">
        <f t="shared" si="41"/>
        <v>-4.1878933281150665E-2</v>
      </c>
      <c r="M254" s="110">
        <f t="shared" si="46"/>
        <v>-11.760912373409578</v>
      </c>
      <c r="N254" s="110">
        <f t="shared" si="42"/>
        <v>0.99040336370463733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761.82093682938876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35.337058080715529</v>
      </c>
      <c r="K255" s="27">
        <f t="shared" si="45"/>
        <v>6.666666666666667</v>
      </c>
      <c r="L255" s="37">
        <f t="shared" ref="L255:L268" si="47">F255-J255+M255</f>
        <v>-9.7970454125107409E-2</v>
      </c>
      <c r="M255" s="110">
        <f t="shared" si="46"/>
        <v>-11.760912373409578</v>
      </c>
      <c r="N255" s="110">
        <f t="shared" ref="N255:N268" si="48">10^(L255/10)</f>
        <v>0.97769401038203896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766.76133797707871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35.393204130898766</v>
      </c>
      <c r="K256" s="27">
        <f t="shared" si="45"/>
        <v>6.666666666666667</v>
      </c>
      <c r="L256" s="37">
        <f t="shared" si="47"/>
        <v>-0.15411650430834456</v>
      </c>
      <c r="M256" s="110">
        <f t="shared" si="46"/>
        <v>-11.760912373409578</v>
      </c>
      <c r="N256" s="110">
        <f t="shared" si="48"/>
        <v>0.96513563169477357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771.73668839417564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35.449382942368345</v>
      </c>
      <c r="K257" s="27">
        <f t="shared" si="45"/>
        <v>6.666666666666667</v>
      </c>
      <c r="L257" s="37">
        <f t="shared" si="47"/>
        <v>-0.21029531577792326</v>
      </c>
      <c r="M257" s="110">
        <f t="shared" si="46"/>
        <v>-11.760912373409578</v>
      </c>
      <c r="N257" s="110">
        <f t="shared" si="48"/>
        <v>0.95273137706786681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776.74543885814808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35.505574234110156</v>
      </c>
      <c r="K258" s="27">
        <f t="shared" si="45"/>
        <v>6.666666666666667</v>
      </c>
      <c r="L258" s="37">
        <f t="shared" si="47"/>
        <v>-0.26648660751973452</v>
      </c>
      <c r="M258" s="110">
        <f t="shared" si="46"/>
        <v>-11.760912373409578</v>
      </c>
      <c r="N258" s="110">
        <f t="shared" si="48"/>
        <v>0.94048384351998149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781.7861208641898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35.561759121730141</v>
      </c>
      <c r="K259" s="27">
        <f t="shared" si="45"/>
        <v>6.666666666666667</v>
      </c>
      <c r="L259" s="37">
        <f t="shared" si="47"/>
        <v>-0.32267149513971916</v>
      </c>
      <c r="M259" s="110">
        <f t="shared" si="46"/>
        <v>-11.760912373409578</v>
      </c>
      <c r="N259" s="110">
        <f t="shared" si="48"/>
        <v>0.92839512323676354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786.85734218160997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35.617920031697757</v>
      </c>
      <c r="K260" s="27">
        <f t="shared" si="45"/>
        <v>6.666666666666667</v>
      </c>
      <c r="L260" s="37">
        <f t="shared" si="47"/>
        <v>-0.37883240510733529</v>
      </c>
      <c r="M260" s="110">
        <f t="shared" si="46"/>
        <v>-11.760912373409578</v>
      </c>
      <c r="N260" s="110">
        <f t="shared" si="48"/>
        <v>0.91646684788752375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791.95778262867464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35.674040620171446</v>
      </c>
      <c r="K261" s="27">
        <f t="shared" si="45"/>
        <v>6.666666666666667</v>
      </c>
      <c r="L261" s="37">
        <f t="shared" si="47"/>
        <v>-0.43495299358102457</v>
      </c>
      <c r="M261" s="110">
        <f t="shared" si="46"/>
        <v>-11.760912373409578</v>
      </c>
      <c r="N261" s="110">
        <f t="shared" si="48"/>
        <v>0.90470022982382992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797.08619006223194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35.73010569629286</v>
      </c>
      <c r="K262" s="27">
        <f t="shared" si="45"/>
        <v>6.666666666666667</v>
      </c>
      <c r="L262" s="37">
        <f t="shared" si="47"/>
        <v>-0.491018069702438</v>
      </c>
      <c r="M262" s="110">
        <f t="shared" si="46"/>
        <v>-11.760912373409578</v>
      </c>
      <c r="N262" s="110">
        <f t="shared" si="48"/>
        <v>0.89309610030838948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802.2413765769852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35.786101149812445</v>
      </c>
      <c r="K263" s="27">
        <f t="shared" si="45"/>
        <v>6.666666666666667</v>
      </c>
      <c r="L263" s="37">
        <f t="shared" si="47"/>
        <v>-0.54701352322202368</v>
      </c>
      <c r="M263" s="110">
        <f t="shared" si="46"/>
        <v>-11.760912373409578</v>
      </c>
      <c r="N263" s="110">
        <f t="shared" si="48"/>
        <v>0.88165494492817742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807.42221490817246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35.842013882890726</v>
      </c>
      <c r="K264" s="27">
        <f t="shared" si="45"/>
        <v>6.666666666666667</v>
      </c>
      <c r="L264" s="37">
        <f t="shared" si="47"/>
        <v>-0.60292625630030372</v>
      </c>
      <c r="M264" s="110">
        <f t="shared" si="46"/>
        <v>-11.760912373409578</v>
      </c>
      <c r="N264" s="110">
        <f t="shared" si="48"/>
        <v>0.87037693634826152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812.62763503059637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35.897831745907325</v>
      </c>
      <c r="K265" s="27">
        <f t="shared" si="45"/>
        <v>6.666666666666667</v>
      </c>
      <c r="L265" s="37">
        <f t="shared" si="47"/>
        <v>-0.65874411931690346</v>
      </c>
      <c r="M265" s="110">
        <f t="shared" si="46"/>
        <v>-11.760912373409578</v>
      </c>
      <c r="N265" s="110">
        <f t="shared" si="48"/>
        <v>0.8592619645625923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817.85662094638519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35.953543477101881</v>
      </c>
      <c r="K266" s="27">
        <f t="shared" si="45"/>
        <v>6.666666666666667</v>
      </c>
      <c r="L266" s="37">
        <f t="shared" si="47"/>
        <v>-0.71445585051145954</v>
      </c>
      <c r="M266" s="110">
        <f t="shared" si="46"/>
        <v>-11.760912373409578</v>
      </c>
      <c r="N266" s="110">
        <f t="shared" si="48"/>
        <v>0.84830966479586256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823.1082076535007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36.009138645866599</v>
      </c>
      <c r="K267" s="27">
        <f t="shared" si="45"/>
        <v>6.666666666666667</v>
      </c>
      <c r="L267" s="37">
        <f t="shared" si="47"/>
        <v>-0.77005101927617758</v>
      </c>
      <c r="M267" s="110">
        <f t="shared" si="46"/>
        <v>-11.760912373409578</v>
      </c>
      <c r="N267" s="110">
        <f t="shared" si="48"/>
        <v>0.83751944320685368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828.38147828680508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36.064607599508903</v>
      </c>
      <c r="K268" s="40">
        <f t="shared" si="45"/>
        <v>6.666666666666667</v>
      </c>
      <c r="L268" s="41">
        <f t="shared" si="47"/>
        <v>-0.82551997291848167</v>
      </c>
      <c r="M268" s="110">
        <f t="shared" si="46"/>
        <v>-11.760912373409578</v>
      </c>
      <c r="N268" s="110">
        <f t="shared" si="48"/>
        <v>0.8268905005388224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24.008924026696846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BDD8E-22AE-4D62-BF08-7492DF136451}">
  <sheetPr codeName="Sheet25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167</v>
      </c>
      <c r="B2" s="29" t="s">
        <v>119</v>
      </c>
      <c r="C2" s="29">
        <f>NSAs!B25</f>
        <v>255035.62</v>
      </c>
      <c r="D2" s="30">
        <f>NSAs!C25</f>
        <v>4258581.6100000003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23 (dBA)</v>
      </c>
      <c r="V5" s="145" t="str">
        <f>INDEX(A7:A45,MATCH(W5,H7:H45,0))</f>
        <v>A-3</v>
      </c>
      <c r="W5" s="146">
        <f>MAX(H7:H45)</f>
        <v>37.087087232628562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A-4</v>
      </c>
      <c r="W6" s="148">
        <f>LARGE(H7:H45,2)</f>
        <v>35.072377672073777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2550.6792602166215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45.833117017937361</v>
      </c>
      <c r="H7" s="36">
        <f>C7-G7</f>
        <v>23.177182938702451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207.83481244130138</v>
      </c>
    </row>
    <row r="8" spans="1:23" x14ac:dyDescent="0.25">
      <c r="A8" s="9" t="str">
        <f>Inverters!B4</f>
        <v>A-2</v>
      </c>
      <c r="B8" s="24">
        <f t="shared" si="0"/>
        <v>1851.5514697679284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43.050715783021204</v>
      </c>
      <c r="H8" s="37">
        <f t="shared" ref="H8:H44" si="3">C8-G8</f>
        <v>25.959584173618609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394.41953555806828</v>
      </c>
    </row>
    <row r="9" spans="1:23" x14ac:dyDescent="0.25">
      <c r="A9" s="9" t="str">
        <f>Inverters!B5</f>
        <v>A-3</v>
      </c>
      <c r="B9" s="24">
        <f t="shared" si="0"/>
        <v>514.23382045542803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31.923212724011247</v>
      </c>
      <c r="H9" s="37">
        <f t="shared" si="3"/>
        <v>37.087087232628562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5113.3877097750101</v>
      </c>
    </row>
    <row r="10" spans="1:23" x14ac:dyDescent="0.25">
      <c r="A10" s="9" t="str">
        <f>Inverters!B6</f>
        <v>A-4</v>
      </c>
      <c r="B10" s="24">
        <f t="shared" si="0"/>
        <v>648.47929496642382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33.937922284566035</v>
      </c>
      <c r="H10" s="37">
        <f t="shared" si="3"/>
        <v>35.072377672073777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3215.4204327376242</v>
      </c>
    </row>
    <row r="11" spans="1:23" x14ac:dyDescent="0.25">
      <c r="A11" s="9" t="str">
        <f>Inverters!B7</f>
        <v>A-5</v>
      </c>
      <c r="B11" s="24">
        <f t="shared" si="0"/>
        <v>959.14639602116722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37.337697985578835</v>
      </c>
      <c r="H11" s="37">
        <f t="shared" si="3"/>
        <v>31.672601971060978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1469.8066132258159</v>
      </c>
    </row>
    <row r="12" spans="1:23" x14ac:dyDescent="0.25">
      <c r="A12" s="9" t="str">
        <f>Inverters!B8</f>
        <v>A-6</v>
      </c>
      <c r="B12" s="24">
        <f t="shared" si="0"/>
        <v>1344.1780226221047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40.269135807726187</v>
      </c>
      <c r="H12" s="37">
        <f t="shared" si="3"/>
        <v>28.741164148913626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748.37007811308365</v>
      </c>
    </row>
    <row r="13" spans="1:23" x14ac:dyDescent="0.25">
      <c r="A13" s="9" t="str">
        <f>Inverters!B9</f>
        <v>A-7</v>
      </c>
      <c r="B13" s="24">
        <f t="shared" si="0"/>
        <v>896.40808352058696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36.750115284180517</v>
      </c>
      <c r="H13" s="37">
        <f t="shared" si="3"/>
        <v>32.260184672459296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1682.7456139399796</v>
      </c>
    </row>
    <row r="14" spans="1:23" x14ac:dyDescent="0.25">
      <c r="A14" s="9" t="str">
        <f>Inverters!B10</f>
        <v>A-8</v>
      </c>
      <c r="B14" s="24">
        <f t="shared" si="0"/>
        <v>775.13366292577655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35.487531961503322</v>
      </c>
      <c r="H14" s="37">
        <f t="shared" si="3"/>
        <v>33.522767995136491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2250.4885076641453</v>
      </c>
    </row>
    <row r="15" spans="1:23" x14ac:dyDescent="0.25">
      <c r="A15" s="9" t="str">
        <f>Inverters!B11</f>
        <v>A-9</v>
      </c>
      <c r="B15" s="24">
        <f t="shared" si="0"/>
        <v>902.4738662143925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36.808692689709886</v>
      </c>
      <c r="H15" s="37">
        <f t="shared" si="3"/>
        <v>32.201607266929926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1660.2012124564967</v>
      </c>
    </row>
    <row r="16" spans="1:23" x14ac:dyDescent="0.25">
      <c r="A16" s="9" t="str">
        <f>Inverters!B12</f>
        <v>A-10</v>
      </c>
      <c r="B16" s="24">
        <f t="shared" si="0"/>
        <v>1141.8312660373101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38.852038616845846</v>
      </c>
      <c r="H16" s="37">
        <f t="shared" si="3"/>
        <v>30.158261339793967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1037.1131334686336</v>
      </c>
    </row>
    <row r="17" spans="1:21" x14ac:dyDescent="0.25">
      <c r="A17" s="9" t="str">
        <f>Inverters!B13</f>
        <v>A-11</v>
      </c>
      <c r="B17" s="24">
        <f t="shared" si="0"/>
        <v>1449.7907631794315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40.926106569477838</v>
      </c>
      <c r="H17" s="37">
        <f t="shared" si="3"/>
        <v>28.084193387161974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643.30857253599652</v>
      </c>
    </row>
    <row r="18" spans="1:21" x14ac:dyDescent="0.25">
      <c r="A18" s="9" t="str">
        <f>Inverters!B14</f>
        <v>A-12</v>
      </c>
      <c r="B18" s="24">
        <f t="shared" si="0"/>
        <v>1709.2108050211204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42.355912592173212</v>
      </c>
      <c r="H18" s="37">
        <f t="shared" si="3"/>
        <v>26.654387364466601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462.84836767799669</v>
      </c>
    </row>
    <row r="19" spans="1:21" x14ac:dyDescent="0.25">
      <c r="A19" s="9" t="str">
        <f>Inverters!B15</f>
        <v>A-13</v>
      </c>
      <c r="B19" s="24">
        <f t="shared" si="0"/>
        <v>2062.6765850468491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43.988622772353352</v>
      </c>
      <c r="H19" s="37">
        <f t="shared" si="3"/>
        <v>25.02167718428646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317.81011717216262</v>
      </c>
    </row>
    <row r="20" spans="1:21" x14ac:dyDescent="0.25">
      <c r="A20" s="9" t="str">
        <f>Inverters!B16</f>
        <v>A-14</v>
      </c>
      <c r="B20" s="24">
        <f t="shared" si="0"/>
        <v>2341.8017235027401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45.091002425880085</v>
      </c>
      <c r="H20" s="37">
        <f t="shared" si="3"/>
        <v>23.919297530759728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246.56404888126519</v>
      </c>
    </row>
    <row r="21" spans="1:21" x14ac:dyDescent="0.25">
      <c r="A21" s="9" t="str">
        <f>Inverters!B17</f>
        <v>A-15</v>
      </c>
      <c r="B21" s="24">
        <f t="shared" si="0"/>
        <v>2664.94809168963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46.213775083669759</v>
      </c>
      <c r="H21" s="37">
        <f t="shared" si="3"/>
        <v>22.796524872970053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190.3936620892558</v>
      </c>
    </row>
    <row r="22" spans="1:21" x14ac:dyDescent="0.25">
      <c r="A22" s="9" t="str">
        <f>Inverters!B18</f>
        <v>A-16</v>
      </c>
      <c r="B22" s="24">
        <f t="shared" si="0"/>
        <v>1177.8165352043718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39.121552940539154</v>
      </c>
      <c r="H22" s="37">
        <f t="shared" si="3"/>
        <v>29.888747016100659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974.70838383155342</v>
      </c>
    </row>
    <row r="23" spans="1:21" x14ac:dyDescent="0.25">
      <c r="A23" s="9" t="str">
        <f>Inverters!B19</f>
        <v>A-17</v>
      </c>
      <c r="B23" s="24">
        <f t="shared" si="0"/>
        <v>1122.9017324771803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38.706835037780614</v>
      </c>
      <c r="H23" s="37">
        <f t="shared" si="3"/>
        <v>30.303464918859198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1072.3745334421164</v>
      </c>
    </row>
    <row r="24" spans="1:21" x14ac:dyDescent="0.25">
      <c r="A24" s="9" t="str">
        <f>Inverters!B20</f>
        <v>A-18</v>
      </c>
      <c r="B24" s="24">
        <f t="shared" si="0"/>
        <v>1206.7391154683905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39.332267805280352</v>
      </c>
      <c r="H24" s="37">
        <f t="shared" si="3"/>
        <v>29.67803215135946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928.54555455223044</v>
      </c>
    </row>
    <row r="25" spans="1:21" x14ac:dyDescent="0.25">
      <c r="A25" s="9" t="str">
        <f>Inverters!B21</f>
        <v>A-19</v>
      </c>
      <c r="B25" s="24">
        <f t="shared" si="0"/>
        <v>1414.1184018326312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40.709715475070368</v>
      </c>
      <c r="H25" s="37">
        <f t="shared" si="3"/>
        <v>28.300584481569445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676.173970015848</v>
      </c>
    </row>
    <row r="26" spans="1:21" x14ac:dyDescent="0.25">
      <c r="A26" s="9" t="str">
        <f>Inverters!B22</f>
        <v>A-20</v>
      </c>
      <c r="B26" s="24">
        <f t="shared" si="0"/>
        <v>1640.7303992128104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42.000744494269433</v>
      </c>
      <c r="H26" s="37">
        <f t="shared" si="3"/>
        <v>27.009555462370379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502.2911730838087</v>
      </c>
    </row>
    <row r="27" spans="1:21" x14ac:dyDescent="0.25">
      <c r="A27" s="9" t="str">
        <f>Inverters!B23</f>
        <v>A-21</v>
      </c>
      <c r="B27" s="24">
        <f t="shared" si="0"/>
        <v>1899.6987699109827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43.273694830246214</v>
      </c>
      <c r="H27" s="37">
        <f t="shared" si="3"/>
        <v>25.736605126393599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374.68000093290607</v>
      </c>
    </row>
    <row r="28" spans="1:21" x14ac:dyDescent="0.25">
      <c r="A28" s="9" t="str">
        <f>Inverters!B24</f>
        <v>A-22</v>
      </c>
      <c r="B28" s="24">
        <f t="shared" si="0"/>
        <v>2171.3309384339668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44.434520409967504</v>
      </c>
      <c r="H28" s="37">
        <f t="shared" si="3"/>
        <v>24.575779546672308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286.79921260949027</v>
      </c>
    </row>
    <row r="29" spans="1:21" x14ac:dyDescent="0.25">
      <c r="A29" s="9" t="str">
        <f>Inverters!B25</f>
        <v>A-23</v>
      </c>
      <c r="B29" s="24">
        <f t="shared" si="0"/>
        <v>2459.0626170351911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45.515391753193377</v>
      </c>
      <c r="H29" s="37">
        <f t="shared" si="3"/>
        <v>23.494908203446435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223.60979339605493</v>
      </c>
    </row>
    <row r="30" spans="1:21" x14ac:dyDescent="0.25">
      <c r="A30" s="9" t="str">
        <f>Inverters!B26</f>
        <v>A-24</v>
      </c>
      <c r="B30" s="24">
        <f t="shared" si="0"/>
        <v>2792.7327383767029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46.620587523171942</v>
      </c>
      <c r="H30" s="37">
        <f t="shared" si="3"/>
        <v>22.389712433467871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173.36891983455845</v>
      </c>
    </row>
    <row r="31" spans="1:21" x14ac:dyDescent="0.25">
      <c r="A31" s="9" t="str">
        <f>Inverters!B27</f>
        <v>A-25</v>
      </c>
      <c r="B31" s="24">
        <f t="shared" si="0"/>
        <v>1504.7794799575561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41.249457205844266</v>
      </c>
      <c r="H31" s="37">
        <f t="shared" si="3"/>
        <v>27.760842750795547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597.15115284632009</v>
      </c>
    </row>
    <row r="32" spans="1:21" x14ac:dyDescent="0.25">
      <c r="A32" s="9" t="str">
        <f>Inverters!B28</f>
        <v>A-26</v>
      </c>
      <c r="B32" s="24">
        <f t="shared" si="0"/>
        <v>1627.515890737096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41.930504752494215</v>
      </c>
      <c r="H32" s="37">
        <f t="shared" si="3"/>
        <v>27.079795204145597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510.4809271752726</v>
      </c>
    </row>
    <row r="33" spans="1:21" x14ac:dyDescent="0.25">
      <c r="A33" s="9" t="str">
        <f>Inverters!B29</f>
        <v>A-27</v>
      </c>
      <c r="B33" s="24">
        <f t="shared" si="0"/>
        <v>1889.1764748168312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43.225450576746134</v>
      </c>
      <c r="H33" s="37">
        <f t="shared" si="3"/>
        <v>25.784849379893679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378.86539387725708</v>
      </c>
    </row>
    <row r="34" spans="1:21" x14ac:dyDescent="0.25">
      <c r="A34" s="9" t="str">
        <f>Inverters!B30</f>
        <v>A-28</v>
      </c>
      <c r="B34" s="24">
        <f t="shared" si="0"/>
        <v>2604.4291557460756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46.0142509697801</v>
      </c>
      <c r="H34" s="37">
        <f t="shared" si="3"/>
        <v>22.996048986859712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199.3447941749001</v>
      </c>
    </row>
    <row r="35" spans="1:21" x14ac:dyDescent="0.25">
      <c r="A35" s="9" t="str">
        <f>Inverters!B31</f>
        <v>A-29</v>
      </c>
      <c r="B35" s="24">
        <f t="shared" si="0"/>
        <v>2820.0700445380012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46.7051979080791</v>
      </c>
      <c r="H35" s="37">
        <f t="shared" si="3"/>
        <v>22.305102048560713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170.02399046442451</v>
      </c>
    </row>
    <row r="36" spans="1:21" x14ac:dyDescent="0.25">
      <c r="A36" s="9" t="str">
        <f>Inverters!B32</f>
        <v>A-30</v>
      </c>
      <c r="B36" s="24">
        <f t="shared" si="0"/>
        <v>3820.5381344126204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49.34249077836953</v>
      </c>
      <c r="H36" s="37">
        <f t="shared" si="3"/>
        <v>19.667809178270282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92.636239702823389</v>
      </c>
    </row>
    <row r="37" spans="1:21" x14ac:dyDescent="0.25">
      <c r="A37" s="9" t="str">
        <f>Inverters!B33</f>
        <v>A-31</v>
      </c>
      <c r="B37" s="24">
        <f t="shared" si="0"/>
        <v>2112.263756494533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44.194962944262869</v>
      </c>
      <c r="H37" s="37">
        <f t="shared" si="3"/>
        <v>24.815337012376943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303.06354658774796</v>
      </c>
    </row>
    <row r="38" spans="1:21" x14ac:dyDescent="0.25">
      <c r="A38" s="9" t="str">
        <f>Inverters!B34</f>
        <v>A-32</v>
      </c>
      <c r="B38" s="24">
        <f t="shared" si="0"/>
        <v>3009.313407573185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47.269348401472705</v>
      </c>
      <c r="H38" s="37">
        <f t="shared" si="3"/>
        <v>21.740951555167108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149.31215221535771</v>
      </c>
    </row>
    <row r="39" spans="1:21" x14ac:dyDescent="0.25">
      <c r="A39" s="9" t="str">
        <f>Inverters!B35</f>
        <v>A-33</v>
      </c>
      <c r="B39" s="24">
        <f t="shared" si="0"/>
        <v>3110.2450062016337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47.555892029091922</v>
      </c>
      <c r="H39" s="37">
        <f t="shared" si="3"/>
        <v>21.454407927547891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139.7786342511705</v>
      </c>
    </row>
    <row r="40" spans="1:21" x14ac:dyDescent="0.25">
      <c r="A40" s="9" t="str">
        <f>Inverters!B36</f>
        <v>B-1</v>
      </c>
      <c r="B40" s="24">
        <f t="shared" si="0"/>
        <v>2270.8017500873316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44.823584405210354</v>
      </c>
      <c r="H40" s="37">
        <f t="shared" si="3"/>
        <v>21.176415594789646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131.11173350194119</v>
      </c>
    </row>
    <row r="41" spans="1:21" x14ac:dyDescent="0.25">
      <c r="A41" s="9" t="str">
        <f>Inverters!B37</f>
        <v>B-2</v>
      </c>
      <c r="B41" s="24">
        <f t="shared" si="0"/>
        <v>1283.795365196791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39.869916068917327</v>
      </c>
      <c r="H41" s="37">
        <f t="shared" si="3"/>
        <v>26.130083931082673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410.21203060452586</v>
      </c>
    </row>
    <row r="42" spans="1:21" x14ac:dyDescent="0.25">
      <c r="A42" s="9" t="str">
        <f>Inverters!B38</f>
        <v>B-3</v>
      </c>
      <c r="B42" s="24">
        <f t="shared" si="0"/>
        <v>1857.1414378554643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43.076899607817097</v>
      </c>
      <c r="H42" s="37">
        <f t="shared" si="3"/>
        <v>22.923100392182903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196.02435756981907</v>
      </c>
    </row>
    <row r="43" spans="1:21" x14ac:dyDescent="0.25">
      <c r="A43" s="9" t="str">
        <f>Inverters!B39</f>
        <v>C-1</v>
      </c>
      <c r="B43" s="24">
        <f t="shared" si="0"/>
        <v>769.97760590851908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35.429561886000641</v>
      </c>
      <c r="H43" s="37">
        <f t="shared" si="3"/>
        <v>30.570438113999359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1140.364821164866</v>
      </c>
    </row>
    <row r="44" spans="1:21" ht="15.75" thickBot="1" x14ac:dyDescent="0.3">
      <c r="A44" s="9" t="str">
        <f>Inverters!B40</f>
        <v>Trans</v>
      </c>
      <c r="B44" s="24">
        <f>SQRT(($C$2-Q44)^2+($D$2-R44)^2)</f>
        <v>3221.0298937608422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47.859895108844199</v>
      </c>
      <c r="H44" s="37">
        <f t="shared" si="3"/>
        <v>6.1401048911558007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4.1115965134587835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23.009178394494501</v>
      </c>
      <c r="O45" s="108"/>
      <c r="P45" s="108"/>
      <c r="Q45" s="109"/>
      <c r="R45" s="109"/>
      <c r="U45">
        <f t="shared" ref="U45" si="5">10^(H45/10)</f>
        <v>199.94835682315926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44.694640346611543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44.694640346611543</v>
      </c>
      <c r="D51" s="77">
        <f>10*LOG10(SUM(U7:U44))</f>
        <v>44.665079605718219</v>
      </c>
      <c r="E51" s="77">
        <f>P85</f>
        <v>44.683578634485947</v>
      </c>
      <c r="F51" s="78">
        <f>S85</f>
        <v>51.079095481150773</v>
      </c>
    </row>
    <row r="52" spans="1:19" ht="14.45" customHeight="1" thickBot="1" x14ac:dyDescent="0.3">
      <c r="B52" s="72" t="s">
        <v>141</v>
      </c>
      <c r="C52" s="79">
        <f>10*LOG10(10^(C50/10)+10^(C51/10))</f>
        <v>45.963297703902626</v>
      </c>
      <c r="D52" s="79">
        <f>10*LOG10(10^(D50/10)+10^(D51/10))</f>
        <v>45.022581733635533</v>
      </c>
      <c r="E52" s="79">
        <f>J85</f>
        <v>45.633941046453181</v>
      </c>
      <c r="F52" s="80">
        <f>M85</f>
        <v>51.579881368216888</v>
      </c>
    </row>
    <row r="53" spans="1:19" ht="16.149999999999999" customHeight="1" thickBot="1" x14ac:dyDescent="0.3">
      <c r="B53" s="74" t="s">
        <v>145</v>
      </c>
      <c r="C53" s="81">
        <f>C52-C50</f>
        <v>5.9632977039026258</v>
      </c>
      <c r="D53" s="81">
        <f>D52-D50</f>
        <v>11.022581733635533</v>
      </c>
      <c r="E53" s="81">
        <f>E52-E50</f>
        <v>7.0654699764818076</v>
      </c>
      <c r="F53" s="82">
        <f>F52-F50</f>
        <v>9.6293094384040643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23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45.022581733635533</v>
      </c>
      <c r="J61" s="62">
        <f>10^(I61/10)</f>
        <v>31787.631761594963</v>
      </c>
      <c r="K61" s="63"/>
      <c r="L61" s="153">
        <f>I61+10</f>
        <v>55.022581733635533</v>
      </c>
      <c r="M61" s="62">
        <f>10^(L61/10)</f>
        <v>317876.31761594943</v>
      </c>
      <c r="N61" s="62"/>
      <c r="O61" s="62">
        <f>D51</f>
        <v>44.665079605718219</v>
      </c>
      <c r="P61" s="62">
        <f>10^(O61/10)</f>
        <v>29275.74533008533</v>
      </c>
      <c r="Q61" s="62"/>
      <c r="R61" s="62">
        <f>O61+10</f>
        <v>54.665079605718219</v>
      </c>
      <c r="S61" s="63">
        <f>10^(R61/10)</f>
        <v>292757.45330085309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45.022581733635533</v>
      </c>
      <c r="J62" s="26">
        <f t="shared" ref="J62:J84" si="10">10^(I62/10)</f>
        <v>31787.631761594963</v>
      </c>
      <c r="K62" s="64"/>
      <c r="L62" s="154">
        <f t="shared" ref="L62:L67" si="11">I62+10</f>
        <v>55.022581733635533</v>
      </c>
      <c r="M62" s="26">
        <f t="shared" ref="M62:M84" si="12">10^(L62/10)</f>
        <v>317876.31761594943</v>
      </c>
      <c r="N62" s="26"/>
      <c r="O62" s="26">
        <f>O61</f>
        <v>44.665079605718219</v>
      </c>
      <c r="P62" s="26">
        <f t="shared" ref="P62:P84" si="13">10^(O62/10)</f>
        <v>29275.74533008533</v>
      </c>
      <c r="Q62" s="26"/>
      <c r="R62" s="26">
        <f t="shared" ref="R62:R67" si="14">O62+10</f>
        <v>54.665079605718219</v>
      </c>
      <c r="S62" s="64">
        <f t="shared" ref="S62:S84" si="15">10^(R62/10)</f>
        <v>292757.45330085309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45.022581733635533</v>
      </c>
      <c r="J63" s="26">
        <f t="shared" si="10"/>
        <v>31787.631761594963</v>
      </c>
      <c r="K63" s="64"/>
      <c r="L63" s="154">
        <f t="shared" si="11"/>
        <v>55.022581733635533</v>
      </c>
      <c r="M63" s="26">
        <f t="shared" si="12"/>
        <v>317876.31761594943</v>
      </c>
      <c r="N63" s="26"/>
      <c r="O63" s="26">
        <f t="shared" ref="O63:O84" si="17">O62</f>
        <v>44.665079605718219</v>
      </c>
      <c r="P63" s="26">
        <f t="shared" si="13"/>
        <v>29275.74533008533</v>
      </c>
      <c r="Q63" s="26"/>
      <c r="R63" s="26">
        <f t="shared" si="14"/>
        <v>54.665079605718219</v>
      </c>
      <c r="S63" s="64">
        <f t="shared" si="15"/>
        <v>292757.45330085309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45.022581733635533</v>
      </c>
      <c r="J64" s="26">
        <f t="shared" si="10"/>
        <v>31787.631761594963</v>
      </c>
      <c r="K64" s="64"/>
      <c r="L64" s="154">
        <f t="shared" si="11"/>
        <v>55.022581733635533</v>
      </c>
      <c r="M64" s="26">
        <f t="shared" si="12"/>
        <v>317876.31761594943</v>
      </c>
      <c r="N64" s="26"/>
      <c r="O64" s="26">
        <f t="shared" si="17"/>
        <v>44.665079605718219</v>
      </c>
      <c r="P64" s="26">
        <f t="shared" si="13"/>
        <v>29275.74533008533</v>
      </c>
      <c r="Q64" s="26"/>
      <c r="R64" s="26">
        <f t="shared" si="14"/>
        <v>54.665079605718219</v>
      </c>
      <c r="S64" s="64">
        <f t="shared" si="15"/>
        <v>292757.45330085309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45.022581733635533</v>
      </c>
      <c r="J65" s="26">
        <f t="shared" si="10"/>
        <v>31787.631761594963</v>
      </c>
      <c r="K65" s="64"/>
      <c r="L65" s="154">
        <f t="shared" si="11"/>
        <v>55.022581733635533</v>
      </c>
      <c r="M65" s="26">
        <f t="shared" si="12"/>
        <v>317876.31761594943</v>
      </c>
      <c r="N65" s="26"/>
      <c r="O65" s="26">
        <f t="shared" si="17"/>
        <v>44.665079605718219</v>
      </c>
      <c r="P65" s="26">
        <f t="shared" si="13"/>
        <v>29275.74533008533</v>
      </c>
      <c r="Q65" s="26"/>
      <c r="R65" s="26">
        <f t="shared" si="14"/>
        <v>54.665079605718219</v>
      </c>
      <c r="S65" s="64">
        <f t="shared" si="15"/>
        <v>292757.45330085309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45.022581733635533</v>
      </c>
      <c r="J66" s="26">
        <f t="shared" si="10"/>
        <v>31787.631761594963</v>
      </c>
      <c r="K66" s="64"/>
      <c r="L66" s="154">
        <f t="shared" si="11"/>
        <v>55.022581733635533</v>
      </c>
      <c r="M66" s="26">
        <f t="shared" si="12"/>
        <v>317876.31761594943</v>
      </c>
      <c r="N66" s="26"/>
      <c r="O66" s="26">
        <f t="shared" si="17"/>
        <v>44.665079605718219</v>
      </c>
      <c r="P66" s="26">
        <f t="shared" si="13"/>
        <v>29275.74533008533</v>
      </c>
      <c r="Q66" s="26"/>
      <c r="R66" s="26">
        <f t="shared" si="14"/>
        <v>54.665079605718219</v>
      </c>
      <c r="S66" s="64">
        <f t="shared" si="15"/>
        <v>292757.45330085309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45.022581733635533</v>
      </c>
      <c r="J67" s="26">
        <f t="shared" si="10"/>
        <v>31787.631761594963</v>
      </c>
      <c r="K67" s="64"/>
      <c r="L67" s="154">
        <f t="shared" si="11"/>
        <v>55.022581733635533</v>
      </c>
      <c r="M67" s="26">
        <f t="shared" si="12"/>
        <v>317876.31761594943</v>
      </c>
      <c r="N67" s="26"/>
      <c r="O67" s="26">
        <f t="shared" si="17"/>
        <v>44.665079605718219</v>
      </c>
      <c r="P67" s="26">
        <f t="shared" si="13"/>
        <v>29275.74533008533</v>
      </c>
      <c r="Q67" s="26"/>
      <c r="R67" s="26">
        <f t="shared" si="14"/>
        <v>54.665079605718219</v>
      </c>
      <c r="S67" s="64">
        <f t="shared" si="15"/>
        <v>292757.45330085309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45.963297703902626</v>
      </c>
      <c r="J68" s="26">
        <f t="shared" si="10"/>
        <v>39475.693686908511</v>
      </c>
      <c r="K68" s="64"/>
      <c r="L68" s="154">
        <f>I68</f>
        <v>45.963297703902626</v>
      </c>
      <c r="M68" s="26">
        <f t="shared" si="12"/>
        <v>39475.693686908511</v>
      </c>
      <c r="N68" s="26"/>
      <c r="O68" s="26">
        <f>H46</f>
        <v>44.694640346611543</v>
      </c>
      <c r="P68" s="26">
        <f t="shared" si="13"/>
        <v>29475.693686908467</v>
      </c>
      <c r="Q68" s="26"/>
      <c r="R68" s="26">
        <f>O68</f>
        <v>44.694640346611543</v>
      </c>
      <c r="S68" s="64">
        <f t="shared" si="15"/>
        <v>29475.693686908467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45.963297703902626</v>
      </c>
      <c r="J69" s="26">
        <f t="shared" si="10"/>
        <v>39475.693686908511</v>
      </c>
      <c r="K69" s="64"/>
      <c r="L69" s="154">
        <f t="shared" ref="L69:L82" si="20">I69</f>
        <v>45.963297703902626</v>
      </c>
      <c r="M69" s="26">
        <f t="shared" si="12"/>
        <v>39475.693686908511</v>
      </c>
      <c r="N69" s="26"/>
      <c r="O69" s="26">
        <f t="shared" si="17"/>
        <v>44.694640346611543</v>
      </c>
      <c r="P69" s="26">
        <f t="shared" si="13"/>
        <v>29475.693686908467</v>
      </c>
      <c r="Q69" s="26"/>
      <c r="R69" s="26">
        <f t="shared" ref="R69:R82" si="21">O69</f>
        <v>44.694640346611543</v>
      </c>
      <c r="S69" s="64">
        <f t="shared" si="15"/>
        <v>29475.693686908467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45.963297703902626</v>
      </c>
      <c r="J70" s="26">
        <f t="shared" si="10"/>
        <v>39475.693686908511</v>
      </c>
      <c r="K70" s="64"/>
      <c r="L70" s="154">
        <f t="shared" si="20"/>
        <v>45.963297703902626</v>
      </c>
      <c r="M70" s="26">
        <f t="shared" si="12"/>
        <v>39475.693686908511</v>
      </c>
      <c r="N70" s="26"/>
      <c r="O70" s="26">
        <f t="shared" si="17"/>
        <v>44.694640346611543</v>
      </c>
      <c r="P70" s="26">
        <f t="shared" si="13"/>
        <v>29475.693686908467</v>
      </c>
      <c r="Q70" s="26"/>
      <c r="R70" s="26">
        <f t="shared" si="21"/>
        <v>44.694640346611543</v>
      </c>
      <c r="S70" s="64">
        <f t="shared" si="15"/>
        <v>29475.693686908467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45.963297703902626</v>
      </c>
      <c r="J71" s="26">
        <f t="shared" si="10"/>
        <v>39475.693686908511</v>
      </c>
      <c r="K71" s="64"/>
      <c r="L71" s="154">
        <f t="shared" si="20"/>
        <v>45.963297703902626</v>
      </c>
      <c r="M71" s="26">
        <f t="shared" si="12"/>
        <v>39475.693686908511</v>
      </c>
      <c r="N71" s="26"/>
      <c r="O71" s="26">
        <f t="shared" si="17"/>
        <v>44.694640346611543</v>
      </c>
      <c r="P71" s="26">
        <f t="shared" si="13"/>
        <v>29475.693686908467</v>
      </c>
      <c r="Q71" s="26"/>
      <c r="R71" s="26">
        <f t="shared" si="21"/>
        <v>44.694640346611543</v>
      </c>
      <c r="S71" s="64">
        <f t="shared" si="15"/>
        <v>29475.693686908467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45.963297703902626</v>
      </c>
      <c r="J72" s="26">
        <f t="shared" si="10"/>
        <v>39475.693686908511</v>
      </c>
      <c r="K72" s="64"/>
      <c r="L72" s="154">
        <f t="shared" si="20"/>
        <v>45.963297703902626</v>
      </c>
      <c r="M72" s="26">
        <f t="shared" si="12"/>
        <v>39475.693686908511</v>
      </c>
      <c r="N72" s="26"/>
      <c r="O72" s="26">
        <f t="shared" si="17"/>
        <v>44.694640346611543</v>
      </c>
      <c r="P72" s="26">
        <f t="shared" si="13"/>
        <v>29475.693686908467</v>
      </c>
      <c r="Q72" s="26"/>
      <c r="R72" s="26">
        <f t="shared" si="21"/>
        <v>44.694640346611543</v>
      </c>
      <c r="S72" s="64">
        <f t="shared" si="15"/>
        <v>29475.693686908467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45.963297703902626</v>
      </c>
      <c r="J73" s="26">
        <f t="shared" si="10"/>
        <v>39475.693686908511</v>
      </c>
      <c r="K73" s="64"/>
      <c r="L73" s="154">
        <f t="shared" si="20"/>
        <v>45.963297703902626</v>
      </c>
      <c r="M73" s="26">
        <f t="shared" si="12"/>
        <v>39475.693686908511</v>
      </c>
      <c r="N73" s="26"/>
      <c r="O73" s="26">
        <f t="shared" si="17"/>
        <v>44.694640346611543</v>
      </c>
      <c r="P73" s="26">
        <f t="shared" si="13"/>
        <v>29475.693686908467</v>
      </c>
      <c r="Q73" s="26"/>
      <c r="R73" s="26">
        <f t="shared" si="21"/>
        <v>44.694640346611543</v>
      </c>
      <c r="S73" s="64">
        <f t="shared" si="15"/>
        <v>29475.693686908467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45.963297703902626</v>
      </c>
      <c r="J74" s="26">
        <f t="shared" si="10"/>
        <v>39475.693686908511</v>
      </c>
      <c r="K74" s="64"/>
      <c r="L74" s="154">
        <f t="shared" si="20"/>
        <v>45.963297703902626</v>
      </c>
      <c r="M74" s="26">
        <f t="shared" si="12"/>
        <v>39475.693686908511</v>
      </c>
      <c r="N74" s="26"/>
      <c r="O74" s="26">
        <f t="shared" si="17"/>
        <v>44.694640346611543</v>
      </c>
      <c r="P74" s="26">
        <f t="shared" si="13"/>
        <v>29475.693686908467</v>
      </c>
      <c r="Q74" s="26"/>
      <c r="R74" s="26">
        <f t="shared" si="21"/>
        <v>44.694640346611543</v>
      </c>
      <c r="S74" s="64">
        <f t="shared" si="15"/>
        <v>29475.693686908467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45.963297703902626</v>
      </c>
      <c r="J75" s="26">
        <f t="shared" si="10"/>
        <v>39475.693686908511</v>
      </c>
      <c r="K75" s="64"/>
      <c r="L75" s="154">
        <f t="shared" si="20"/>
        <v>45.963297703902626</v>
      </c>
      <c r="M75" s="26">
        <f t="shared" si="12"/>
        <v>39475.693686908511</v>
      </c>
      <c r="N75" s="26"/>
      <c r="O75" s="26">
        <f t="shared" si="17"/>
        <v>44.694640346611543</v>
      </c>
      <c r="P75" s="26">
        <f t="shared" si="13"/>
        <v>29475.693686908467</v>
      </c>
      <c r="Q75" s="26"/>
      <c r="R75" s="26">
        <f t="shared" si="21"/>
        <v>44.694640346611543</v>
      </c>
      <c r="S75" s="64">
        <f t="shared" si="15"/>
        <v>29475.693686908467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45.963297703902626</v>
      </c>
      <c r="J76" s="26">
        <f t="shared" si="10"/>
        <v>39475.693686908511</v>
      </c>
      <c r="K76" s="64"/>
      <c r="L76" s="154">
        <f t="shared" si="20"/>
        <v>45.963297703902626</v>
      </c>
      <c r="M76" s="26">
        <f t="shared" si="12"/>
        <v>39475.693686908511</v>
      </c>
      <c r="N76" s="26"/>
      <c r="O76" s="26">
        <f t="shared" si="17"/>
        <v>44.694640346611543</v>
      </c>
      <c r="P76" s="26">
        <f t="shared" si="13"/>
        <v>29475.693686908467</v>
      </c>
      <c r="Q76" s="26"/>
      <c r="R76" s="26">
        <f t="shared" si="21"/>
        <v>44.694640346611543</v>
      </c>
      <c r="S76" s="64">
        <f t="shared" si="15"/>
        <v>29475.693686908467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45.963297703902626</v>
      </c>
      <c r="J77" s="26">
        <f t="shared" si="10"/>
        <v>39475.693686908511</v>
      </c>
      <c r="K77" s="64"/>
      <c r="L77" s="154">
        <f t="shared" si="20"/>
        <v>45.963297703902626</v>
      </c>
      <c r="M77" s="26">
        <f t="shared" si="12"/>
        <v>39475.693686908511</v>
      </c>
      <c r="N77" s="26"/>
      <c r="O77" s="26">
        <f t="shared" si="17"/>
        <v>44.694640346611543</v>
      </c>
      <c r="P77" s="26">
        <f t="shared" si="13"/>
        <v>29475.693686908467</v>
      </c>
      <c r="Q77" s="26"/>
      <c r="R77" s="26">
        <f t="shared" si="21"/>
        <v>44.694640346611543</v>
      </c>
      <c r="S77" s="64">
        <f t="shared" si="15"/>
        <v>29475.693686908467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45.963297703902626</v>
      </c>
      <c r="J78" s="26">
        <f t="shared" si="10"/>
        <v>39475.693686908511</v>
      </c>
      <c r="K78" s="64"/>
      <c r="L78" s="154">
        <f t="shared" si="20"/>
        <v>45.963297703902626</v>
      </c>
      <c r="M78" s="26">
        <f t="shared" si="12"/>
        <v>39475.693686908511</v>
      </c>
      <c r="N78" s="26"/>
      <c r="O78" s="26">
        <f t="shared" si="17"/>
        <v>44.694640346611543</v>
      </c>
      <c r="P78" s="26">
        <f t="shared" si="13"/>
        <v>29475.693686908467</v>
      </c>
      <c r="Q78" s="26"/>
      <c r="R78" s="26">
        <f t="shared" si="21"/>
        <v>44.694640346611543</v>
      </c>
      <c r="S78" s="64">
        <f t="shared" si="15"/>
        <v>29475.693686908467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45.963297703902626</v>
      </c>
      <c r="J79" s="26">
        <f t="shared" si="10"/>
        <v>39475.693686908511</v>
      </c>
      <c r="K79" s="64"/>
      <c r="L79" s="154">
        <f t="shared" si="20"/>
        <v>45.963297703902626</v>
      </c>
      <c r="M79" s="26">
        <f t="shared" si="12"/>
        <v>39475.693686908511</v>
      </c>
      <c r="N79" s="26"/>
      <c r="O79" s="26">
        <f t="shared" si="17"/>
        <v>44.694640346611543</v>
      </c>
      <c r="P79" s="26">
        <f t="shared" si="13"/>
        <v>29475.693686908467</v>
      </c>
      <c r="Q79" s="26"/>
      <c r="R79" s="26">
        <f t="shared" si="21"/>
        <v>44.694640346611543</v>
      </c>
      <c r="S79" s="64">
        <f t="shared" si="15"/>
        <v>29475.693686908467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45.963297703902626</v>
      </c>
      <c r="J80" s="26">
        <f t="shared" si="10"/>
        <v>39475.693686908511</v>
      </c>
      <c r="K80" s="64"/>
      <c r="L80" s="154">
        <f t="shared" si="20"/>
        <v>45.963297703902626</v>
      </c>
      <c r="M80" s="26">
        <f t="shared" si="12"/>
        <v>39475.693686908511</v>
      </c>
      <c r="N80" s="26"/>
      <c r="O80" s="26">
        <f t="shared" si="17"/>
        <v>44.694640346611543</v>
      </c>
      <c r="P80" s="26">
        <f t="shared" si="13"/>
        <v>29475.693686908467</v>
      </c>
      <c r="Q80" s="26"/>
      <c r="R80" s="26">
        <f t="shared" si="21"/>
        <v>44.694640346611543</v>
      </c>
      <c r="S80" s="64">
        <f t="shared" si="15"/>
        <v>29475.693686908467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45.963297703902626</v>
      </c>
      <c r="J81" s="26">
        <f t="shared" si="10"/>
        <v>39475.693686908511</v>
      </c>
      <c r="K81" s="64"/>
      <c r="L81" s="154">
        <f t="shared" si="20"/>
        <v>45.963297703902626</v>
      </c>
      <c r="M81" s="26">
        <f t="shared" si="12"/>
        <v>39475.693686908511</v>
      </c>
      <c r="N81" s="26"/>
      <c r="O81" s="26">
        <f t="shared" si="17"/>
        <v>44.694640346611543</v>
      </c>
      <c r="P81" s="26">
        <f t="shared" si="13"/>
        <v>29475.693686908467</v>
      </c>
      <c r="Q81" s="26"/>
      <c r="R81" s="26">
        <f t="shared" si="21"/>
        <v>44.694640346611543</v>
      </c>
      <c r="S81" s="64">
        <f t="shared" si="15"/>
        <v>29475.693686908467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45.963297703902626</v>
      </c>
      <c r="J82" s="26">
        <f t="shared" si="10"/>
        <v>39475.693686908511</v>
      </c>
      <c r="K82" s="64"/>
      <c r="L82" s="154">
        <f t="shared" si="20"/>
        <v>45.963297703902626</v>
      </c>
      <c r="M82" s="26">
        <f t="shared" si="12"/>
        <v>39475.693686908511</v>
      </c>
      <c r="N82" s="26"/>
      <c r="O82" s="26">
        <f t="shared" si="17"/>
        <v>44.694640346611543</v>
      </c>
      <c r="P82" s="26">
        <f t="shared" si="13"/>
        <v>29475.693686908467</v>
      </c>
      <c r="Q82" s="26"/>
      <c r="R82" s="26">
        <f t="shared" si="21"/>
        <v>44.694640346611543</v>
      </c>
      <c r="S82" s="64">
        <f t="shared" si="15"/>
        <v>29475.693686908467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45.022581733635533</v>
      </c>
      <c r="J83" s="26">
        <f t="shared" si="10"/>
        <v>31787.631761594963</v>
      </c>
      <c r="K83" s="64"/>
      <c r="L83" s="154">
        <f>I83+10</f>
        <v>55.022581733635533</v>
      </c>
      <c r="M83" s="26">
        <f t="shared" si="12"/>
        <v>317876.31761594943</v>
      </c>
      <c r="N83" s="26"/>
      <c r="O83" s="26">
        <f>D51</f>
        <v>44.665079605718219</v>
      </c>
      <c r="P83" s="26">
        <f t="shared" si="13"/>
        <v>29275.74533008533</v>
      </c>
      <c r="Q83" s="26"/>
      <c r="R83" s="26">
        <f>O83+10</f>
        <v>54.665079605718219</v>
      </c>
      <c r="S83" s="64">
        <f t="shared" si="15"/>
        <v>292757.45330085309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45.022581733635533</v>
      </c>
      <c r="J84" s="65">
        <f t="shared" si="10"/>
        <v>31787.631761594963</v>
      </c>
      <c r="K84" s="66"/>
      <c r="L84" s="155">
        <f>I84+10</f>
        <v>55.022581733635533</v>
      </c>
      <c r="M84" s="65">
        <f t="shared" si="12"/>
        <v>317876.31761594943</v>
      </c>
      <c r="N84" s="65"/>
      <c r="O84" s="65">
        <f t="shared" si="17"/>
        <v>44.665079605718219</v>
      </c>
      <c r="P84" s="65">
        <f t="shared" si="13"/>
        <v>29275.74533008533</v>
      </c>
      <c r="Q84" s="65"/>
      <c r="R84" s="65">
        <f>O84+10</f>
        <v>54.665079605718219</v>
      </c>
      <c r="S84" s="66">
        <f t="shared" si="15"/>
        <v>292757.45330085309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45.633941046453181</v>
      </c>
      <c r="K85" s="67"/>
      <c r="L85" s="67" t="s">
        <v>134</v>
      </c>
      <c r="M85" s="67">
        <f>10*LOG10(SUM(M61:M84)/24)</f>
        <v>51.579881368216888</v>
      </c>
      <c r="N85" s="67"/>
      <c r="O85" s="67" t="s">
        <v>135</v>
      </c>
      <c r="P85" s="67">
        <f>10*LOG10(SUM(P61:P84)/24)</f>
        <v>44.683578634485947</v>
      </c>
      <c r="Q85" s="67"/>
      <c r="R85" s="67" t="s">
        <v>134</v>
      </c>
      <c r="S85" s="68">
        <f>10*LOG10(SUM(S61:S84)/24)</f>
        <v>51.079095481150773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23</v>
      </c>
      <c r="C89" s="22">
        <f>C2</f>
        <v>255035.62</v>
      </c>
      <c r="D89" s="23">
        <f>D2</f>
        <v>4258581.6100000003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44.694640346611543</v>
      </c>
      <c r="J89" s="86">
        <f>D51</f>
        <v>44.665079605718219</v>
      </c>
      <c r="K89" s="86">
        <f>E51</f>
        <v>44.683578634485947</v>
      </c>
      <c r="L89" s="87">
        <f>F51</f>
        <v>51.079095481150773</v>
      </c>
      <c r="M89" s="89">
        <f>C52</f>
        <v>45.963297703902626</v>
      </c>
      <c r="N89" s="86">
        <f>D52</f>
        <v>45.022581733635533</v>
      </c>
      <c r="O89" s="86">
        <f>E52</f>
        <v>45.633941046453181</v>
      </c>
      <c r="P89" s="87">
        <f>F52</f>
        <v>51.579881368216888</v>
      </c>
      <c r="Q89" s="89">
        <f>C53</f>
        <v>5.9632977039026258</v>
      </c>
      <c r="R89" s="86">
        <f>D53</f>
        <v>11.022581733635533</v>
      </c>
      <c r="S89" s="86">
        <f>E53</f>
        <v>7.0654699764818076</v>
      </c>
      <c r="T89" s="87">
        <f>F53</f>
        <v>9.6293094384040643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23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514.23382045542803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28.263513383939614</v>
      </c>
      <c r="K95" s="35">
        <f>4/60*100</f>
        <v>6.666666666666667</v>
      </c>
      <c r="L95" s="36">
        <f t="shared" ref="L95:L126" si="23">F95-J95+M95</f>
        <v>6.9755742426508078</v>
      </c>
      <c r="M95" s="110">
        <f>10*LOG(6.666667/100)</f>
        <v>-11.760912373409578</v>
      </c>
      <c r="N95" s="110">
        <f t="shared" ref="N95:N126" si="24">10^(L95/10)</f>
        <v>4.9837634905643782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520.23382045542803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32.023971646152177</v>
      </c>
      <c r="K96" s="27">
        <f t="shared" ref="K96:K159" si="27">4/60*100</f>
        <v>6.666666666666667</v>
      </c>
      <c r="L96" s="37">
        <f t="shared" si="23"/>
        <v>3.2151159804382452</v>
      </c>
      <c r="M96" s="110">
        <f t="shared" ref="M96:M159" si="28">10*LOG(6.666667/100)</f>
        <v>-11.760912373409578</v>
      </c>
      <c r="N96" s="110">
        <f t="shared" si="24"/>
        <v>2.0965807697460659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526.23382045542803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32.123575125285058</v>
      </c>
      <c r="K97" s="27">
        <f t="shared" si="27"/>
        <v>6.666666666666667</v>
      </c>
      <c r="L97" s="37">
        <f t="shared" si="23"/>
        <v>3.1155125013053642</v>
      </c>
      <c r="M97" s="110">
        <f t="shared" si="28"/>
        <v>-11.760912373409578</v>
      </c>
      <c r="N97" s="110">
        <f t="shared" si="24"/>
        <v>2.0490438388187795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532.23382045542803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32.222049361108873</v>
      </c>
      <c r="K98" s="27">
        <f t="shared" si="27"/>
        <v>6.666666666666667</v>
      </c>
      <c r="L98" s="37">
        <f t="shared" si="23"/>
        <v>3.0170382654815491</v>
      </c>
      <c r="M98" s="110">
        <f t="shared" si="28"/>
        <v>-11.760912373409578</v>
      </c>
      <c r="N98" s="110">
        <f t="shared" si="24"/>
        <v>2.0031055144602581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538.23382045542803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32.319419672184949</v>
      </c>
      <c r="K99" s="27">
        <f t="shared" si="27"/>
        <v>6.666666666666667</v>
      </c>
      <c r="L99" s="37">
        <f t="shared" si="23"/>
        <v>2.9196679544054724</v>
      </c>
      <c r="M99" s="110">
        <f t="shared" si="28"/>
        <v>-11.760912373409578</v>
      </c>
      <c r="N99" s="110">
        <f t="shared" si="24"/>
        <v>1.9586949131688556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544.23382045542803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32.415710535011392</v>
      </c>
      <c r="K100" s="27">
        <f t="shared" si="27"/>
        <v>6.666666666666667</v>
      </c>
      <c r="L100" s="37">
        <f t="shared" si="23"/>
        <v>2.8233770915790295</v>
      </c>
      <c r="M100" s="110">
        <f t="shared" si="28"/>
        <v>-11.760912373409578</v>
      </c>
      <c r="N100" s="110">
        <f t="shared" si="24"/>
        <v>1.9157450371194589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550.23382045542803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32.510945620955304</v>
      </c>
      <c r="K101" s="27">
        <f t="shared" si="27"/>
        <v>6.666666666666667</v>
      </c>
      <c r="L101" s="37">
        <f t="shared" si="23"/>
        <v>2.7281420056351173</v>
      </c>
      <c r="M101" s="110">
        <f t="shared" si="28"/>
        <v>-11.760912373409578</v>
      </c>
      <c r="N101" s="110">
        <f t="shared" si="24"/>
        <v>1.8741925213328947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556.23382045542803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32.605147831182144</v>
      </c>
      <c r="K102" s="27">
        <f t="shared" si="27"/>
        <v>6.666666666666667</v>
      </c>
      <c r="L102" s="37">
        <f t="shared" si="23"/>
        <v>2.6339397954082777</v>
      </c>
      <c r="M102" s="110">
        <f t="shared" si="28"/>
        <v>-11.760912373409578</v>
      </c>
      <c r="N102" s="110">
        <f t="shared" si="24"/>
        <v>1.8339773998321065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562.23382045542803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32.698339329711224</v>
      </c>
      <c r="K103" s="27">
        <f t="shared" si="27"/>
        <v>6.666666666666667</v>
      </c>
      <c r="L103" s="37">
        <f t="shared" si="23"/>
        <v>2.5407482968791975</v>
      </c>
      <c r="M103" s="110">
        <f t="shared" si="28"/>
        <v>-11.760912373409578</v>
      </c>
      <c r="N103" s="110">
        <f t="shared" si="24"/>
        <v>1.7950428891728545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568.23382045542803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32.790541574716656</v>
      </c>
      <c r="K104" s="27">
        <f t="shared" si="27"/>
        <v>6.666666666666667</v>
      </c>
      <c r="L104" s="37">
        <f t="shared" si="23"/>
        <v>2.4485460518737661</v>
      </c>
      <c r="M104" s="110">
        <f t="shared" si="28"/>
        <v>-11.760912373409578</v>
      </c>
      <c r="N104" s="110">
        <f t="shared" si="24"/>
        <v>1.7573351878891237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574.23382045542803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32.881775348184362</v>
      </c>
      <c r="K105" s="27">
        <f t="shared" si="27"/>
        <v>6.666666666666667</v>
      </c>
      <c r="L105" s="37">
        <f t="shared" si="23"/>
        <v>2.3573122784060594</v>
      </c>
      <c r="M105" s="110">
        <f t="shared" si="28"/>
        <v>-11.760912373409578</v>
      </c>
      <c r="N105" s="110">
        <f t="shared" si="24"/>
        <v>1.720803290529948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580.23382045542803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32.97206078402764</v>
      </c>
      <c r="K106" s="27">
        <f t="shared" si="27"/>
        <v>6.666666666666667</v>
      </c>
      <c r="L106" s="37">
        <f t="shared" si="23"/>
        <v>2.2670268425627818</v>
      </c>
      <c r="M106" s="110">
        <f t="shared" si="28"/>
        <v>-11.760912373409578</v>
      </c>
      <c r="N106" s="110">
        <f t="shared" si="24"/>
        <v>1.6853988150869008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586.23382045542803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33.061417394756468</v>
      </c>
      <c r="K107" s="27">
        <f t="shared" si="27"/>
        <v>6.666666666666667</v>
      </c>
      <c r="L107" s="37">
        <f t="shared" si="23"/>
        <v>2.1776702318339538</v>
      </c>
      <c r="M107" s="110">
        <f t="shared" si="28"/>
        <v>-11.760912373409578</v>
      </c>
      <c r="N107" s="110">
        <f t="shared" si="24"/>
        <v>1.6510758427214907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592.23382045542803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33.149864096788946</v>
      </c>
      <c r="K108" s="27">
        <f t="shared" si="27"/>
        <v>6.666666666666667</v>
      </c>
      <c r="L108" s="37">
        <f t="shared" si="23"/>
        <v>2.0892235298014761</v>
      </c>
      <c r="M108" s="110">
        <f t="shared" si="28"/>
        <v>-11.760912373409578</v>
      </c>
      <c r="N108" s="110">
        <f t="shared" si="24"/>
        <v>1.6177907688006696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598.23382045542803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33.237419234486879</v>
      </c>
      <c r="K109" s="27">
        <f t="shared" si="27"/>
        <v>6.666666666666667</v>
      </c>
      <c r="L109" s="37">
        <f t="shared" si="23"/>
        <v>2.001668392103543</v>
      </c>
      <c r="M109" s="110">
        <f t="shared" si="28"/>
        <v>-11.760912373409578</v>
      </c>
      <c r="N109" s="110">
        <f t="shared" si="24"/>
        <v>1.585502164337772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604.23382045542803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33.324100602992083</v>
      </c>
      <c r="K110" s="27">
        <f t="shared" si="27"/>
        <v>6.666666666666667</v>
      </c>
      <c r="L110" s="37">
        <f t="shared" si="23"/>
        <v>1.9149870235983393</v>
      </c>
      <c r="M110" s="110">
        <f t="shared" si="28"/>
        <v>-11.760912373409578</v>
      </c>
      <c r="N110" s="110">
        <f t="shared" si="24"/>
        <v>1.5541706470163601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610.23382045542803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33.409925469934365</v>
      </c>
      <c r="K111" s="27">
        <f t="shared" si="27"/>
        <v>6.666666666666667</v>
      </c>
      <c r="L111" s="37">
        <f t="shared" si="23"/>
        <v>1.8291621566560572</v>
      </c>
      <c r="M111" s="110">
        <f t="shared" si="28"/>
        <v>-11.760912373409578</v>
      </c>
      <c r="N111" s="110">
        <f t="shared" si="24"/>
        <v>1.5237587610470043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616.23382045542803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33.49491059607746</v>
      </c>
      <c r="K112" s="27">
        <f t="shared" si="27"/>
        <v>6.666666666666667</v>
      </c>
      <c r="L112" s="37">
        <f t="shared" si="23"/>
        <v>1.7441770305129616</v>
      </c>
      <c r="M112" s="110">
        <f t="shared" si="28"/>
        <v>-11.760912373409578</v>
      </c>
      <c r="N112" s="110">
        <f t="shared" si="24"/>
        <v>1.494230865172345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622.23382045542803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33.579072254964757</v>
      </c>
      <c r="K113" s="27">
        <f t="shared" si="27"/>
        <v>6.666666666666667</v>
      </c>
      <c r="L113" s="37">
        <f t="shared" si="23"/>
        <v>1.6600153716256649</v>
      </c>
      <c r="M113" s="110">
        <f t="shared" si="28"/>
        <v>-11.760912373409578</v>
      </c>
      <c r="N113" s="110">
        <f t="shared" si="24"/>
        <v>1.4655530281948963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628.23382045542803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33.662426251622264</v>
      </c>
      <c r="K114" s="27">
        <f t="shared" si="27"/>
        <v>6.666666666666667</v>
      </c>
      <c r="L114" s="37">
        <f t="shared" si="23"/>
        <v>1.5766613749681575</v>
      </c>
      <c r="M114" s="110">
        <f t="shared" si="28"/>
        <v>-11.760912373409578</v>
      </c>
      <c r="N114" s="110">
        <f t="shared" si="24"/>
        <v>1.437692931455641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634.23382045542803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33.744987940372702</v>
      </c>
      <c r="K115" s="27">
        <f t="shared" si="27"/>
        <v>6.666666666666667</v>
      </c>
      <c r="L115" s="37">
        <f t="shared" si="23"/>
        <v>1.4940996862177194</v>
      </c>
      <c r="M115" s="110">
        <f t="shared" si="28"/>
        <v>-11.760912373409578</v>
      </c>
      <c r="N115" s="110">
        <f t="shared" si="24"/>
        <v>1.4106197777398437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640.23382045542803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33.826772241810886</v>
      </c>
      <c r="K116" s="27">
        <f t="shared" si="27"/>
        <v>6.666666666666667</v>
      </c>
      <c r="L116" s="37">
        <f t="shared" si="23"/>
        <v>1.4123153847795358</v>
      </c>
      <c r="M116" s="110">
        <f t="shared" si="28"/>
        <v>-11.760912373409578</v>
      </c>
      <c r="N116" s="110">
        <f t="shared" si="24"/>
        <v>1.3843042061305084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646.23382045542803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33.907793658987323</v>
      </c>
      <c r="K117" s="27">
        <f t="shared" si="27"/>
        <v>6.666666666666667</v>
      </c>
      <c r="L117" s="37">
        <f t="shared" si="23"/>
        <v>1.3312939676030986</v>
      </c>
      <c r="M117" s="110">
        <f t="shared" si="28"/>
        <v>-11.760912373409578</v>
      </c>
      <c r="N117" s="110">
        <f t="shared" si="24"/>
        <v>1.3587182123697941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652.23382045542803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33.988066292844024</v>
      </c>
      <c r="K118" s="27">
        <f t="shared" si="27"/>
        <v>6.666666666666667</v>
      </c>
      <c r="L118" s="37">
        <f t="shared" si="23"/>
        <v>1.2510213337463973</v>
      </c>
      <c r="M118" s="110">
        <f t="shared" si="28"/>
        <v>-11.760912373409578</v>
      </c>
      <c r="N118" s="110">
        <f t="shared" si="24"/>
        <v>1.3338350743248886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658.23382045542803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34.067603856943492</v>
      </c>
      <c r="K119" s="27">
        <f t="shared" si="27"/>
        <v>6.666666666666667</v>
      </c>
      <c r="L119" s="37">
        <f t="shared" si="23"/>
        <v>1.1714837696469296</v>
      </c>
      <c r="M119" s="110">
        <f t="shared" si="28"/>
        <v>-11.760912373409578</v>
      </c>
      <c r="N119" s="110">
        <f t="shared" si="24"/>
        <v>1.3096292821878626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664.23382045542803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34.146419691529474</v>
      </c>
      <c r="K120" s="27">
        <f t="shared" si="27"/>
        <v>6.666666666666667</v>
      </c>
      <c r="L120" s="37">
        <f t="shared" si="23"/>
        <v>1.0926679350609483</v>
      </c>
      <c r="M120" s="110">
        <f t="shared" si="28"/>
        <v>-11.760912373409578</v>
      </c>
      <c r="N120" s="110">
        <f t="shared" si="24"/>
        <v>1.2860764730689385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670.23382045542803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34.224526776955436</v>
      </c>
      <c r="K121" s="27">
        <f t="shared" si="27"/>
        <v>6.666666666666667</v>
      </c>
      <c r="L121" s="37">
        <f t="shared" si="23"/>
        <v>1.0145608496349858</v>
      </c>
      <c r="M121" s="110">
        <f t="shared" si="28"/>
        <v>-11.760912373409578</v>
      </c>
      <c r="N121" s="110">
        <f t="shared" si="24"/>
        <v>1.2631533696699797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676.23382045542803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34.301937746514724</v>
      </c>
      <c r="K122" s="27">
        <f t="shared" si="27"/>
        <v>6.666666666666667</v>
      </c>
      <c r="L122" s="37">
        <f t="shared" si="23"/>
        <v>0.93714988007569744</v>
      </c>
      <c r="M122" s="110">
        <f t="shared" si="28"/>
        <v>-11.760912373409578</v>
      </c>
      <c r="N122" s="110">
        <f t="shared" si="24"/>
        <v>1.2408377227498388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682.23382045542803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34.37866489870391</v>
      </c>
      <c r="K123" s="27">
        <f t="shared" si="27"/>
        <v>6.666666666666667</v>
      </c>
      <c r="L123" s="37">
        <f t="shared" si="23"/>
        <v>0.86042272788651175</v>
      </c>
      <c r="M123" s="110">
        <f t="shared" si="28"/>
        <v>-11.760912373409578</v>
      </c>
      <c r="N123" s="110">
        <f t="shared" si="24"/>
        <v>1.2191082571160163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688.23382045542803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34.454720208949318</v>
      </c>
      <c r="K124" s="27">
        <f t="shared" si="27"/>
        <v>6.666666666666667</v>
      </c>
      <c r="L124" s="37">
        <f t="shared" si="23"/>
        <v>0.78436741764110351</v>
      </c>
      <c r="M124" s="110">
        <f t="shared" si="28"/>
        <v>-11.760912373409578</v>
      </c>
      <c r="N124" s="110">
        <f t="shared" si="24"/>
        <v>1.1979446208977209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694.23382045542803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34.530115340824523</v>
      </c>
      <c r="K125" s="27">
        <f t="shared" si="27"/>
        <v>6.666666666666667</v>
      </c>
      <c r="L125" s="37">
        <f t="shared" si="23"/>
        <v>0.7089722857658991</v>
      </c>
      <c r="M125" s="110">
        <f t="shared" si="28"/>
        <v>-11.760912373409578</v>
      </c>
      <c r="N125" s="110">
        <f t="shared" si="24"/>
        <v>1.1773273378744853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700.23382045542803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34.604861656785211</v>
      </c>
      <c r="K126" s="27">
        <f t="shared" si="27"/>
        <v>6.666666666666667</v>
      </c>
      <c r="L126" s="37">
        <f t="shared" si="23"/>
        <v>0.63422596980521107</v>
      </c>
      <c r="M126" s="110">
        <f t="shared" si="28"/>
        <v>-11.760912373409578</v>
      </c>
      <c r="N126" s="110">
        <f t="shared" si="24"/>
        <v>1.1572377626517565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706.23382045542803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34.678970228446083</v>
      </c>
      <c r="K127" s="27">
        <f t="shared" si="27"/>
        <v>6.666666666666667</v>
      </c>
      <c r="L127" s="37">
        <f t="shared" ref="L127:L158" si="29">F127-J127+M127</f>
        <v>0.56011739814433881</v>
      </c>
      <c r="M127" s="110">
        <f t="shared" si="28"/>
        <v>-11.760912373409578</v>
      </c>
      <c r="N127" s="110">
        <f t="shared" ref="N127:N158" si="30">10^(L127/10)</f>
        <v>1.1376580384908064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712.23382045542803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34.752451846422979</v>
      </c>
      <c r="K128" s="27">
        <f t="shared" si="27"/>
        <v>6.666666666666667</v>
      </c>
      <c r="L128" s="37">
        <f t="shared" si="29"/>
        <v>0.48663578016744324</v>
      </c>
      <c r="M128" s="110">
        <f t="shared" si="28"/>
        <v>-11.760912373409578</v>
      </c>
      <c r="N128" s="110">
        <f t="shared" si="30"/>
        <v>1.1185710576148484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718.23382045542803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34.825317029762232</v>
      </c>
      <c r="K129" s="27">
        <f t="shared" si="27"/>
        <v>6.666666666666667</v>
      </c>
      <c r="L129" s="37">
        <f t="shared" si="29"/>
        <v>0.41377059682818995</v>
      </c>
      <c r="M129" s="110">
        <f t="shared" si="28"/>
        <v>-11.760912373409578</v>
      </c>
      <c r="N129" s="110">
        <f t="shared" si="30"/>
        <v>1.0999604238265446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724.23382045542803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34.897576034977767</v>
      </c>
      <c r="K130" s="27">
        <f t="shared" si="27"/>
        <v>6.666666666666667</v>
      </c>
      <c r="L130" s="37">
        <f t="shared" si="29"/>
        <v>0.34151159161265454</v>
      </c>
      <c r="M130" s="110">
        <f t="shared" si="28"/>
        <v>-11.760912373409578</v>
      </c>
      <c r="N130" s="110">
        <f t="shared" si="30"/>
        <v>1.081810417284373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730.23382045542803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34.969238864715358</v>
      </c>
      <c r="K131" s="27">
        <f t="shared" si="27"/>
        <v>6.666666666666667</v>
      </c>
      <c r="L131" s="37">
        <f t="shared" si="29"/>
        <v>0.26984876187506401</v>
      </c>
      <c r="M131" s="110">
        <f t="shared" si="28"/>
        <v>-11.760912373409578</v>
      </c>
      <c r="N131" s="110">
        <f t="shared" si="30"/>
        <v>1.0641059612965356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736.23382045542803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35.040315276062444</v>
      </c>
      <c r="K132" s="27">
        <f t="shared" si="27"/>
        <v>6.666666666666667</v>
      </c>
      <c r="L132" s="37">
        <f t="shared" si="29"/>
        <v>0.19877235052797815</v>
      </c>
      <c r="M132" s="110">
        <f t="shared" si="28"/>
        <v>-11.760912373409578</v>
      </c>
      <c r="N132" s="110">
        <f t="shared" si="30"/>
        <v>1.0468325910013869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742.23382045542803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35.110814788520628</v>
      </c>
      <c r="K133" s="27">
        <f t="shared" si="27"/>
        <v>6.666666666666667</v>
      </c>
      <c r="L133" s="37">
        <f t="shared" si="29"/>
        <v>0.12827283806979395</v>
      </c>
      <c r="M133" s="110">
        <f t="shared" si="28"/>
        <v>-11.760912373409578</v>
      </c>
      <c r="N133" s="110">
        <f t="shared" si="30"/>
        <v>1.0299764238129183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748.23382045542803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35.180746691657262</v>
      </c>
      <c r="K134" s="27">
        <f t="shared" si="27"/>
        <v>6.666666666666667</v>
      </c>
      <c r="L134" s="37">
        <f t="shared" si="29"/>
        <v>5.8340934933159616E-2</v>
      </c>
      <c r="M134" s="110">
        <f t="shared" si="28"/>
        <v>-11.760912373409578</v>
      </c>
      <c r="N134" s="110">
        <f t="shared" si="30"/>
        <v>1.0135241315184929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754.23382045542803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35.250120052451464</v>
      </c>
      <c r="K135" s="27">
        <f t="shared" si="27"/>
        <v>6.666666666666667</v>
      </c>
      <c r="L135" s="37">
        <f t="shared" si="29"/>
        <v>-1.1032425861042583E-2</v>
      </c>
      <c r="M135" s="110">
        <f t="shared" si="28"/>
        <v>-11.760912373409578</v>
      </c>
      <c r="N135" s="110">
        <f t="shared" si="30"/>
        <v>0.99746291392411424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760.23382045542803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35.318943722349076</v>
      </c>
      <c r="K136" s="27">
        <f t="shared" si="27"/>
        <v>6.666666666666667</v>
      </c>
      <c r="L136" s="37">
        <f t="shared" si="29"/>
        <v>-7.9856095758653822E-2</v>
      </c>
      <c r="M136" s="110">
        <f t="shared" si="28"/>
        <v>-11.760912373409578</v>
      </c>
      <c r="N136" s="110">
        <f t="shared" si="30"/>
        <v>0.98178047394991252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766.23382045542803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35.387226344040343</v>
      </c>
      <c r="K137" s="27">
        <f t="shared" si="27"/>
        <v>6.666666666666667</v>
      </c>
      <c r="L137" s="37">
        <f t="shared" si="29"/>
        <v>-0.14813871744992113</v>
      </c>
      <c r="M137" s="110">
        <f t="shared" si="28"/>
        <v>-11.760912373409578</v>
      </c>
      <c r="N137" s="110">
        <f t="shared" si="30"/>
        <v>0.96646499408534559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772.23382045542803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35.45497635797318</v>
      </c>
      <c r="K138" s="27">
        <f t="shared" si="27"/>
        <v>6.666666666666667</v>
      </c>
      <c r="L138" s="37">
        <f t="shared" si="29"/>
        <v>-0.21588873138275844</v>
      </c>
      <c r="M138" s="110">
        <f t="shared" si="28"/>
        <v>-11.760912373409578</v>
      </c>
      <c r="N138" s="110">
        <f t="shared" si="30"/>
        <v>0.95150511411995775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778.23382045542803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35.522202008614492</v>
      </c>
      <c r="K139" s="27">
        <f t="shared" si="27"/>
        <v>6.666666666666667</v>
      </c>
      <c r="L139" s="37">
        <f t="shared" si="29"/>
        <v>-0.28311438202407047</v>
      </c>
      <c r="M139" s="110">
        <f t="shared" si="28"/>
        <v>-11.760912373409578</v>
      </c>
      <c r="N139" s="110">
        <f t="shared" si="30"/>
        <v>0.93688991007128464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784.23382045542803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35.588911350470937</v>
      </c>
      <c r="K140" s="27">
        <f t="shared" si="27"/>
        <v>6.666666666666667</v>
      </c>
      <c r="L140" s="37">
        <f t="shared" si="29"/>
        <v>-0.3498237238805153</v>
      </c>
      <c r="M140" s="110">
        <f t="shared" si="28"/>
        <v>-11.760912373409578</v>
      </c>
      <c r="N140" s="110">
        <f t="shared" si="30"/>
        <v>0.92260887423696059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790.23382045542803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35.655112253880304</v>
      </c>
      <c r="K141" s="27">
        <f t="shared" si="27"/>
        <v>6.666666666666667</v>
      </c>
      <c r="L141" s="37">
        <f t="shared" si="29"/>
        <v>-0.41602462728988243</v>
      </c>
      <c r="M141" s="110">
        <f t="shared" si="28"/>
        <v>-11.760912373409578</v>
      </c>
      <c r="N141" s="110">
        <f t="shared" si="30"/>
        <v>0.90865189630297016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796.23382045542803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35.720812410583846</v>
      </c>
      <c r="K142" s="27">
        <f t="shared" si="27"/>
        <v>6.666666666666667</v>
      </c>
      <c r="L142" s="37">
        <f t="shared" si="29"/>
        <v>-0.48172478399342467</v>
      </c>
      <c r="M142" s="110">
        <f t="shared" si="28"/>
        <v>-11.760912373409578</v>
      </c>
      <c r="N142" s="110">
        <f t="shared" si="30"/>
        <v>0.89500924544463123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802.23382045542803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35.786019339089464</v>
      </c>
      <c r="K143" s="27">
        <f t="shared" si="27"/>
        <v>6.666666666666667</v>
      </c>
      <c r="L143" s="37">
        <f t="shared" si="29"/>
        <v>-0.54693171249904182</v>
      </c>
      <c r="M143" s="110">
        <f t="shared" si="28"/>
        <v>-11.760912373409578</v>
      </c>
      <c r="N143" s="110">
        <f t="shared" si="30"/>
        <v>0.88167155336112857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808.23382045542803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35.850740389834982</v>
      </c>
      <c r="K144" s="27">
        <f t="shared" si="27"/>
        <v>6.666666666666667</v>
      </c>
      <c r="L144" s="37">
        <f t="shared" si="29"/>
        <v>-0.6116527632445603</v>
      </c>
      <c r="M144" s="110">
        <f t="shared" si="28"/>
        <v>-11.760912373409578</v>
      </c>
      <c r="N144" s="110">
        <f t="shared" si="30"/>
        <v>0.86862979818838504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814.23382045542803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35.914982750160625</v>
      </c>
      <c r="K145" s="27">
        <f t="shared" si="27"/>
        <v>6.666666666666667</v>
      </c>
      <c r="L145" s="37">
        <f t="shared" si="29"/>
        <v>-0.67589512357020354</v>
      </c>
      <c r="M145" s="110">
        <f t="shared" si="28"/>
        <v>-11.760912373409578</v>
      </c>
      <c r="N145" s="110">
        <f t="shared" si="30"/>
        <v>0.85587528923863865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820.23382045542803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35.978753449098818</v>
      </c>
      <c r="K146" s="27">
        <f t="shared" si="27"/>
        <v>6.666666666666667</v>
      </c>
      <c r="L146" s="37">
        <f t="shared" si="29"/>
        <v>-0.73966582250839608</v>
      </c>
      <c r="M146" s="110">
        <f t="shared" si="28"/>
        <v>-11.760912373409578</v>
      </c>
      <c r="N146" s="110">
        <f t="shared" si="30"/>
        <v>0.84339965251857685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826.23382045542803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36.042059361989494</v>
      </c>
      <c r="K147" s="27">
        <f t="shared" si="27"/>
        <v>6.666666666666667</v>
      </c>
      <c r="L147" s="37">
        <f t="shared" si="29"/>
        <v>-0.80297173539907263</v>
      </c>
      <c r="M147" s="110">
        <f t="shared" si="28"/>
        <v>-11.760912373409578</v>
      </c>
      <c r="N147" s="110">
        <f t="shared" si="30"/>
        <v>0.83119481698092879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832.23382045542803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36.104907214928438</v>
      </c>
      <c r="K148" s="27">
        <f t="shared" si="27"/>
        <v>6.666666666666667</v>
      </c>
      <c r="L148" s="37">
        <f t="shared" si="29"/>
        <v>-0.86581958833801664</v>
      </c>
      <c r="M148" s="110">
        <f t="shared" si="28"/>
        <v>-11.760912373409578</v>
      </c>
      <c r="N148" s="110">
        <f t="shared" si="30"/>
        <v>0.81925300146737279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838.23382045542803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36.167303589055834</v>
      </c>
      <c r="K149" s="27">
        <f t="shared" si="27"/>
        <v>6.666666666666667</v>
      </c>
      <c r="L149" s="37">
        <f t="shared" si="29"/>
        <v>-0.92821596246541205</v>
      </c>
      <c r="M149" s="110">
        <f t="shared" si="28"/>
        <v>-11.760912373409578</v>
      </c>
      <c r="N149" s="110">
        <f t="shared" si="30"/>
        <v>0.80756670230332228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844.23382045542803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36.229254924691851</v>
      </c>
      <c r="K150" s="27">
        <f t="shared" si="27"/>
        <v>6.666666666666667</v>
      </c>
      <c r="L150" s="37">
        <f t="shared" si="29"/>
        <v>-0.99016729810142934</v>
      </c>
      <c r="M150" s="110">
        <f t="shared" si="28"/>
        <v>-11.760912373409578</v>
      </c>
      <c r="N150" s="110">
        <f t="shared" si="30"/>
        <v>0.79612868150765759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850.23382045542803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36.290767525325798</v>
      </c>
      <c r="K151" s="27">
        <f t="shared" si="27"/>
        <v>6.666666666666667</v>
      </c>
      <c r="L151" s="37">
        <f t="shared" si="29"/>
        <v>-1.0516798987353759</v>
      </c>
      <c r="M151" s="110">
        <f t="shared" si="28"/>
        <v>-11.760912373409578</v>
      </c>
      <c r="N151" s="110">
        <f t="shared" si="30"/>
        <v>0.78493195558280848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856.23382045542803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36.351847561465043</v>
      </c>
      <c r="K152" s="27">
        <f t="shared" si="27"/>
        <v>6.666666666666667</v>
      </c>
      <c r="L152" s="37">
        <f t="shared" si="29"/>
        <v>-1.1127599348746209</v>
      </c>
      <c r="M152" s="110">
        <f t="shared" si="28"/>
        <v>-11.760912373409578</v>
      </c>
      <c r="N152" s="110">
        <f t="shared" si="30"/>
        <v>0.77396978485275947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606.23382045542803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33.352803220884581</v>
      </c>
      <c r="K153" s="27">
        <f t="shared" si="27"/>
        <v>6.666666666666667</v>
      </c>
      <c r="L153" s="37">
        <f t="shared" si="29"/>
        <v>1.8862844057058403</v>
      </c>
      <c r="M153" s="110">
        <f t="shared" si="28"/>
        <v>-11.760912373409578</v>
      </c>
      <c r="N153" s="110">
        <f t="shared" si="30"/>
        <v>1.5439329667959867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606.42926502835689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33.355603025753453</v>
      </c>
      <c r="K154" s="27">
        <f t="shared" si="27"/>
        <v>6.666666666666667</v>
      </c>
      <c r="L154" s="37">
        <f t="shared" si="29"/>
        <v>1.8834846008369688</v>
      </c>
      <c r="M154" s="110">
        <f t="shared" si="28"/>
        <v>-11.760912373409578</v>
      </c>
      <c r="N154" s="110">
        <f t="shared" si="30"/>
        <v>1.5429379465650594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607.01312849337364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33.363961682149963</v>
      </c>
      <c r="K155" s="27">
        <f t="shared" si="27"/>
        <v>6.666666666666667</v>
      </c>
      <c r="L155" s="37">
        <f t="shared" si="29"/>
        <v>1.8751259444404589</v>
      </c>
      <c r="M155" s="110">
        <f t="shared" si="28"/>
        <v>-11.760912373409578</v>
      </c>
      <c r="N155" s="110">
        <f t="shared" si="30"/>
        <v>1.5399711842361361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607.97815361749178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33.37775948236812</v>
      </c>
      <c r="K156" s="27">
        <f t="shared" si="27"/>
        <v>6.666666666666667</v>
      </c>
      <c r="L156" s="37">
        <f t="shared" si="29"/>
        <v>1.861328144222302</v>
      </c>
      <c r="M156" s="110">
        <f t="shared" si="28"/>
        <v>-11.760912373409578</v>
      </c>
      <c r="N156" s="110">
        <f t="shared" si="30"/>
        <v>1.5350863657761342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609.31273504746571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33.396805105343233</v>
      </c>
      <c r="K157" s="27">
        <f t="shared" si="27"/>
        <v>6.666666666666667</v>
      </c>
      <c r="L157" s="37">
        <f t="shared" si="29"/>
        <v>1.8422825212471885</v>
      </c>
      <c r="M157" s="110">
        <f t="shared" si="28"/>
        <v>-11.760912373409578</v>
      </c>
      <c r="N157" s="110">
        <f t="shared" si="30"/>
        <v>1.5283691120513618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611.00158368265159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33.420846718230642</v>
      </c>
      <c r="K158" s="27">
        <f t="shared" si="27"/>
        <v>6.666666666666667</v>
      </c>
      <c r="L158" s="37">
        <f t="shared" si="29"/>
        <v>1.8182409083597797</v>
      </c>
      <c r="M158" s="110">
        <f t="shared" si="28"/>
        <v>-11.760912373409578</v>
      </c>
      <c r="N158" s="110">
        <f t="shared" si="30"/>
        <v>1.5199317630285767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613.02653273725582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33.449585437252786</v>
      </c>
      <c r="K159" s="27">
        <f t="shared" si="27"/>
        <v>6.666666666666667</v>
      </c>
      <c r="L159" s="37">
        <f t="shared" ref="L159:L190" si="32">F159-J159+M159</f>
        <v>1.7895021893376359</v>
      </c>
      <c r="M159" s="110">
        <f t="shared" si="28"/>
        <v>-11.760912373409578</v>
      </c>
      <c r="N159" s="110">
        <f t="shared" ref="N159:N190" si="33">10^(L159/10)</f>
        <v>1.5099070709335463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615.36739549359231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33.482689638932875</v>
      </c>
      <c r="K160" s="27">
        <f t="shared" ref="K160:K223" si="36">4/60*100</f>
        <v>6.666666666666667</v>
      </c>
      <c r="L160" s="37">
        <f t="shared" si="32"/>
        <v>1.7563979876575466</v>
      </c>
      <c r="M160" s="110">
        <f t="shared" ref="M160:M223" si="37">10*LOG(6.666667/100)</f>
        <v>-11.760912373409578</v>
      </c>
      <c r="N160" s="110">
        <f t="shared" si="33"/>
        <v>1.4984415215790592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618.00279462401079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33.519808779674143</v>
      </c>
      <c r="K161" s="27">
        <f t="shared" si="36"/>
        <v>6.666666666666667</v>
      </c>
      <c r="L161" s="37">
        <f t="shared" si="32"/>
        <v>1.7192788469162785</v>
      </c>
      <c r="M161" s="110">
        <f t="shared" si="37"/>
        <v>-11.760912373409578</v>
      </c>
      <c r="N161" s="110">
        <f t="shared" si="33"/>
        <v>1.485688920730361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620.9109032801847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33.560585723666101</v>
      </c>
      <c r="K162" s="27">
        <f t="shared" si="36"/>
        <v>6.666666666666667</v>
      </c>
      <c r="L162" s="37">
        <f t="shared" si="32"/>
        <v>1.6785019029243209</v>
      </c>
      <c r="M162" s="110">
        <f t="shared" si="37"/>
        <v>-11.760912373409578</v>
      </c>
      <c r="N162" s="110">
        <f t="shared" si="33"/>
        <v>1.4718047164100942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624.07006219739583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33.604666983316839</v>
      </c>
      <c r="K163" s="27">
        <f t="shared" si="36"/>
        <v>6.666666666666667</v>
      </c>
      <c r="L163" s="37">
        <f t="shared" si="32"/>
        <v>1.6344206432735824</v>
      </c>
      <c r="M163" s="110">
        <f t="shared" si="37"/>
        <v>-11.760912373409578</v>
      </c>
      <c r="N163" s="110">
        <f t="shared" si="33"/>
        <v>1.4569413331460419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627.45925929317332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33.651710649641075</v>
      </c>
      <c r="K164" s="27">
        <f t="shared" si="36"/>
        <v>6.666666666666667</v>
      </c>
      <c r="L164" s="37">
        <f t="shared" si="32"/>
        <v>1.5873769769493471</v>
      </c>
      <c r="M164" s="110">
        <f t="shared" si="37"/>
        <v>-11.760912373409578</v>
      </c>
      <c r="N164" s="110">
        <f t="shared" si="33"/>
        <v>1.4412446152225038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631.05847538750993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33.701392077481131</v>
      </c>
      <c r="K165" s="27">
        <f t="shared" si="36"/>
        <v>6.666666666666667</v>
      </c>
      <c r="L165" s="37">
        <f t="shared" si="32"/>
        <v>1.5376955491092907</v>
      </c>
      <c r="M165" s="110">
        <f t="shared" si="37"/>
        <v>-11.760912373409578</v>
      </c>
      <c r="N165" s="110">
        <f t="shared" si="33"/>
        <v>1.4248513391773492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634.84891072194489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33.753407575215263</v>
      </c>
      <c r="K166" s="27">
        <f t="shared" si="36"/>
        <v>6.666666666666667</v>
      </c>
      <c r="L166" s="37">
        <f t="shared" si="32"/>
        <v>1.4856800513751587</v>
      </c>
      <c r="M166" s="110">
        <f t="shared" si="37"/>
        <v>-11.760912373409578</v>
      </c>
      <c r="N166" s="110">
        <f t="shared" si="33"/>
        <v>1.4078876688761981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638.81311247460758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33.807476440403441</v>
      </c>
      <c r="K167" s="27">
        <f t="shared" si="36"/>
        <v>6.666666666666667</v>
      </c>
      <c r="L167" s="37">
        <f t="shared" si="32"/>
        <v>1.4316111861869807</v>
      </c>
      <c r="M167" s="110">
        <f t="shared" si="37"/>
        <v>-11.760912373409578</v>
      </c>
      <c r="N167" s="110">
        <f t="shared" si="33"/>
        <v>1.3904683844717702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642.93502480099733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33.863341704325265</v>
      </c>
      <c r="K168" s="27">
        <f t="shared" si="36"/>
        <v>6.666666666666667</v>
      </c>
      <c r="L168" s="37">
        <f t="shared" si="32"/>
        <v>1.3757459222651569</v>
      </c>
      <c r="M168" s="110">
        <f t="shared" si="37"/>
        <v>-11.760912373409578</v>
      </c>
      <c r="N168" s="110">
        <f t="shared" si="33"/>
        <v>1.3726967082144839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647.19998156418535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33.920769924662423</v>
      </c>
      <c r="K169" s="27">
        <f t="shared" si="36"/>
        <v>6.666666666666667</v>
      </c>
      <c r="L169" s="37">
        <f t="shared" si="32"/>
        <v>1.3183177019279988</v>
      </c>
      <c r="M169" s="110">
        <f t="shared" si="37"/>
        <v>-11.760912373409578</v>
      </c>
      <c r="N169" s="110">
        <f t="shared" si="33"/>
        <v>1.3546645631701943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651.59465912497024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33.979550318068291</v>
      </c>
      <c r="K170" s="27">
        <f t="shared" si="36"/>
        <v>6.666666666666667</v>
      </c>
      <c r="L170" s="37">
        <f t="shared" si="32"/>
        <v>1.2595373085221304</v>
      </c>
      <c r="M170" s="110">
        <f t="shared" si="37"/>
        <v>-11.760912373409578</v>
      </c>
      <c r="N170" s="110">
        <f t="shared" si="33"/>
        <v>1.3364531250498006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656.10700326317362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34.039493468522586</v>
      </c>
      <c r="K171" s="27">
        <f t="shared" si="36"/>
        <v>6.666666666666667</v>
      </c>
      <c r="L171" s="37">
        <f t="shared" si="32"/>
        <v>1.1995941580678355</v>
      </c>
      <c r="M171" s="110">
        <f t="shared" si="37"/>
        <v>-11.760912373409578</v>
      </c>
      <c r="N171" s="110">
        <f t="shared" si="33"/>
        <v>1.3181335551204516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660.72614107326797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34.100429792872397</v>
      </c>
      <c r="K172" s="27">
        <f t="shared" si="36"/>
        <v>6.666666666666667</v>
      </c>
      <c r="L172" s="37">
        <f t="shared" si="32"/>
        <v>1.1386578337180246</v>
      </c>
      <c r="M172" s="110">
        <f t="shared" si="37"/>
        <v>-11.760912373409578</v>
      </c>
      <c r="N172" s="110">
        <f t="shared" si="33"/>
        <v>1.29976782893901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665.44228582691449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34.162207896925665</v>
      </c>
      <c r="K173" s="27">
        <f t="shared" si="36"/>
        <v>6.666666666666667</v>
      </c>
      <c r="L173" s="37">
        <f t="shared" si="32"/>
        <v>1.076879729664757</v>
      </c>
      <c r="M173" s="110">
        <f t="shared" si="37"/>
        <v>-11.760912373409578</v>
      </c>
      <c r="N173" s="110">
        <f t="shared" si="33"/>
        <v>1.2814095990348355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670.24664044147914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34.224692915869433</v>
      </c>
      <c r="K174" s="27">
        <f t="shared" si="36"/>
        <v>6.666666666666667</v>
      </c>
      <c r="L174" s="37">
        <f t="shared" si="32"/>
        <v>1.014394710720989</v>
      </c>
      <c r="M174" s="110">
        <f t="shared" si="37"/>
        <v>-11.760912373409578</v>
      </c>
      <c r="N174" s="110">
        <f t="shared" si="33"/>
        <v>1.263105048790075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675.13130334437813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34.287764901727279</v>
      </c>
      <c r="K175" s="27">
        <f t="shared" si="36"/>
        <v>6.666666666666667</v>
      </c>
      <c r="L175" s="37">
        <f t="shared" si="32"/>
        <v>0.95132272486314307</v>
      </c>
      <c r="M175" s="110">
        <f t="shared" si="37"/>
        <v>-11.760912373409578</v>
      </c>
      <c r="N175" s="110">
        <f t="shared" si="33"/>
        <v>1.2448937096408035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680.08917912677157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34.351317297161252</v>
      </c>
      <c r="K176" s="27">
        <f t="shared" si="36"/>
        <v>6.666666666666667</v>
      </c>
      <c r="L176" s="37">
        <f t="shared" si="32"/>
        <v>0.88777032942916989</v>
      </c>
      <c r="M176" s="110">
        <f t="shared" si="37"/>
        <v>-11.760912373409578</v>
      </c>
      <c r="N176" s="110">
        <f t="shared" si="33"/>
        <v>1.2268092248304836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685.11389536177865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34.415255517888674</v>
      </c>
      <c r="K177" s="27">
        <f t="shared" si="36"/>
        <v>6.666666666666667</v>
      </c>
      <c r="L177" s="37">
        <f t="shared" si="32"/>
        <v>0.8238321087017475</v>
      </c>
      <c r="M177" s="110">
        <f t="shared" si="37"/>
        <v>-11.760912373409578</v>
      </c>
      <c r="N177" s="110">
        <f t="shared" si="33"/>
        <v>1.208880050941336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690.19972624402112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34.479495653999699</v>
      </c>
      <c r="K178" s="27">
        <f t="shared" si="36"/>
        <v>6.666666666666667</v>
      </c>
      <c r="L178" s="37">
        <f t="shared" si="32"/>
        <v>0.75959197259072297</v>
      </c>
      <c r="M178" s="110">
        <f t="shared" si="37"/>
        <v>-11.760912373409578</v>
      </c>
      <c r="N178" s="110">
        <f t="shared" si="33"/>
        <v>1.191130093974065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695.34152321817635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34.543963292331128</v>
      </c>
      <c r="K179" s="27">
        <f t="shared" si="36"/>
        <v>6.666666666666667</v>
      </c>
      <c r="L179" s="37">
        <f t="shared" si="32"/>
        <v>0.69512433425929387</v>
      </c>
      <c r="M179" s="110">
        <f t="shared" si="37"/>
        <v>-11.760912373409578</v>
      </c>
      <c r="N179" s="110">
        <f t="shared" si="33"/>
        <v>1.1735792804364484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700.53465244498193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34.608592456773351</v>
      </c>
      <c r="K180" s="27">
        <f t="shared" si="36"/>
        <v>6.666666666666667</v>
      </c>
      <c r="L180" s="37">
        <f t="shared" si="32"/>
        <v>0.63049516981707043</v>
      </c>
      <c r="M180" s="110">
        <f t="shared" si="37"/>
        <v>-11.760912373409578</v>
      </c>
      <c r="N180" s="110">
        <f t="shared" si="33"/>
        <v>1.1562440662304778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705.77493875643404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34.673324660160894</v>
      </c>
      <c r="K181" s="27">
        <f t="shared" si="36"/>
        <v>6.666666666666667</v>
      </c>
      <c r="L181" s="37">
        <f t="shared" si="32"/>
        <v>0.56576296642952784</v>
      </c>
      <c r="M181" s="110">
        <f t="shared" si="37"/>
        <v>-11.760912373409578</v>
      </c>
      <c r="N181" s="110">
        <f t="shared" si="33"/>
        <v>1.139137887486946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711.05861564140048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34.738108059611982</v>
      </c>
      <c r="K182" s="27">
        <f t="shared" si="36"/>
        <v>6.666666666666667</v>
      </c>
      <c r="L182" s="37">
        <f t="shared" si="32"/>
        <v>0.50097956697844026</v>
      </c>
      <c r="M182" s="110">
        <f t="shared" si="37"/>
        <v>-11.760912373409578</v>
      </c>
      <c r="N182" s="110">
        <f t="shared" si="33"/>
        <v>1.1222715581829199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716.38228075132042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34.802896706379244</v>
      </c>
      <c r="K183" s="27">
        <f t="shared" si="36"/>
        <v>6.666666666666667</v>
      </c>
      <c r="L183" s="37">
        <f t="shared" si="32"/>
        <v>0.43619092021117822</v>
      </c>
      <c r="M183" s="110">
        <f t="shared" si="37"/>
        <v>-11.760912373409578</v>
      </c>
      <c r="N183" s="110">
        <f t="shared" si="33"/>
        <v>1.1056536196126761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721.74285640326332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34.867649881121054</v>
      </c>
      <c r="K184" s="27">
        <f t="shared" si="36"/>
        <v>6.666666666666667</v>
      </c>
      <c r="L184" s="37">
        <f t="shared" si="32"/>
        <v>0.37143774546936825</v>
      </c>
      <c r="M184" s="110">
        <f t="shared" si="37"/>
        <v>-11.760912373409578</v>
      </c>
      <c r="N184" s="110">
        <f t="shared" si="33"/>
        <v>1.0892906467254517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727.13755457016828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34.932331505761681</v>
      </c>
      <c r="K185" s="27">
        <f t="shared" si="36"/>
        <v>6.666666666666667</v>
      </c>
      <c r="L185" s="37">
        <f t="shared" si="32"/>
        <v>0.30675612082874082</v>
      </c>
      <c r="M185" s="110">
        <f t="shared" si="37"/>
        <v>-11.760912373409578</v>
      </c>
      <c r="N185" s="110">
        <f t="shared" si="33"/>
        <v>1.0731875161070523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732.56384587566197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34.996909623612581</v>
      </c>
      <c r="K186" s="27">
        <f t="shared" si="36"/>
        <v>6.666666666666667</v>
      </c>
      <c r="L186" s="37">
        <f t="shared" si="32"/>
        <v>0.24217800297784109</v>
      </c>
      <c r="M186" s="110">
        <f t="shared" si="37"/>
        <v>-11.760912373409578</v>
      </c>
      <c r="N186" s="110">
        <f t="shared" si="33"/>
        <v>1.0573476400449375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738.01943214661787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35.061355940063628</v>
      </c>
      <c r="K187" s="27">
        <f t="shared" si="36"/>
        <v>6.666666666666667</v>
      </c>
      <c r="L187" s="37">
        <f t="shared" si="32"/>
        <v>0.17773168652679416</v>
      </c>
      <c r="M187" s="110">
        <f t="shared" si="37"/>
        <v>-11.760912373409578</v>
      </c>
      <c r="N187" s="110">
        <f t="shared" si="33"/>
        <v>1.0417731707304427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743.50222211601454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35.125645416844229</v>
      </c>
      <c r="K188" s="27">
        <f t="shared" si="36"/>
        <v>6.666666666666667</v>
      </c>
      <c r="L188" s="37">
        <f t="shared" si="32"/>
        <v>0.1134422097461929</v>
      </c>
      <c r="M188" s="110">
        <f t="shared" si="37"/>
        <v>-11.760912373409578</v>
      </c>
      <c r="N188" s="110">
        <f t="shared" si="33"/>
        <v>1.0264651782522962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749.01030990869504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35.18975591355246</v>
      </c>
      <c r="K189" s="27">
        <f t="shared" si="36"/>
        <v>6.666666666666667</v>
      </c>
      <c r="L189" s="37">
        <f t="shared" si="32"/>
        <v>4.9331713037961578E-2</v>
      </c>
      <c r="M189" s="110">
        <f t="shared" si="37"/>
        <v>-11.760912373409578</v>
      </c>
      <c r="N189" s="110">
        <f t="shared" si="33"/>
        <v>1.0114238056439913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754.54195598146475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35.253667870824117</v>
      </c>
      <c r="K190" s="27">
        <f t="shared" si="36"/>
        <v>6.666666666666667</v>
      </c>
      <c r="L190" s="37">
        <f t="shared" si="32"/>
        <v>-1.4580244233695083E-2</v>
      </c>
      <c r="M190" s="110">
        <f t="shared" si="37"/>
        <v>-11.760912373409578</v>
      </c>
      <c r="N190" s="110">
        <f t="shared" si="33"/>
        <v>0.99664840387715714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760.095570225497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35.317364030145157</v>
      </c>
      <c r="K191" s="27">
        <f t="shared" si="36"/>
        <v>6.666666666666667</v>
      </c>
      <c r="L191" s="37">
        <f t="shared" ref="L191:L222" si="38">F191-J191+M191</f>
        <v>-7.8276403554735197E-2</v>
      </c>
      <c r="M191" s="110">
        <f t="shared" si="37"/>
        <v>-11.760912373409578</v>
      </c>
      <c r="N191" s="110">
        <f t="shared" ref="N191:N222" si="39">10^(L191/10)</f>
        <v>0.98213764935088854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765.66969697268246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35.380829185891521</v>
      </c>
      <c r="K192" s="27">
        <f t="shared" si="36"/>
        <v>6.666666666666667</v>
      </c>
      <c r="L192" s="37">
        <f t="shared" si="38"/>
        <v>-0.14174155930109933</v>
      </c>
      <c r="M192" s="110">
        <f t="shared" si="37"/>
        <v>-11.760912373409578</v>
      </c>
      <c r="N192" s="110">
        <f t="shared" si="39"/>
        <v>0.96788964611610895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771.26300167810552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35.444049965706682</v>
      </c>
      <c r="K193" s="27">
        <f t="shared" si="36"/>
        <v>6.666666666666667</v>
      </c>
      <c r="L193" s="37">
        <f t="shared" si="38"/>
        <v>-0.20496233911626049</v>
      </c>
      <c r="M193" s="110">
        <f t="shared" si="37"/>
        <v>-11.760912373409578</v>
      </c>
      <c r="N193" s="110">
        <f t="shared" si="39"/>
        <v>0.95390201479493386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776.87425907827219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35.507014635798164</v>
      </c>
      <c r="K194" s="27">
        <f t="shared" si="36"/>
        <v>6.666666666666667</v>
      </c>
      <c r="L194" s="37">
        <f t="shared" si="38"/>
        <v>-0.26792700920774237</v>
      </c>
      <c r="M194" s="110">
        <f t="shared" si="37"/>
        <v>-11.760912373409578</v>
      </c>
      <c r="N194" s="110">
        <f t="shared" si="39"/>
        <v>0.94017196990699892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782.50234264914343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35.569712928154338</v>
      </c>
      <c r="K195" s="27">
        <f t="shared" si="36"/>
        <v>6.666666666666667</v>
      </c>
      <c r="L195" s="37">
        <f t="shared" si="38"/>
        <v>-0.33062530156391645</v>
      </c>
      <c r="M195" s="110">
        <f t="shared" si="37"/>
        <v>-11.760912373409578</v>
      </c>
      <c r="N195" s="110">
        <f t="shared" si="39"/>
        <v>0.92669638709539182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788.1462152096633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35.632135887053238</v>
      </c>
      <c r="K196" s="27">
        <f t="shared" si="36"/>
        <v>6.666666666666667</v>
      </c>
      <c r="L196" s="37">
        <f t="shared" si="38"/>
        <v>-0.39304826046281605</v>
      </c>
      <c r="M196" s="110">
        <f t="shared" si="37"/>
        <v>-11.760912373409578</v>
      </c>
      <c r="N196" s="110">
        <f t="shared" si="39"/>
        <v>0.91347186155231397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793.8049205355328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35.694275732561891</v>
      </c>
      <c r="K197" s="27">
        <f t="shared" si="36"/>
        <v>6.666666666666667</v>
      </c>
      <c r="L197" s="37">
        <f t="shared" si="38"/>
        <v>-0.45518810597146953</v>
      </c>
      <c r="M197" s="110">
        <f t="shared" si="37"/>
        <v>-11.760912373409578</v>
      </c>
      <c r="N197" s="110">
        <f t="shared" si="39"/>
        <v>0.90049475877595486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799.47757586472699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35.756125739011253</v>
      </c>
      <c r="K198" s="27">
        <f t="shared" si="36"/>
        <v>6.666666666666667</v>
      </c>
      <c r="L198" s="37">
        <f t="shared" si="38"/>
        <v>-0.5170381124208312</v>
      </c>
      <c r="M198" s="110">
        <f t="shared" si="37"/>
        <v>-11.760912373409578</v>
      </c>
      <c r="N198" s="110">
        <f t="shared" si="39"/>
        <v>0.88776125864290001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805.16336519091897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35.817680126682518</v>
      </c>
      <c r="K199" s="27">
        <f t="shared" si="36"/>
        <v>6.666666666666667</v>
      </c>
      <c r="L199" s="37">
        <f t="shared" si="38"/>
        <v>-0.57859250009209617</v>
      </c>
      <c r="M199" s="110">
        <f t="shared" si="37"/>
        <v>-11.760912373409578</v>
      </c>
      <c r="N199" s="110">
        <f t="shared" si="39"/>
        <v>0.87526739365227169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810.8615332538111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35.878933965159995</v>
      </c>
      <c r="K200" s="27">
        <f t="shared" si="36"/>
        <v>6.666666666666667</v>
      </c>
      <c r="L200" s="37">
        <f t="shared" si="38"/>
        <v>-0.63984633856957274</v>
      </c>
      <c r="M200" s="110">
        <f t="shared" si="37"/>
        <v>-11.760912373409578</v>
      </c>
      <c r="N200" s="110">
        <f t="shared" si="39"/>
        <v>0.86300908208632343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816.57138014657858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35.939883086997227</v>
      </c>
      <c r="K201" s="27">
        <f t="shared" si="36"/>
        <v>6.666666666666667</v>
      </c>
      <c r="L201" s="37">
        <f t="shared" si="38"/>
        <v>-0.7007954604068054</v>
      </c>
      <c r="M201" s="110">
        <f t="shared" si="37"/>
        <v>-11.760912373409578</v>
      </c>
      <c r="N201" s="110">
        <f t="shared" si="39"/>
        <v>0.85098215673538447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822.29225647041528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36.00052401050965</v>
      </c>
      <c r="K202" s="27">
        <f t="shared" si="36"/>
        <v>6.666666666666667</v>
      </c>
      <c r="L202" s="37">
        <f t="shared" si="38"/>
        <v>-0.76143638391922863</v>
      </c>
      <c r="M202" s="110">
        <f t="shared" si="37"/>
        <v>-11.760912373409578</v>
      </c>
      <c r="N202" s="110">
        <f t="shared" si="39"/>
        <v>0.83918238975108661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828.02355897471102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36.060853870653183</v>
      </c>
      <c r="K203" s="27">
        <f t="shared" si="36"/>
        <v>6.666666666666667</v>
      </c>
      <c r="L203" s="37">
        <f t="shared" si="38"/>
        <v>-0.82176624406276133</v>
      </c>
      <c r="M203" s="110">
        <f t="shared" si="37"/>
        <v>-11.760912373409578</v>
      </c>
      <c r="N203" s="110">
        <f t="shared" si="39"/>
        <v>0.82760551411878314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833.76472662883725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36.120870357074608</v>
      </c>
      <c r="K204" s="27">
        <f t="shared" si="36"/>
        <v>6.666666666666667</v>
      </c>
      <c r="L204" s="37">
        <f t="shared" si="38"/>
        <v>-0.88178273048418632</v>
      </c>
      <c r="M204" s="110">
        <f t="shared" si="37"/>
        <v>-11.760912373409578</v>
      </c>
      <c r="N204" s="110">
        <f t="shared" si="39"/>
        <v>0.81624724217690203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839.5152370780196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36.18057165853083</v>
      </c>
      <c r="K205" s="27">
        <f t="shared" si="36"/>
        <v>6.666666666666667</v>
      </c>
      <c r="L205" s="37">
        <f t="shared" si="38"/>
        <v>-0.94148403194040853</v>
      </c>
      <c r="M205" s="110">
        <f t="shared" si="37"/>
        <v>-11.760912373409578</v>
      </c>
      <c r="N205" s="110">
        <f t="shared" si="39"/>
        <v>0.80510328155597344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845.2746034414522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36.239956412970287</v>
      </c>
      <c r="K206" s="27">
        <f t="shared" si="36"/>
        <v>6.666666666666667</v>
      </c>
      <c r="L206" s="37">
        <f t="shared" si="38"/>
        <v>-1.0008687863798649</v>
      </c>
      <c r="M206" s="110">
        <f t="shared" si="37"/>
        <v>-11.760912373409578</v>
      </c>
      <c r="N206" s="110">
        <f t="shared" si="39"/>
        <v>0.7941693488625019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851.04237141576209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36.299023662654392</v>
      </c>
      <c r="K207" s="27">
        <f t="shared" si="36"/>
        <v>6.666666666666667</v>
      </c>
      <c r="L207" s="37">
        <f t="shared" si="38"/>
        <v>-1.05993603606397</v>
      </c>
      <c r="M207" s="110">
        <f t="shared" si="37"/>
        <v>-11.760912373409578</v>
      </c>
      <c r="N207" s="110">
        <f t="shared" si="39"/>
        <v>0.78344118139142327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856.81811665126952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36.357772813770474</v>
      </c>
      <c r="K208" s="27">
        <f t="shared" si="36"/>
        <v>6.666666666666667</v>
      </c>
      <c r="L208" s="37">
        <f t="shared" si="38"/>
        <v>-1.1186851871800521</v>
      </c>
      <c r="M208" s="110">
        <f t="shared" si="37"/>
        <v>-11.760912373409578</v>
      </c>
      <c r="N208" s="110">
        <f t="shared" si="39"/>
        <v>0.77291454711495844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862.6014423722761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36.416203600052043</v>
      </c>
      <c r="K209" s="27">
        <f t="shared" si="36"/>
        <v>6.666666666666667</v>
      </c>
      <c r="L209" s="37">
        <f t="shared" si="38"/>
        <v>-1.1771159734616212</v>
      </c>
      <c r="M209" s="110">
        <f t="shared" si="37"/>
        <v>-11.760912373409578</v>
      </c>
      <c r="N209" s="110">
        <f t="shared" si="39"/>
        <v>0.76258525316443315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868.39197721593519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36.474316049978746</v>
      </c>
      <c r="K210" s="27">
        <f t="shared" si="36"/>
        <v>6.666666666666667</v>
      </c>
      <c r="L210" s="37">
        <f t="shared" si="38"/>
        <v>-1.2352284233883246</v>
      </c>
      <c r="M210" s="110">
        <f t="shared" si="37"/>
        <v>-11.760912373409578</v>
      </c>
      <c r="N210" s="110">
        <f t="shared" si="39"/>
        <v>0.75244915299441939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698.23382045542803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34.580017619481239</v>
      </c>
      <c r="K211" s="27">
        <f t="shared" si="36"/>
        <v>6.666666666666667</v>
      </c>
      <c r="L211" s="37">
        <f t="shared" si="38"/>
        <v>0.6590700071091824</v>
      </c>
      <c r="M211" s="110">
        <f t="shared" si="37"/>
        <v>-11.760912373409578</v>
      </c>
      <c r="N211" s="110">
        <f t="shared" si="39"/>
        <v>1.1638767715754665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698.33162055092077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34.581234147991097</v>
      </c>
      <c r="K212" s="27">
        <f t="shared" si="36"/>
        <v>6.666666666666667</v>
      </c>
      <c r="L212" s="37">
        <f t="shared" si="38"/>
        <v>0.65785347859932486</v>
      </c>
      <c r="M212" s="110">
        <f t="shared" si="37"/>
        <v>-11.760912373409578</v>
      </c>
      <c r="N212" s="110">
        <f t="shared" si="39"/>
        <v>1.1635507966792984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698.62470960128576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34.584878841999064</v>
      </c>
      <c r="K213" s="27">
        <f t="shared" si="36"/>
        <v>6.666666666666667</v>
      </c>
      <c r="L213" s="37">
        <f t="shared" si="38"/>
        <v>0.65420878459135778</v>
      </c>
      <c r="M213" s="110">
        <f t="shared" si="37"/>
        <v>-11.760912373409578</v>
      </c>
      <c r="N213" s="110">
        <f t="shared" si="39"/>
        <v>1.1625747291005841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699.11215882961392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34.590937107283025</v>
      </c>
      <c r="K214" s="27">
        <f t="shared" si="36"/>
        <v>6.666666666666667</v>
      </c>
      <c r="L214" s="37">
        <f t="shared" si="38"/>
        <v>0.64815051930739642</v>
      </c>
      <c r="M214" s="110">
        <f t="shared" si="37"/>
        <v>-11.760912373409578</v>
      </c>
      <c r="N214" s="110">
        <f t="shared" si="39"/>
        <v>1.1609541061842246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699.79243653131925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34.599384884959385</v>
      </c>
      <c r="K215" s="27">
        <f t="shared" si="36"/>
        <v>6.666666666666667</v>
      </c>
      <c r="L215" s="37">
        <f t="shared" si="38"/>
        <v>0.63970274163103724</v>
      </c>
      <c r="M215" s="110">
        <f t="shared" si="37"/>
        <v>-11.760912373409578</v>
      </c>
      <c r="N215" s="110">
        <f t="shared" si="39"/>
        <v>1.1586980448829063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700.66343183731124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34.61018903844888</v>
      </c>
      <c r="K216" s="27">
        <f t="shared" si="36"/>
        <v>6.666666666666667</v>
      </c>
      <c r="L216" s="37">
        <f t="shared" si="38"/>
        <v>0.62889858814154209</v>
      </c>
      <c r="M216" s="110">
        <f t="shared" si="37"/>
        <v>-11.760912373409578</v>
      </c>
      <c r="N216" s="110">
        <f t="shared" si="39"/>
        <v>1.1558190783752798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701.72248677955554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34.623307875390353</v>
      </c>
      <c r="K217" s="27">
        <f t="shared" si="36"/>
        <v>6.666666666666667</v>
      </c>
      <c r="L217" s="37">
        <f t="shared" si="38"/>
        <v>0.61577975120006911</v>
      </c>
      <c r="M217" s="110">
        <f t="shared" si="37"/>
        <v>-11.760912373409578</v>
      </c>
      <c r="N217" s="110">
        <f t="shared" si="39"/>
        <v>1.1523329361203087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702.96643554884531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34.638691786202493</v>
      </c>
      <c r="K218" s="27">
        <f t="shared" si="36"/>
        <v>6.666666666666667</v>
      </c>
      <c r="L218" s="37">
        <f t="shared" si="38"/>
        <v>0.60039584038792881</v>
      </c>
      <c r="M218" s="110">
        <f t="shared" si="37"/>
        <v>-11.760912373409578</v>
      </c>
      <c r="N218" s="110">
        <f t="shared" si="39"/>
        <v>1.1482582754371671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704.39164963950338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34.656283977790615</v>
      </c>
      <c r="K219" s="27">
        <f t="shared" si="36"/>
        <v>6.666666666666667</v>
      </c>
      <c r="L219" s="37">
        <f t="shared" si="38"/>
        <v>0.58280364879980695</v>
      </c>
      <c r="M219" s="110">
        <f t="shared" si="37"/>
        <v>-11.760912373409578</v>
      </c>
      <c r="N219" s="110">
        <f t="shared" si="39"/>
        <v>1.1436163740915368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705.99408745565938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34.676021278935977</v>
      </c>
      <c r="K220" s="27">
        <f t="shared" si="36"/>
        <v>6.666666666666667</v>
      </c>
      <c r="L220" s="37">
        <f t="shared" si="38"/>
        <v>0.56306634765444485</v>
      </c>
      <c r="M220" s="110">
        <f t="shared" si="37"/>
        <v>-11.760912373409578</v>
      </c>
      <c r="N220" s="110">
        <f t="shared" si="39"/>
        <v>1.1384307941980405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707.76934690987514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34.697834993207998</v>
      </c>
      <c r="K221" s="27">
        <f t="shared" si="36"/>
        <v>6.666666666666667</v>
      </c>
      <c r="L221" s="37">
        <f t="shared" si="38"/>
        <v>0.54125263338242391</v>
      </c>
      <c r="M221" s="110">
        <f t="shared" si="37"/>
        <v>-11.760912373409578</v>
      </c>
      <c r="N221" s="110">
        <f t="shared" si="39"/>
        <v>1.132727028008456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709.71271957244267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34.721651775723927</v>
      </c>
      <c r="K222" s="27">
        <f t="shared" si="36"/>
        <v>6.666666666666667</v>
      </c>
      <c r="L222" s="37">
        <f t="shared" si="38"/>
        <v>0.51743585086649446</v>
      </c>
      <c r="M222" s="110">
        <f t="shared" si="37"/>
        <v>-11.760912373409578</v>
      </c>
      <c r="N222" s="110">
        <f t="shared" si="39"/>
        <v>1.1265321358855265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711.8192450190835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34.747394511586549</v>
      </c>
      <c r="K223" s="27">
        <f t="shared" si="36"/>
        <v>6.666666666666667</v>
      </c>
      <c r="L223" s="37">
        <f t="shared" ref="L223:L254" si="41">F223-J223+M223</f>
        <v>0.4916931150038728</v>
      </c>
      <c r="M223" s="110">
        <f t="shared" si="37"/>
        <v>-11.760912373409578</v>
      </c>
      <c r="N223" s="110">
        <f t="shared" ref="N223:N254" si="42">10^(L223/10)</f>
        <v>1.1198743860376217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714.08376416320095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34.774983176143472</v>
      </c>
      <c r="K224" s="27">
        <f t="shared" ref="K224:K268" si="45">4/60*100</f>
        <v>6.666666666666667</v>
      </c>
      <c r="L224" s="37">
        <f t="shared" si="41"/>
        <v>0.46410445044694981</v>
      </c>
      <c r="M224" s="110">
        <f t="shared" ref="M224:M268" si="46">10*LOG(6.666667/100)</f>
        <v>-11.760912373409578</v>
      </c>
      <c r="N224" s="110">
        <f t="shared" si="42"/>
        <v>1.1127829045098967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716.50097053175659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34.804335660090878</v>
      </c>
      <c r="K225" s="27">
        <f t="shared" si="45"/>
        <v>6.666666666666667</v>
      </c>
      <c r="L225" s="37">
        <f t="shared" si="41"/>
        <v>0.43475196649954384</v>
      </c>
      <c r="M225" s="110">
        <f t="shared" si="46"/>
        <v>-11.760912373409578</v>
      </c>
      <c r="N225" s="110">
        <f t="shared" si="42"/>
        <v>1.1052873426039584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719.06545863664257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34.835368545646269</v>
      </c>
      <c r="K226" s="27">
        <f t="shared" si="45"/>
        <v>6.666666666666667</v>
      </c>
      <c r="L226" s="37">
        <f t="shared" si="41"/>
        <v>0.40371908094415332</v>
      </c>
      <c r="M226" s="110">
        <f t="shared" si="46"/>
        <v>-11.760912373409578</v>
      </c>
      <c r="N226" s="110">
        <f t="shared" si="42"/>
        <v>1.0974175674418287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721.77176879259355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34.867997823315122</v>
      </c>
      <c r="K227" s="27">
        <f t="shared" si="45"/>
        <v>6.666666666666667</v>
      </c>
      <c r="L227" s="37">
        <f t="shared" si="41"/>
        <v>0.37108980327530006</v>
      </c>
      <c r="M227" s="110">
        <f t="shared" si="46"/>
        <v>-11.760912373409578</v>
      </c>
      <c r="N227" s="110">
        <f t="shared" si="42"/>
        <v>1.0892033799027578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724.61442792674416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34.902139541985498</v>
      </c>
      <c r="K228" s="27">
        <f t="shared" si="45"/>
        <v>6.666666666666667</v>
      </c>
      <c r="L228" s="37">
        <f t="shared" si="41"/>
        <v>0.33694808460492354</v>
      </c>
      <c r="M228" s="110">
        <f t="shared" si="46"/>
        <v>-11.760912373409578</v>
      </c>
      <c r="N228" s="110">
        <f t="shared" si="42"/>
        <v>1.0806742627285895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727.58798610494136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34.937710388054157</v>
      </c>
      <c r="K229" s="27">
        <f t="shared" si="45"/>
        <v>6.666666666666667</v>
      </c>
      <c r="L229" s="37">
        <f t="shared" si="41"/>
        <v>0.30137723853626497</v>
      </c>
      <c r="M229" s="110">
        <f t="shared" si="46"/>
        <v>-11.760912373409578</v>
      </c>
      <c r="N229" s="110">
        <f t="shared" si="42"/>
        <v>1.0718591602805299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730.68704865958307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34.974628191915308</v>
      </c>
      <c r="K230" s="27">
        <f t="shared" si="45"/>
        <v>6.666666666666667</v>
      </c>
      <c r="L230" s="37">
        <f t="shared" si="41"/>
        <v>0.26445943467511412</v>
      </c>
      <c r="M230" s="110">
        <f t="shared" si="46"/>
        <v>-11.760912373409578</v>
      </c>
      <c r="N230" s="110">
        <f t="shared" si="42"/>
        <v>1.0627862902818814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733.90630393936374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35.012812362367605</v>
      </c>
      <c r="K231" s="27">
        <f t="shared" si="45"/>
        <v>6.666666666666667</v>
      </c>
      <c r="L231" s="37">
        <f t="shared" si="41"/>
        <v>0.22627526422281719</v>
      </c>
      <c r="M231" s="110">
        <f t="shared" si="46"/>
        <v>-11.760912373409578</v>
      </c>
      <c r="N231" s="110">
        <f t="shared" si="42"/>
        <v>1.0534829869226929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737.24054681138352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35.052184251293312</v>
      </c>
      <c r="K232" s="27">
        <f t="shared" si="45"/>
        <v>6.666666666666667</v>
      </c>
      <c r="L232" s="37">
        <f t="shared" si="41"/>
        <v>0.18690337529710987</v>
      </c>
      <c r="M232" s="110">
        <f t="shared" si="46"/>
        <v>-11.760912373409578</v>
      </c>
      <c r="N232" s="110">
        <f t="shared" si="42"/>
        <v>1.0439755739414542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740.6846981309186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35.092667452342027</v>
      </c>
      <c r="K233" s="27">
        <f t="shared" si="45"/>
        <v>6.666666666666667</v>
      </c>
      <c r="L233" s="37">
        <f t="shared" si="41"/>
        <v>0.14642017424839437</v>
      </c>
      <c r="M233" s="110">
        <f t="shared" si="46"/>
        <v>-11.760912373409578</v>
      </c>
      <c r="N233" s="110">
        <f t="shared" si="42"/>
        <v>1.0342892657305451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744.23382045542803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35.134188038338806</v>
      </c>
      <c r="K234" s="27">
        <f t="shared" si="45"/>
        <v>6.666666666666667</v>
      </c>
      <c r="L234" s="37">
        <f t="shared" si="41"/>
        <v>0.10489958825161594</v>
      </c>
      <c r="M234" s="110">
        <f t="shared" si="46"/>
        <v>-11.760912373409578</v>
      </c>
      <c r="N234" s="110">
        <f t="shared" si="42"/>
        <v>1.0244480941210037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747.88313031959183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35.176674742774871</v>
      </c>
      <c r="K235" s="27">
        <f t="shared" si="45"/>
        <v>6.666666666666667</v>
      </c>
      <c r="L235" s="37">
        <f t="shared" si="41"/>
        <v>6.2412883815550657E-2</v>
      </c>
      <c r="M235" s="110">
        <f t="shared" si="46"/>
        <v>-11.760912373409578</v>
      </c>
      <c r="N235" s="110">
        <f t="shared" si="42"/>
        <v>1.0144748582671728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751.62800741037438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35.220059091080557</v>
      </c>
      <c r="K236" s="27">
        <f t="shared" si="45"/>
        <v>6.666666666666667</v>
      </c>
      <c r="L236" s="37">
        <f t="shared" si="41"/>
        <v>1.9028535509864497E-2</v>
      </c>
      <c r="M236" s="110">
        <f t="shared" si="46"/>
        <v>-11.760912373409578</v>
      </c>
      <c r="N236" s="110">
        <f t="shared" si="42"/>
        <v>1.004391094948081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755.46400098846163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35.264275487476922</v>
      </c>
      <c r="K237" s="27">
        <f t="shared" si="45"/>
        <v>6.666666666666667</v>
      </c>
      <c r="L237" s="37">
        <f t="shared" si="41"/>
        <v>-2.5187860886500602E-2</v>
      </c>
      <c r="M237" s="110">
        <f t="shared" si="46"/>
        <v>-11.760912373409578</v>
      </c>
      <c r="N237" s="110">
        <f t="shared" si="42"/>
        <v>0.99421706660495679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759.38683389805328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35.309261263107651</v>
      </c>
      <c r="K238" s="27">
        <f t="shared" si="45"/>
        <v>6.666666666666667</v>
      </c>
      <c r="L238" s="37">
        <f t="shared" si="41"/>
        <v>-7.0173636517228744E-2</v>
      </c>
      <c r="M238" s="110">
        <f t="shared" si="46"/>
        <v>-11.760912373409578</v>
      </c>
      <c r="N238" s="110">
        <f t="shared" si="42"/>
        <v>0.98397176451852597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763.39240449378701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35.354956690913788</v>
      </c>
      <c r="K239" s="27">
        <f t="shared" si="45"/>
        <v>6.666666666666667</v>
      </c>
      <c r="L239" s="37">
        <f t="shared" si="41"/>
        <v>-0.11586906432336619</v>
      </c>
      <c r="M239" s="110">
        <f t="shared" si="46"/>
        <v>-11.760912373409578</v>
      </c>
      <c r="N239" s="110">
        <f t="shared" si="42"/>
        <v>0.97367292467368094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767.47678679408079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35.401304972373474</v>
      </c>
      <c r="K240" s="27">
        <f t="shared" si="45"/>
        <v>6.666666666666667</v>
      </c>
      <c r="L240" s="37">
        <f t="shared" si="41"/>
        <v>-0.16221734578305202</v>
      </c>
      <c r="M240" s="110">
        <f t="shared" si="46"/>
        <v>-11.760912373409578</v>
      </c>
      <c r="N240" s="110">
        <f t="shared" si="42"/>
        <v>0.96333705404332981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771.63622914656673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35.448252200822772</v>
      </c>
      <c r="K241" s="27">
        <f t="shared" si="45"/>
        <v>6.666666666666667</v>
      </c>
      <c r="L241" s="37">
        <f t="shared" si="41"/>
        <v>-0.20916457423235002</v>
      </c>
      <c r="M241" s="110">
        <f t="shared" si="46"/>
        <v>-11.760912373409578</v>
      </c>
      <c r="N241" s="110">
        <f t="shared" si="42"/>
        <v>0.95297946523164245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775.86715166534862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35.49574730563171</v>
      </c>
      <c r="K242" s="27">
        <f t="shared" si="45"/>
        <v>6.666666666666667</v>
      </c>
      <c r="L242" s="37">
        <f t="shared" si="41"/>
        <v>-0.25665967904128806</v>
      </c>
      <c r="M242" s="110">
        <f t="shared" si="46"/>
        <v>-11.760912373409578</v>
      </c>
      <c r="N242" s="110">
        <f t="shared" si="42"/>
        <v>0.94261431763642001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780.16614267294267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35.543741981054332</v>
      </c>
      <c r="K243" s="27">
        <f t="shared" si="45"/>
        <v>6.666666666666667</v>
      </c>
      <c r="L243" s="37">
        <f t="shared" si="41"/>
        <v>-0.30465435446390998</v>
      </c>
      <c r="M243" s="110">
        <f t="shared" si="46"/>
        <v>-11.760912373409578</v>
      </c>
      <c r="N243" s="110">
        <f t="shared" si="42"/>
        <v>0.93225466351097352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784.52995435304774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35.592190603121551</v>
      </c>
      <c r="K244" s="27">
        <f t="shared" si="45"/>
        <v>6.666666666666667</v>
      </c>
      <c r="L244" s="37">
        <f t="shared" si="41"/>
        <v>-0.35310297653112954</v>
      </c>
      <c r="M244" s="110">
        <f t="shared" si="46"/>
        <v>-11.760912373409578</v>
      </c>
      <c r="N244" s="110">
        <f t="shared" si="42"/>
        <v>0.9219124975199966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788.95549779451244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35.641050137512835</v>
      </c>
      <c r="K245" s="27">
        <f t="shared" si="45"/>
        <v>6.666666666666667</v>
      </c>
      <c r="L245" s="37">
        <f t="shared" si="41"/>
        <v>-0.40196251092241297</v>
      </c>
      <c r="M245" s="110">
        <f t="shared" si="46"/>
        <v>-11.760912373409578</v>
      </c>
      <c r="N245" s="110">
        <f t="shared" si="42"/>
        <v>0.91159880858640507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793.43983758256661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35.690280040935995</v>
      </c>
      <c r="K246" s="27">
        <f t="shared" si="45"/>
        <v>6.666666666666667</v>
      </c>
      <c r="L246" s="37">
        <f t="shared" si="41"/>
        <v>-0.45119241434557367</v>
      </c>
      <c r="M246" s="110">
        <f t="shared" si="46"/>
        <v>-11.760912373409578</v>
      </c>
      <c r="N246" s="110">
        <f t="shared" si="42"/>
        <v>0.90132363301355223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797.98018607091922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35.739842158170077</v>
      </c>
      <c r="K247" s="27">
        <f t="shared" si="45"/>
        <v>6.666666666666667</v>
      </c>
      <c r="L247" s="37">
        <f t="shared" si="41"/>
        <v>-0.50075453157965555</v>
      </c>
      <c r="M247" s="110">
        <f t="shared" si="46"/>
        <v>-11.760912373409578</v>
      </c>
      <c r="N247" s="110">
        <f t="shared" si="42"/>
        <v>0.89109610803747474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802.57389744785723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35.789700616585762</v>
      </c>
      <c r="K248" s="27">
        <f t="shared" si="45"/>
        <v>6.666666666666667</v>
      </c>
      <c r="L248" s="37">
        <f t="shared" si="41"/>
        <v>-0.55061298999534003</v>
      </c>
      <c r="M248" s="110">
        <f t="shared" si="46"/>
        <v>-11.760912373409578</v>
      </c>
      <c r="N248" s="110">
        <f t="shared" si="42"/>
        <v>0.88092452511639696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807.2184616911079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35.839821719653578</v>
      </c>
      <c r="K249" s="27">
        <f t="shared" si="45"/>
        <v>6.666666666666667</v>
      </c>
      <c r="L249" s="37">
        <f t="shared" si="41"/>
        <v>-0.60073409306315639</v>
      </c>
      <c r="M249" s="110">
        <f t="shared" si="46"/>
        <v>-11.760912373409578</v>
      </c>
      <c r="N249" s="110">
        <f t="shared" si="42"/>
        <v>0.87081638239928605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811.91149848990881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35.890173840680205</v>
      </c>
      <c r="K250" s="27">
        <f t="shared" si="45"/>
        <v>6.666666666666667</v>
      </c>
      <c r="L250" s="37">
        <f t="shared" si="41"/>
        <v>-0.65108621408978351</v>
      </c>
      <c r="M250" s="110">
        <f t="shared" si="46"/>
        <v>-11.760912373409578</v>
      </c>
      <c r="N250" s="110">
        <f t="shared" si="42"/>
        <v>0.86077843593280468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816.65075119840083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35.940727317777466</v>
      </c>
      <c r="K251" s="27">
        <f t="shared" si="45"/>
        <v>6.666666666666667</v>
      </c>
      <c r="L251" s="37">
        <f t="shared" si="41"/>
        <v>-0.70163969118704372</v>
      </c>
      <c r="M251" s="110">
        <f t="shared" si="46"/>
        <v>-11.760912373409578</v>
      </c>
      <c r="N251" s="110">
        <f t="shared" si="42"/>
        <v>0.85081674926723039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821.43408087198429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35.991454350863783</v>
      </c>
      <c r="K252" s="27">
        <f t="shared" si="45"/>
        <v>6.666666666666667</v>
      </c>
      <c r="L252" s="37">
        <f t="shared" si="41"/>
        <v>-0.7523667242733616</v>
      </c>
      <c r="M252" s="110">
        <f t="shared" si="46"/>
        <v>-11.760912373409578</v>
      </c>
      <c r="N252" s="110">
        <f t="shared" si="42"/>
        <v>0.84093674120835171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826.25946042753026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36.04232890132208</v>
      </c>
      <c r="K253" s="27">
        <f t="shared" si="45"/>
        <v>6.666666666666667</v>
      </c>
      <c r="L253" s="37">
        <f t="shared" si="41"/>
        <v>-0.80324127473165774</v>
      </c>
      <c r="M253" s="110">
        <f t="shared" si="46"/>
        <v>-11.760912373409578</v>
      </c>
      <c r="N253" s="110">
        <f t="shared" si="42"/>
        <v>0.83114323153526282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831.1249689591375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36.093326594788273</v>
      </c>
      <c r="K254" s="27">
        <f t="shared" si="45"/>
        <v>6.666666666666667</v>
      </c>
      <c r="L254" s="37">
        <f t="shared" si="41"/>
        <v>-0.85423896819785128</v>
      </c>
      <c r="M254" s="110">
        <f t="shared" si="46"/>
        <v>-11.760912373409578</v>
      </c>
      <c r="N254" s="110">
        <f t="shared" si="42"/>
        <v>0.82144048456485763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836.02878623332822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36.144424627418054</v>
      </c>
      <c r="K255" s="27">
        <f t="shared" si="45"/>
        <v>6.666666666666667</v>
      </c>
      <c r="L255" s="37">
        <f t="shared" ref="L255:L268" si="47">F255-J255+M255</f>
        <v>-0.90533700082763247</v>
      </c>
      <c r="M255" s="110">
        <f t="shared" si="46"/>
        <v>-11.760912373409578</v>
      </c>
      <c r="N255" s="110">
        <f t="shared" ref="N255:N268" si="48">10^(L255/10)</f>
        <v>0.81183225049410057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840.96918738101817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36.195601675873974</v>
      </c>
      <c r="K256" s="27">
        <f t="shared" si="45"/>
        <v>6.666666666666667</v>
      </c>
      <c r="L256" s="37">
        <f t="shared" si="47"/>
        <v>-0.95651404928355177</v>
      </c>
      <c r="M256" s="110">
        <f t="shared" si="46"/>
        <v>-11.760912373409578</v>
      </c>
      <c r="N256" s="110">
        <f t="shared" si="48"/>
        <v>0.80232180449209167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845.94453779811511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36.246837811186744</v>
      </c>
      <c r="K257" s="27">
        <f t="shared" si="45"/>
        <v>6.666666666666667</v>
      </c>
      <c r="L257" s="37">
        <f t="shared" si="47"/>
        <v>-1.0077501845963219</v>
      </c>
      <c r="M257" s="110">
        <f t="shared" si="46"/>
        <v>-11.760912373409578</v>
      </c>
      <c r="N257" s="110">
        <f t="shared" si="48"/>
        <v>0.79291198354699188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850.95328826208754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36.298114416572915</v>
      </c>
      <c r="K258" s="27">
        <f t="shared" si="45"/>
        <v>6.666666666666667</v>
      </c>
      <c r="L258" s="37">
        <f t="shared" si="47"/>
        <v>-1.059026789982493</v>
      </c>
      <c r="M258" s="110">
        <f t="shared" si="46"/>
        <v>-11.760912373409578</v>
      </c>
      <c r="N258" s="110">
        <f t="shared" si="48"/>
        <v>0.78360522109894015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855.99397026812926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36.349414109232271</v>
      </c>
      <c r="K259" s="27">
        <f t="shared" si="45"/>
        <v>6.666666666666667</v>
      </c>
      <c r="L259" s="37">
        <f t="shared" si="47"/>
        <v>-1.1103264826418489</v>
      </c>
      <c r="M259" s="110">
        <f t="shared" si="46"/>
        <v>-11.760912373409578</v>
      </c>
      <c r="N259" s="110">
        <f t="shared" si="48"/>
        <v>0.77440357951042826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861.06519158554943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36.400720666101535</v>
      </c>
      <c r="K260" s="27">
        <f t="shared" si="45"/>
        <v>6.666666666666667</v>
      </c>
      <c r="L260" s="37">
        <f t="shared" si="47"/>
        <v>-1.1616330395111127</v>
      </c>
      <c r="M260" s="110">
        <f t="shared" si="46"/>
        <v>-11.760912373409578</v>
      </c>
      <c r="N260" s="110">
        <f t="shared" si="48"/>
        <v>0.76530878044096495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866.1656320326141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36.452018953503313</v>
      </c>
      <c r="K261" s="27">
        <f t="shared" si="45"/>
        <v>6.666666666666667</v>
      </c>
      <c r="L261" s="37">
        <f t="shared" si="47"/>
        <v>-1.2129313269128907</v>
      </c>
      <c r="M261" s="110">
        <f t="shared" si="46"/>
        <v>-11.760912373409578</v>
      </c>
      <c r="N261" s="110">
        <f t="shared" si="48"/>
        <v>0.7563222332042604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871.2940394661714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36.503294860601045</v>
      </c>
      <c r="K262" s="27">
        <f t="shared" si="45"/>
        <v>6.666666666666667</v>
      </c>
      <c r="L262" s="37">
        <f t="shared" si="47"/>
        <v>-1.2642072340106232</v>
      </c>
      <c r="M262" s="110">
        <f t="shared" si="46"/>
        <v>-11.760912373409578</v>
      </c>
      <c r="N262" s="110">
        <f t="shared" si="48"/>
        <v>0.74744506119395349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876.44922598092467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36.554535236547984</v>
      </c>
      <c r="K263" s="27">
        <f t="shared" si="45"/>
        <v>6.666666666666667</v>
      </c>
      <c r="L263" s="37">
        <f t="shared" si="47"/>
        <v>-1.3154476099575625</v>
      </c>
      <c r="M263" s="110">
        <f t="shared" si="46"/>
        <v>-11.760912373409578</v>
      </c>
      <c r="N263" s="110">
        <f t="shared" si="48"/>
        <v>0.73867812646921349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881.63006431211193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36.605727831202898</v>
      </c>
      <c r="K264" s="27">
        <f t="shared" si="45"/>
        <v>6.666666666666667</v>
      </c>
      <c r="L264" s="37">
        <f t="shared" si="47"/>
        <v>-1.3666402046124766</v>
      </c>
      <c r="M264" s="110">
        <f t="shared" si="46"/>
        <v>-11.760912373409578</v>
      </c>
      <c r="N264" s="110">
        <f t="shared" si="48"/>
        <v>0.73002205259429565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886.83548443453583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36.656861239272978</v>
      </c>
      <c r="K265" s="27">
        <f t="shared" si="45"/>
        <v>6.666666666666667</v>
      </c>
      <c r="L265" s="37">
        <f t="shared" si="47"/>
        <v>-1.4177736126825558</v>
      </c>
      <c r="M265" s="110">
        <f t="shared" si="46"/>
        <v>-11.760912373409578</v>
      </c>
      <c r="N265" s="110">
        <f t="shared" si="48"/>
        <v>0.72147724582737638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892.06447035032465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36.707924847737857</v>
      </c>
      <c r="K266" s="27">
        <f t="shared" si="45"/>
        <v>6.666666666666667</v>
      </c>
      <c r="L266" s="37">
        <f t="shared" si="47"/>
        <v>-1.4688372211474352</v>
      </c>
      <c r="M266" s="110">
        <f t="shared" si="46"/>
        <v>-11.760912373409578</v>
      </c>
      <c r="N266" s="110">
        <f t="shared" si="48"/>
        <v>0.71304391475349804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897.31605705744016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36.758908786403715</v>
      </c>
      <c r="K267" s="27">
        <f t="shared" si="45"/>
        <v>6.666666666666667</v>
      </c>
      <c r="L267" s="37">
        <f t="shared" si="47"/>
        <v>-1.5198211598132936</v>
      </c>
      <c r="M267" s="110">
        <f t="shared" si="46"/>
        <v>-11.760912373409578</v>
      </c>
      <c r="N267" s="110">
        <f t="shared" si="48"/>
        <v>0.70472208845511741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902.58932769074454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36.809803881435244</v>
      </c>
      <c r="K268" s="40">
        <f t="shared" si="45"/>
        <v>6.666666666666667</v>
      </c>
      <c r="L268" s="41">
        <f t="shared" si="47"/>
        <v>-1.5707162548448217</v>
      </c>
      <c r="M268" s="110">
        <f t="shared" si="46"/>
        <v>-11.760912373409578</v>
      </c>
      <c r="N268" s="110">
        <f t="shared" si="48"/>
        <v>0.69651163331134403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23.009178394494501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F56C1-BCCE-41A9-B7C3-AD35A1C92917}">
  <sheetPr codeName="Sheet26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168</v>
      </c>
      <c r="B2" s="29" t="s">
        <v>119</v>
      </c>
      <c r="C2" s="29">
        <f>NSAs!B26</f>
        <v>253971.23</v>
      </c>
      <c r="D2" s="30">
        <f>NSAs!C26</f>
        <v>4258584.41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24 (dBA)</v>
      </c>
      <c r="V5" s="145" t="str">
        <f>INDEX(A7:A45,MATCH(W5,H7:H45,0))</f>
        <v>A-3</v>
      </c>
      <c r="W5" s="146">
        <f>MAX(H7:H45)</f>
        <v>34.629002230957525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A-2</v>
      </c>
      <c r="W6" s="148">
        <f>LARGE(H7:H45,2)</f>
        <v>32.923044644907634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1516.3683816933985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41.316094404572972</v>
      </c>
      <c r="H7" s="36">
        <f>C7-G7</f>
        <v>27.69420555206684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588.05853169896568</v>
      </c>
    </row>
    <row r="8" spans="1:23" x14ac:dyDescent="0.25">
      <c r="A8" s="9" t="str">
        <f>Inverters!B4</f>
        <v>A-2</v>
      </c>
      <c r="B8" s="24">
        <f t="shared" si="0"/>
        <v>830.5442303092135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36.087255311732179</v>
      </c>
      <c r="H8" s="37">
        <f t="shared" ref="H8:H44" si="3">C8-G8</f>
        <v>32.923044644907634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1960.2184136154563</v>
      </c>
    </row>
    <row r="9" spans="1:23" x14ac:dyDescent="0.25">
      <c r="A9" s="9" t="str">
        <f>Inverters!B5</f>
        <v>A-3</v>
      </c>
      <c r="B9" s="24">
        <f t="shared" si="0"/>
        <v>682.4406473826532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34.381297725682288</v>
      </c>
      <c r="H9" s="37">
        <f t="shared" si="3"/>
        <v>34.629002230957525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2903.3555469598336</v>
      </c>
    </row>
    <row r="10" spans="1:23" x14ac:dyDescent="0.25">
      <c r="A10" s="9" t="str">
        <f>Inverters!B6</f>
        <v>A-4</v>
      </c>
      <c r="B10" s="24">
        <f t="shared" si="0"/>
        <v>1600.2425252754588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41.783716145705839</v>
      </c>
      <c r="H10" s="37">
        <f t="shared" si="3"/>
        <v>27.226583810933974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528.02973669630649</v>
      </c>
    </row>
    <row r="11" spans="1:23" x14ac:dyDescent="0.25">
      <c r="A11" s="9" t="str">
        <f>Inverters!B7</f>
        <v>A-5</v>
      </c>
      <c r="B11" s="24">
        <f t="shared" si="0"/>
        <v>1965.8191017741603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43.570871015436921</v>
      </c>
      <c r="H11" s="37">
        <f t="shared" si="3"/>
        <v>25.439428941202891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349.89915536196696</v>
      </c>
    </row>
    <row r="12" spans="1:23" x14ac:dyDescent="0.25">
      <c r="A12" s="9" t="str">
        <f>Inverters!B8</f>
        <v>A-6</v>
      </c>
      <c r="B12" s="24">
        <f t="shared" si="0"/>
        <v>2383.7915766694173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45.245365616503477</v>
      </c>
      <c r="H12" s="37">
        <f t="shared" si="3"/>
        <v>23.764934340136335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237.95423249971725</v>
      </c>
    </row>
    <row r="13" spans="1:23" x14ac:dyDescent="0.25">
      <c r="A13" s="9" t="str">
        <f>Inverters!B9</f>
        <v>A-7</v>
      </c>
      <c r="B13" s="24">
        <f t="shared" si="0"/>
        <v>950.65524481842863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37.260460971374521</v>
      </c>
      <c r="H13" s="37">
        <f t="shared" si="3"/>
        <v>31.749838985265292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1496.1801841666675</v>
      </c>
    </row>
    <row r="14" spans="1:23" x14ac:dyDescent="0.25">
      <c r="A14" s="9" t="str">
        <f>Inverters!B10</f>
        <v>A-8</v>
      </c>
      <c r="B14" s="24">
        <f t="shared" si="0"/>
        <v>1159.5156904934117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38.985532597187785</v>
      </c>
      <c r="H14" s="37">
        <f t="shared" si="3"/>
        <v>30.024767359452028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1005.7191877305992</v>
      </c>
    </row>
    <row r="15" spans="1:23" x14ac:dyDescent="0.25">
      <c r="A15" s="9" t="str">
        <f>Inverters!B11</f>
        <v>A-9</v>
      </c>
      <c r="B15" s="24">
        <f t="shared" si="0"/>
        <v>1735.5957738193661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42.488971679003321</v>
      </c>
      <c r="H15" s="37">
        <f t="shared" si="3"/>
        <v>26.521328277636492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448.88265845748089</v>
      </c>
    </row>
    <row r="16" spans="1:23" x14ac:dyDescent="0.25">
      <c r="A16" s="9" t="str">
        <f>Inverters!B12</f>
        <v>A-10</v>
      </c>
      <c r="B16" s="24">
        <f t="shared" si="0"/>
        <v>2066.185558027174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44.003386432815631</v>
      </c>
      <c r="H16" s="37">
        <f t="shared" si="3"/>
        <v>25.006913523824181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316.7315691621381</v>
      </c>
    </row>
    <row r="17" spans="1:21" x14ac:dyDescent="0.25">
      <c r="A17" s="9" t="str">
        <f>Inverters!B13</f>
        <v>A-11</v>
      </c>
      <c r="B17" s="24">
        <f t="shared" si="0"/>
        <v>2424.2533335648018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45.391560029525884</v>
      </c>
      <c r="H17" s="37">
        <f t="shared" si="3"/>
        <v>23.618739927113928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230.07741681773709</v>
      </c>
    </row>
    <row r="18" spans="1:21" x14ac:dyDescent="0.25">
      <c r="A18" s="9" t="str">
        <f>Inverters!B14</f>
        <v>A-12</v>
      </c>
      <c r="B18" s="24">
        <f t="shared" si="0"/>
        <v>2706.5275045527587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46.34824889763302</v>
      </c>
      <c r="H18" s="37">
        <f t="shared" si="3"/>
        <v>22.662051059006792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184.58869773938216</v>
      </c>
    </row>
    <row r="19" spans="1:21" x14ac:dyDescent="0.25">
      <c r="A19" s="9" t="str">
        <f>Inverters!B15</f>
        <v>A-13</v>
      </c>
      <c r="B19" s="24">
        <f t="shared" si="0"/>
        <v>3079.0019206230086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47.468199196158892</v>
      </c>
      <c r="H19" s="37">
        <f t="shared" si="3"/>
        <v>21.54210076048092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142.62973524339037</v>
      </c>
    </row>
    <row r="20" spans="1:21" x14ac:dyDescent="0.25">
      <c r="A20" s="9" t="str">
        <f>Inverters!B16</f>
        <v>A-14</v>
      </c>
      <c r="B20" s="24">
        <f t="shared" si="0"/>
        <v>3367.7866595287855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48.24689144560211</v>
      </c>
      <c r="H20" s="37">
        <f t="shared" si="3"/>
        <v>20.763408511037703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119.21773078028723</v>
      </c>
    </row>
    <row r="21" spans="1:21" x14ac:dyDescent="0.25">
      <c r="A21" s="9" t="str">
        <f>Inverters!B17</f>
        <v>A-15</v>
      </c>
      <c r="B21" s="24">
        <f t="shared" si="0"/>
        <v>3698.8414132671119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49.061314229338777</v>
      </c>
      <c r="H21" s="37">
        <f t="shared" si="3"/>
        <v>19.948985727301036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98.832225006118207</v>
      </c>
    </row>
    <row r="22" spans="1:21" x14ac:dyDescent="0.25">
      <c r="A22" s="9" t="str">
        <f>Inverters!B18</f>
        <v>A-16</v>
      </c>
      <c r="B22" s="24">
        <f t="shared" si="0"/>
        <v>1320.9841378685824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40.117952054372218</v>
      </c>
      <c r="H22" s="37">
        <f t="shared" si="3"/>
        <v>28.892347902267595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774.88060400447034</v>
      </c>
    </row>
    <row r="23" spans="1:21" x14ac:dyDescent="0.25">
      <c r="A23" s="9" t="str">
        <f>Inverters!B19</f>
        <v>A-17</v>
      </c>
      <c r="B23" s="24">
        <f t="shared" si="0"/>
        <v>1611.2502435375566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41.843259920085785</v>
      </c>
      <c r="H23" s="37">
        <f t="shared" si="3"/>
        <v>27.167040036554027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520.83960834599077</v>
      </c>
    </row>
    <row r="24" spans="1:21" x14ac:dyDescent="0.25">
      <c r="A24" s="9" t="str">
        <f>Inverters!B20</f>
        <v>A-18</v>
      </c>
      <c r="B24" s="24">
        <f t="shared" si="0"/>
        <v>1886.4605319224181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43.212954468528665</v>
      </c>
      <c r="H24" s="37">
        <f t="shared" si="3"/>
        <v>25.797345488111148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379.9570864597332</v>
      </c>
    </row>
    <row r="25" spans="1:21" x14ac:dyDescent="0.25">
      <c r="A25" s="9" t="str">
        <f>Inverters!B21</f>
        <v>A-19</v>
      </c>
      <c r="B25" s="24">
        <f t="shared" si="0"/>
        <v>2231.6068858338858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44.67235385594109</v>
      </c>
      <c r="H25" s="37">
        <f t="shared" si="3"/>
        <v>24.337946100698723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271.51548929477639</v>
      </c>
    </row>
    <row r="26" spans="1:21" x14ac:dyDescent="0.25">
      <c r="A26" s="9" t="str">
        <f>Inverters!B22</f>
        <v>A-20</v>
      </c>
      <c r="B26" s="24">
        <f t="shared" si="0"/>
        <v>2526.9796208122789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45.752034790084402</v>
      </c>
      <c r="H26" s="37">
        <f t="shared" si="3"/>
        <v>23.258265166555411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211.75151033537452</v>
      </c>
    </row>
    <row r="27" spans="1:21" x14ac:dyDescent="0.25">
      <c r="A27" s="9" t="str">
        <f>Inverters!B23</f>
        <v>A-21</v>
      </c>
      <c r="B27" s="24">
        <f t="shared" si="0"/>
        <v>2831.2371661344164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46.73952501449611</v>
      </c>
      <c r="H27" s="37">
        <f t="shared" si="3"/>
        <v>22.270774942143703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168.68539957407182</v>
      </c>
    </row>
    <row r="28" spans="1:21" x14ac:dyDescent="0.25">
      <c r="A28" s="9" t="str">
        <f>Inverters!B24</f>
        <v>A-22</v>
      </c>
      <c r="B28" s="24">
        <f t="shared" si="0"/>
        <v>3132.904536767765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47.618943232542293</v>
      </c>
      <c r="H28" s="37">
        <f t="shared" si="3"/>
        <v>21.39135672409752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137.7639772579152</v>
      </c>
    </row>
    <row r="29" spans="1:21" x14ac:dyDescent="0.25">
      <c r="A29" s="9" t="str">
        <f>Inverters!B25</f>
        <v>A-23</v>
      </c>
      <c r="B29" s="24">
        <f t="shared" si="0"/>
        <v>3442.0404518249734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48.436319399442318</v>
      </c>
      <c r="H29" s="37">
        <f t="shared" si="3"/>
        <v>20.573980557197494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114.12953707707253</v>
      </c>
    </row>
    <row r="30" spans="1:21" x14ac:dyDescent="0.25">
      <c r="A30" s="9" t="str">
        <f>Inverters!B26</f>
        <v>A-24</v>
      </c>
      <c r="B30" s="24">
        <f t="shared" si="0"/>
        <v>3792.8289058828491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49.279265043315554</v>
      </c>
      <c r="H30" s="37">
        <f t="shared" si="3"/>
        <v>19.731034913324258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93.994727105711434</v>
      </c>
    </row>
    <row r="31" spans="1:21" x14ac:dyDescent="0.25">
      <c r="A31" s="9" t="str">
        <f>Inverters!B27</f>
        <v>A-25</v>
      </c>
      <c r="B31" s="24">
        <f t="shared" si="0"/>
        <v>1979.1439318050529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43.629547582113744</v>
      </c>
      <c r="H31" s="37">
        <f t="shared" si="3"/>
        <v>25.380752374526068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345.20353743663026</v>
      </c>
    </row>
    <row r="32" spans="1:21" x14ac:dyDescent="0.25">
      <c r="A32" s="9" t="str">
        <f>Inverters!B28</f>
        <v>A-26</v>
      </c>
      <c r="B32" s="24">
        <f t="shared" si="0"/>
        <v>2281.6700216510599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44.865056726812369</v>
      </c>
      <c r="H32" s="37">
        <f t="shared" si="3"/>
        <v>24.145243229827443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259.73132017700084</v>
      </c>
    </row>
    <row r="33" spans="1:21" x14ac:dyDescent="0.25">
      <c r="A33" s="9" t="str">
        <f>Inverters!B29</f>
        <v>A-27</v>
      </c>
      <c r="B33" s="24">
        <f t="shared" si="0"/>
        <v>2682.4635861276383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46.270676704456555</v>
      </c>
      <c r="H33" s="37">
        <f t="shared" si="3"/>
        <v>22.739623252183257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187.91537942856988</v>
      </c>
    </row>
    <row r="34" spans="1:21" x14ac:dyDescent="0.25">
      <c r="A34" s="9" t="str">
        <f>Inverters!B30</f>
        <v>A-28</v>
      </c>
      <c r="B34" s="24">
        <f t="shared" si="0"/>
        <v>3532.5472765130212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48.661759655515041</v>
      </c>
      <c r="H34" s="37">
        <f t="shared" si="3"/>
        <v>20.348540301124771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108.35626586376642</v>
      </c>
    </row>
    <row r="35" spans="1:21" x14ac:dyDescent="0.25">
      <c r="A35" s="9" t="str">
        <f>Inverters!B31</f>
        <v>A-29</v>
      </c>
      <c r="B35" s="24">
        <f t="shared" si="0"/>
        <v>3767.979168121808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49.22216986121321</v>
      </c>
      <c r="H35" s="37">
        <f t="shared" si="3"/>
        <v>19.788130095426602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95.238601503912733</v>
      </c>
    </row>
    <row r="36" spans="1:21" x14ac:dyDescent="0.25">
      <c r="A36" s="9" t="str">
        <f>Inverters!B32</f>
        <v>A-30</v>
      </c>
      <c r="B36" s="24">
        <f t="shared" si="0"/>
        <v>4814.2353100986211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51.35054627789868</v>
      </c>
      <c r="H36" s="37">
        <f t="shared" si="3"/>
        <v>17.659753678741133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58.341201362602796</v>
      </c>
    </row>
    <row r="37" spans="1:21" x14ac:dyDescent="0.25">
      <c r="A37" s="9" t="str">
        <f>Inverters!B33</f>
        <v>A-31</v>
      </c>
      <c r="B37" s="24">
        <f t="shared" si="0"/>
        <v>2787.0740487650523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46.602970149600424</v>
      </c>
      <c r="H37" s="37">
        <f t="shared" si="3"/>
        <v>22.407329807039389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174.07362793240003</v>
      </c>
    </row>
    <row r="38" spans="1:21" x14ac:dyDescent="0.25">
      <c r="A38" s="9" t="str">
        <f>Inverters!B34</f>
        <v>A-32</v>
      </c>
      <c r="B38" s="24">
        <f t="shared" si="0"/>
        <v>3905.0148626220289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49.532453823126566</v>
      </c>
      <c r="H38" s="37">
        <f t="shared" si="3"/>
        <v>19.477846133513246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88.671613957123341</v>
      </c>
    </row>
    <row r="39" spans="1:21" x14ac:dyDescent="0.25">
      <c r="A39" s="9" t="str">
        <f>Inverters!B35</f>
        <v>A-33</v>
      </c>
      <c r="B39" s="24">
        <f t="shared" si="0"/>
        <v>4078.2870745573478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49.909555858504298</v>
      </c>
      <c r="H39" s="37">
        <f t="shared" si="3"/>
        <v>19.100744098135515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81.296979435288861</v>
      </c>
    </row>
    <row r="40" spans="1:21" x14ac:dyDescent="0.25">
      <c r="A40" s="9" t="str">
        <f>Inverters!B36</f>
        <v>B-1</v>
      </c>
      <c r="B40" s="24">
        <f t="shared" si="0"/>
        <v>1250.0445704453493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39.638509961815288</v>
      </c>
      <c r="H40" s="37">
        <f t="shared" si="3"/>
        <v>26.361490038184712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432.66224938216664</v>
      </c>
    </row>
    <row r="41" spans="1:21" x14ac:dyDescent="0.25">
      <c r="A41" s="9" t="str">
        <f>Inverters!B37</f>
        <v>B-2</v>
      </c>
      <c r="B41" s="24">
        <f t="shared" si="0"/>
        <v>1203.0136200394047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39.305410885524623</v>
      </c>
      <c r="H41" s="37">
        <f t="shared" si="3"/>
        <v>26.694589114475377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467.15275181135388</v>
      </c>
    </row>
    <row r="42" spans="1:21" x14ac:dyDescent="0.25">
      <c r="A42" s="9" t="str">
        <f>Inverters!B38</f>
        <v>B-3</v>
      </c>
      <c r="B42" s="24">
        <f t="shared" si="0"/>
        <v>2215.3993703391561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44.609040558813149</v>
      </c>
      <c r="H42" s="37">
        <f t="shared" si="3"/>
        <v>21.390959441186851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137.75137549278125</v>
      </c>
    </row>
    <row r="43" spans="1:21" x14ac:dyDescent="0.25">
      <c r="A43" s="9" t="str">
        <f>Inverters!B39</f>
        <v>C-1</v>
      </c>
      <c r="B43" s="24">
        <f t="shared" si="0"/>
        <v>1441.4769306861231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40.876153927118757</v>
      </c>
      <c r="H43" s="37">
        <f t="shared" si="3"/>
        <v>25.123846072881243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325.37531928888887</v>
      </c>
    </row>
    <row r="44" spans="1:21" ht="15.75" thickBot="1" x14ac:dyDescent="0.3">
      <c r="A44" s="9" t="str">
        <f>Inverters!B40</f>
        <v>Trans</v>
      </c>
      <c r="B44" s="24">
        <f>SQRT(($C$2-Q44)^2+($D$2-R44)^2)</f>
        <v>4202.6847253868973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50.170536231417827</v>
      </c>
      <c r="H44" s="37">
        <f t="shared" si="3"/>
        <v>3.8294637685821726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2.4151626114460276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21.112437884250181</v>
      </c>
      <c r="O45" s="108"/>
      <c r="P45" s="108"/>
      <c r="Q45" s="109"/>
      <c r="R45" s="109"/>
      <c r="U45">
        <f t="shared" ref="U45" si="5">10^(H45/10)</f>
        <v>129.19442947542601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42.089053085045492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42.089053085045492</v>
      </c>
      <c r="D51" s="77">
        <f>10*LOG10(SUM(U7:U44))</f>
        <v>42.054230359168294</v>
      </c>
      <c r="E51" s="77">
        <f>P85</f>
        <v>42.076027261600956</v>
      </c>
      <c r="F51" s="78">
        <f>S85</f>
        <v>48.469002735430273</v>
      </c>
    </row>
    <row r="52" spans="1:19" ht="14.45" customHeight="1" thickBot="1" x14ac:dyDescent="0.3">
      <c r="B52" s="72" t="s">
        <v>141</v>
      </c>
      <c r="C52" s="79">
        <f>10*LOG10(10^(C50/10)+10^(C51/10))</f>
        <v>44.179243985252441</v>
      </c>
      <c r="D52" s="79">
        <f>10*LOG10(10^(D50/10)+10^(D51/10))</f>
        <v>42.685771477190045</v>
      </c>
      <c r="E52" s="79">
        <f>J85</f>
        <v>43.677431143983966</v>
      </c>
      <c r="F52" s="80">
        <f>M85</f>
        <v>49.342997585182772</v>
      </c>
    </row>
    <row r="53" spans="1:19" ht="16.149999999999999" customHeight="1" thickBot="1" x14ac:dyDescent="0.3">
      <c r="B53" s="74" t="s">
        <v>145</v>
      </c>
      <c r="C53" s="81">
        <f>C52-C50</f>
        <v>4.179243985252441</v>
      </c>
      <c r="D53" s="81">
        <f>D52-D50</f>
        <v>8.6857714771900447</v>
      </c>
      <c r="E53" s="81">
        <f>E52-E50</f>
        <v>5.1089600740125931</v>
      </c>
      <c r="F53" s="82">
        <f>F52-F50</f>
        <v>7.3924256553699479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24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42.685771477190045</v>
      </c>
      <c r="J61" s="62">
        <f>10^(I61/10)</f>
        <v>18559.964778584657</v>
      </c>
      <c r="K61" s="63"/>
      <c r="L61" s="153">
        <f>I61+10</f>
        <v>52.685771477190045</v>
      </c>
      <c r="M61" s="62">
        <f>10^(L61/10)</f>
        <v>185599.64778584678</v>
      </c>
      <c r="N61" s="62"/>
      <c r="O61" s="62">
        <f>D51</f>
        <v>42.054230359168294</v>
      </c>
      <c r="P61" s="62">
        <f>10^(O61/10)</f>
        <v>16048.078347075087</v>
      </c>
      <c r="Q61" s="62"/>
      <c r="R61" s="62">
        <f>O61+10</f>
        <v>52.054230359168294</v>
      </c>
      <c r="S61" s="63">
        <f>10^(R61/10)</f>
        <v>160480.78347075105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42.685771477190045</v>
      </c>
      <c r="J62" s="26">
        <f t="shared" ref="J62:J84" si="10">10^(I62/10)</f>
        <v>18559.964778584657</v>
      </c>
      <c r="K62" s="64"/>
      <c r="L62" s="154">
        <f t="shared" ref="L62:L67" si="11">I62+10</f>
        <v>52.685771477190045</v>
      </c>
      <c r="M62" s="26">
        <f t="shared" ref="M62:M84" si="12">10^(L62/10)</f>
        <v>185599.64778584678</v>
      </c>
      <c r="N62" s="26"/>
      <c r="O62" s="26">
        <f>O61</f>
        <v>42.054230359168294</v>
      </c>
      <c r="P62" s="26">
        <f t="shared" ref="P62:P84" si="13">10^(O62/10)</f>
        <v>16048.078347075087</v>
      </c>
      <c r="Q62" s="26"/>
      <c r="R62" s="26">
        <f t="shared" ref="R62:R67" si="14">O62+10</f>
        <v>52.054230359168294</v>
      </c>
      <c r="S62" s="64">
        <f t="shared" ref="S62:S84" si="15">10^(R62/10)</f>
        <v>160480.78347075105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42.685771477190045</v>
      </c>
      <c r="J63" s="26">
        <f t="shared" si="10"/>
        <v>18559.964778584657</v>
      </c>
      <c r="K63" s="64"/>
      <c r="L63" s="154">
        <f t="shared" si="11"/>
        <v>52.685771477190045</v>
      </c>
      <c r="M63" s="26">
        <f t="shared" si="12"/>
        <v>185599.64778584678</v>
      </c>
      <c r="N63" s="26"/>
      <c r="O63" s="26">
        <f t="shared" ref="O63:O84" si="17">O62</f>
        <v>42.054230359168294</v>
      </c>
      <c r="P63" s="26">
        <f t="shared" si="13"/>
        <v>16048.078347075087</v>
      </c>
      <c r="Q63" s="26"/>
      <c r="R63" s="26">
        <f t="shared" si="14"/>
        <v>52.054230359168294</v>
      </c>
      <c r="S63" s="64">
        <f t="shared" si="15"/>
        <v>160480.78347075105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42.685771477190045</v>
      </c>
      <c r="J64" s="26">
        <f t="shared" si="10"/>
        <v>18559.964778584657</v>
      </c>
      <c r="K64" s="64"/>
      <c r="L64" s="154">
        <f t="shared" si="11"/>
        <v>52.685771477190045</v>
      </c>
      <c r="M64" s="26">
        <f t="shared" si="12"/>
        <v>185599.64778584678</v>
      </c>
      <c r="N64" s="26"/>
      <c r="O64" s="26">
        <f t="shared" si="17"/>
        <v>42.054230359168294</v>
      </c>
      <c r="P64" s="26">
        <f t="shared" si="13"/>
        <v>16048.078347075087</v>
      </c>
      <c r="Q64" s="26"/>
      <c r="R64" s="26">
        <f t="shared" si="14"/>
        <v>52.054230359168294</v>
      </c>
      <c r="S64" s="64">
        <f t="shared" si="15"/>
        <v>160480.78347075105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42.685771477190045</v>
      </c>
      <c r="J65" s="26">
        <f t="shared" si="10"/>
        <v>18559.964778584657</v>
      </c>
      <c r="K65" s="64"/>
      <c r="L65" s="154">
        <f t="shared" si="11"/>
        <v>52.685771477190045</v>
      </c>
      <c r="M65" s="26">
        <f t="shared" si="12"/>
        <v>185599.64778584678</v>
      </c>
      <c r="N65" s="26"/>
      <c r="O65" s="26">
        <f t="shared" si="17"/>
        <v>42.054230359168294</v>
      </c>
      <c r="P65" s="26">
        <f t="shared" si="13"/>
        <v>16048.078347075087</v>
      </c>
      <c r="Q65" s="26"/>
      <c r="R65" s="26">
        <f t="shared" si="14"/>
        <v>52.054230359168294</v>
      </c>
      <c r="S65" s="64">
        <f t="shared" si="15"/>
        <v>160480.78347075105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42.685771477190045</v>
      </c>
      <c r="J66" s="26">
        <f t="shared" si="10"/>
        <v>18559.964778584657</v>
      </c>
      <c r="K66" s="64"/>
      <c r="L66" s="154">
        <f t="shared" si="11"/>
        <v>52.685771477190045</v>
      </c>
      <c r="M66" s="26">
        <f t="shared" si="12"/>
        <v>185599.64778584678</v>
      </c>
      <c r="N66" s="26"/>
      <c r="O66" s="26">
        <f t="shared" si="17"/>
        <v>42.054230359168294</v>
      </c>
      <c r="P66" s="26">
        <f t="shared" si="13"/>
        <v>16048.078347075087</v>
      </c>
      <c r="Q66" s="26"/>
      <c r="R66" s="26">
        <f t="shared" si="14"/>
        <v>52.054230359168294</v>
      </c>
      <c r="S66" s="64">
        <f t="shared" si="15"/>
        <v>160480.78347075105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42.685771477190045</v>
      </c>
      <c r="J67" s="26">
        <f t="shared" si="10"/>
        <v>18559.964778584657</v>
      </c>
      <c r="K67" s="64"/>
      <c r="L67" s="154">
        <f t="shared" si="11"/>
        <v>52.685771477190045</v>
      </c>
      <c r="M67" s="26">
        <f t="shared" si="12"/>
        <v>185599.64778584678</v>
      </c>
      <c r="N67" s="26"/>
      <c r="O67" s="26">
        <f t="shared" si="17"/>
        <v>42.054230359168294</v>
      </c>
      <c r="P67" s="26">
        <f t="shared" si="13"/>
        <v>16048.078347075087</v>
      </c>
      <c r="Q67" s="26"/>
      <c r="R67" s="26">
        <f t="shared" si="14"/>
        <v>52.054230359168294</v>
      </c>
      <c r="S67" s="64">
        <f t="shared" si="15"/>
        <v>160480.78347075105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44.179243985252441</v>
      </c>
      <c r="J68" s="26">
        <f t="shared" si="10"/>
        <v>26177.272776550541</v>
      </c>
      <c r="K68" s="64"/>
      <c r="L68" s="154">
        <f>I68</f>
        <v>44.179243985252441</v>
      </c>
      <c r="M68" s="26">
        <f t="shared" si="12"/>
        <v>26177.272776550541</v>
      </c>
      <c r="N68" s="26"/>
      <c r="O68" s="26">
        <f>H46</f>
        <v>42.089053085045492</v>
      </c>
      <c r="P68" s="26">
        <f t="shared" si="13"/>
        <v>16177.272776550541</v>
      </c>
      <c r="Q68" s="26"/>
      <c r="R68" s="26">
        <f>O68</f>
        <v>42.089053085045492</v>
      </c>
      <c r="S68" s="64">
        <f t="shared" si="15"/>
        <v>16177.272776550541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44.179243985252441</v>
      </c>
      <c r="J69" s="26">
        <f t="shared" si="10"/>
        <v>26177.272776550541</v>
      </c>
      <c r="K69" s="64"/>
      <c r="L69" s="154">
        <f t="shared" ref="L69:L82" si="20">I69</f>
        <v>44.179243985252441</v>
      </c>
      <c r="M69" s="26">
        <f t="shared" si="12"/>
        <v>26177.272776550541</v>
      </c>
      <c r="N69" s="26"/>
      <c r="O69" s="26">
        <f t="shared" si="17"/>
        <v>42.089053085045492</v>
      </c>
      <c r="P69" s="26">
        <f t="shared" si="13"/>
        <v>16177.272776550541</v>
      </c>
      <c r="Q69" s="26"/>
      <c r="R69" s="26">
        <f t="shared" ref="R69:R82" si="21">O69</f>
        <v>42.089053085045492</v>
      </c>
      <c r="S69" s="64">
        <f t="shared" si="15"/>
        <v>16177.272776550541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44.179243985252441</v>
      </c>
      <c r="J70" s="26">
        <f t="shared" si="10"/>
        <v>26177.272776550541</v>
      </c>
      <c r="K70" s="64"/>
      <c r="L70" s="154">
        <f t="shared" si="20"/>
        <v>44.179243985252441</v>
      </c>
      <c r="M70" s="26">
        <f t="shared" si="12"/>
        <v>26177.272776550541</v>
      </c>
      <c r="N70" s="26"/>
      <c r="O70" s="26">
        <f t="shared" si="17"/>
        <v>42.089053085045492</v>
      </c>
      <c r="P70" s="26">
        <f t="shared" si="13"/>
        <v>16177.272776550541</v>
      </c>
      <c r="Q70" s="26"/>
      <c r="R70" s="26">
        <f t="shared" si="21"/>
        <v>42.089053085045492</v>
      </c>
      <c r="S70" s="64">
        <f t="shared" si="15"/>
        <v>16177.272776550541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44.179243985252441</v>
      </c>
      <c r="J71" s="26">
        <f t="shared" si="10"/>
        <v>26177.272776550541</v>
      </c>
      <c r="K71" s="64"/>
      <c r="L71" s="154">
        <f t="shared" si="20"/>
        <v>44.179243985252441</v>
      </c>
      <c r="M71" s="26">
        <f t="shared" si="12"/>
        <v>26177.272776550541</v>
      </c>
      <c r="N71" s="26"/>
      <c r="O71" s="26">
        <f t="shared" si="17"/>
        <v>42.089053085045492</v>
      </c>
      <c r="P71" s="26">
        <f t="shared" si="13"/>
        <v>16177.272776550541</v>
      </c>
      <c r="Q71" s="26"/>
      <c r="R71" s="26">
        <f t="shared" si="21"/>
        <v>42.089053085045492</v>
      </c>
      <c r="S71" s="64">
        <f t="shared" si="15"/>
        <v>16177.272776550541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44.179243985252441</v>
      </c>
      <c r="J72" s="26">
        <f t="shared" si="10"/>
        <v>26177.272776550541</v>
      </c>
      <c r="K72" s="64"/>
      <c r="L72" s="154">
        <f t="shared" si="20"/>
        <v>44.179243985252441</v>
      </c>
      <c r="M72" s="26">
        <f t="shared" si="12"/>
        <v>26177.272776550541</v>
      </c>
      <c r="N72" s="26"/>
      <c r="O72" s="26">
        <f t="shared" si="17"/>
        <v>42.089053085045492</v>
      </c>
      <c r="P72" s="26">
        <f t="shared" si="13"/>
        <v>16177.272776550541</v>
      </c>
      <c r="Q72" s="26"/>
      <c r="R72" s="26">
        <f t="shared" si="21"/>
        <v>42.089053085045492</v>
      </c>
      <c r="S72" s="64">
        <f t="shared" si="15"/>
        <v>16177.272776550541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44.179243985252441</v>
      </c>
      <c r="J73" s="26">
        <f t="shared" si="10"/>
        <v>26177.272776550541</v>
      </c>
      <c r="K73" s="64"/>
      <c r="L73" s="154">
        <f t="shared" si="20"/>
        <v>44.179243985252441</v>
      </c>
      <c r="M73" s="26">
        <f t="shared" si="12"/>
        <v>26177.272776550541</v>
      </c>
      <c r="N73" s="26"/>
      <c r="O73" s="26">
        <f t="shared" si="17"/>
        <v>42.089053085045492</v>
      </c>
      <c r="P73" s="26">
        <f t="shared" si="13"/>
        <v>16177.272776550541</v>
      </c>
      <c r="Q73" s="26"/>
      <c r="R73" s="26">
        <f t="shared" si="21"/>
        <v>42.089053085045492</v>
      </c>
      <c r="S73" s="64">
        <f t="shared" si="15"/>
        <v>16177.272776550541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44.179243985252441</v>
      </c>
      <c r="J74" s="26">
        <f t="shared" si="10"/>
        <v>26177.272776550541</v>
      </c>
      <c r="K74" s="64"/>
      <c r="L74" s="154">
        <f t="shared" si="20"/>
        <v>44.179243985252441</v>
      </c>
      <c r="M74" s="26">
        <f t="shared" si="12"/>
        <v>26177.272776550541</v>
      </c>
      <c r="N74" s="26"/>
      <c r="O74" s="26">
        <f t="shared" si="17"/>
        <v>42.089053085045492</v>
      </c>
      <c r="P74" s="26">
        <f t="shared" si="13"/>
        <v>16177.272776550541</v>
      </c>
      <c r="Q74" s="26"/>
      <c r="R74" s="26">
        <f t="shared" si="21"/>
        <v>42.089053085045492</v>
      </c>
      <c r="S74" s="64">
        <f t="shared" si="15"/>
        <v>16177.272776550541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44.179243985252441</v>
      </c>
      <c r="J75" s="26">
        <f t="shared" si="10"/>
        <v>26177.272776550541</v>
      </c>
      <c r="K75" s="64"/>
      <c r="L75" s="154">
        <f t="shared" si="20"/>
        <v>44.179243985252441</v>
      </c>
      <c r="M75" s="26">
        <f t="shared" si="12"/>
        <v>26177.272776550541</v>
      </c>
      <c r="N75" s="26"/>
      <c r="O75" s="26">
        <f t="shared" si="17"/>
        <v>42.089053085045492</v>
      </c>
      <c r="P75" s="26">
        <f t="shared" si="13"/>
        <v>16177.272776550541</v>
      </c>
      <c r="Q75" s="26"/>
      <c r="R75" s="26">
        <f t="shared" si="21"/>
        <v>42.089053085045492</v>
      </c>
      <c r="S75" s="64">
        <f t="shared" si="15"/>
        <v>16177.272776550541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44.179243985252441</v>
      </c>
      <c r="J76" s="26">
        <f t="shared" si="10"/>
        <v>26177.272776550541</v>
      </c>
      <c r="K76" s="64"/>
      <c r="L76" s="154">
        <f t="shared" si="20"/>
        <v>44.179243985252441</v>
      </c>
      <c r="M76" s="26">
        <f t="shared" si="12"/>
        <v>26177.272776550541</v>
      </c>
      <c r="N76" s="26"/>
      <c r="O76" s="26">
        <f t="shared" si="17"/>
        <v>42.089053085045492</v>
      </c>
      <c r="P76" s="26">
        <f t="shared" si="13"/>
        <v>16177.272776550541</v>
      </c>
      <c r="Q76" s="26"/>
      <c r="R76" s="26">
        <f t="shared" si="21"/>
        <v>42.089053085045492</v>
      </c>
      <c r="S76" s="64">
        <f t="shared" si="15"/>
        <v>16177.272776550541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44.179243985252441</v>
      </c>
      <c r="J77" s="26">
        <f t="shared" si="10"/>
        <v>26177.272776550541</v>
      </c>
      <c r="K77" s="64"/>
      <c r="L77" s="154">
        <f t="shared" si="20"/>
        <v>44.179243985252441</v>
      </c>
      <c r="M77" s="26">
        <f t="shared" si="12"/>
        <v>26177.272776550541</v>
      </c>
      <c r="N77" s="26"/>
      <c r="O77" s="26">
        <f t="shared" si="17"/>
        <v>42.089053085045492</v>
      </c>
      <c r="P77" s="26">
        <f t="shared" si="13"/>
        <v>16177.272776550541</v>
      </c>
      <c r="Q77" s="26"/>
      <c r="R77" s="26">
        <f t="shared" si="21"/>
        <v>42.089053085045492</v>
      </c>
      <c r="S77" s="64">
        <f t="shared" si="15"/>
        <v>16177.272776550541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44.179243985252441</v>
      </c>
      <c r="J78" s="26">
        <f t="shared" si="10"/>
        <v>26177.272776550541</v>
      </c>
      <c r="K78" s="64"/>
      <c r="L78" s="154">
        <f t="shared" si="20"/>
        <v>44.179243985252441</v>
      </c>
      <c r="M78" s="26">
        <f t="shared" si="12"/>
        <v>26177.272776550541</v>
      </c>
      <c r="N78" s="26"/>
      <c r="O78" s="26">
        <f t="shared" si="17"/>
        <v>42.089053085045492</v>
      </c>
      <c r="P78" s="26">
        <f t="shared" si="13"/>
        <v>16177.272776550541</v>
      </c>
      <c r="Q78" s="26"/>
      <c r="R78" s="26">
        <f t="shared" si="21"/>
        <v>42.089053085045492</v>
      </c>
      <c r="S78" s="64">
        <f t="shared" si="15"/>
        <v>16177.272776550541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44.179243985252441</v>
      </c>
      <c r="J79" s="26">
        <f t="shared" si="10"/>
        <v>26177.272776550541</v>
      </c>
      <c r="K79" s="64"/>
      <c r="L79" s="154">
        <f t="shared" si="20"/>
        <v>44.179243985252441</v>
      </c>
      <c r="M79" s="26">
        <f t="shared" si="12"/>
        <v>26177.272776550541</v>
      </c>
      <c r="N79" s="26"/>
      <c r="O79" s="26">
        <f t="shared" si="17"/>
        <v>42.089053085045492</v>
      </c>
      <c r="P79" s="26">
        <f t="shared" si="13"/>
        <v>16177.272776550541</v>
      </c>
      <c r="Q79" s="26"/>
      <c r="R79" s="26">
        <f t="shared" si="21"/>
        <v>42.089053085045492</v>
      </c>
      <c r="S79" s="64">
        <f t="shared" si="15"/>
        <v>16177.272776550541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44.179243985252441</v>
      </c>
      <c r="J80" s="26">
        <f t="shared" si="10"/>
        <v>26177.272776550541</v>
      </c>
      <c r="K80" s="64"/>
      <c r="L80" s="154">
        <f t="shared" si="20"/>
        <v>44.179243985252441</v>
      </c>
      <c r="M80" s="26">
        <f t="shared" si="12"/>
        <v>26177.272776550541</v>
      </c>
      <c r="N80" s="26"/>
      <c r="O80" s="26">
        <f t="shared" si="17"/>
        <v>42.089053085045492</v>
      </c>
      <c r="P80" s="26">
        <f t="shared" si="13"/>
        <v>16177.272776550541</v>
      </c>
      <c r="Q80" s="26"/>
      <c r="R80" s="26">
        <f t="shared" si="21"/>
        <v>42.089053085045492</v>
      </c>
      <c r="S80" s="64">
        <f t="shared" si="15"/>
        <v>16177.272776550541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44.179243985252441</v>
      </c>
      <c r="J81" s="26">
        <f t="shared" si="10"/>
        <v>26177.272776550541</v>
      </c>
      <c r="K81" s="64"/>
      <c r="L81" s="154">
        <f t="shared" si="20"/>
        <v>44.179243985252441</v>
      </c>
      <c r="M81" s="26">
        <f t="shared" si="12"/>
        <v>26177.272776550541</v>
      </c>
      <c r="N81" s="26"/>
      <c r="O81" s="26">
        <f t="shared" si="17"/>
        <v>42.089053085045492</v>
      </c>
      <c r="P81" s="26">
        <f t="shared" si="13"/>
        <v>16177.272776550541</v>
      </c>
      <c r="Q81" s="26"/>
      <c r="R81" s="26">
        <f t="shared" si="21"/>
        <v>42.089053085045492</v>
      </c>
      <c r="S81" s="64">
        <f t="shared" si="15"/>
        <v>16177.272776550541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44.179243985252441</v>
      </c>
      <c r="J82" s="26">
        <f t="shared" si="10"/>
        <v>26177.272776550541</v>
      </c>
      <c r="K82" s="64"/>
      <c r="L82" s="154">
        <f t="shared" si="20"/>
        <v>44.179243985252441</v>
      </c>
      <c r="M82" s="26">
        <f t="shared" si="12"/>
        <v>26177.272776550541</v>
      </c>
      <c r="N82" s="26"/>
      <c r="O82" s="26">
        <f t="shared" si="17"/>
        <v>42.089053085045492</v>
      </c>
      <c r="P82" s="26">
        <f t="shared" si="13"/>
        <v>16177.272776550541</v>
      </c>
      <c r="Q82" s="26"/>
      <c r="R82" s="26">
        <f t="shared" si="21"/>
        <v>42.089053085045492</v>
      </c>
      <c r="S82" s="64">
        <f t="shared" si="15"/>
        <v>16177.272776550541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42.685771477190045</v>
      </c>
      <c r="J83" s="26">
        <f t="shared" si="10"/>
        <v>18559.964778584657</v>
      </c>
      <c r="K83" s="64"/>
      <c r="L83" s="154">
        <f>I83+10</f>
        <v>52.685771477190045</v>
      </c>
      <c r="M83" s="26">
        <f t="shared" si="12"/>
        <v>185599.64778584678</v>
      </c>
      <c r="N83" s="26"/>
      <c r="O83" s="26">
        <f>D51</f>
        <v>42.054230359168294</v>
      </c>
      <c r="P83" s="26">
        <f t="shared" si="13"/>
        <v>16048.078347075087</v>
      </c>
      <c r="Q83" s="26"/>
      <c r="R83" s="26">
        <f>O83+10</f>
        <v>52.054230359168294</v>
      </c>
      <c r="S83" s="64">
        <f t="shared" si="15"/>
        <v>160480.78347075105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42.685771477190045</v>
      </c>
      <c r="J84" s="65">
        <f t="shared" si="10"/>
        <v>18559.964778584657</v>
      </c>
      <c r="K84" s="66"/>
      <c r="L84" s="155">
        <f>I84+10</f>
        <v>52.685771477190045</v>
      </c>
      <c r="M84" s="65">
        <f t="shared" si="12"/>
        <v>185599.64778584678</v>
      </c>
      <c r="N84" s="65"/>
      <c r="O84" s="65">
        <f t="shared" si="17"/>
        <v>42.054230359168294</v>
      </c>
      <c r="P84" s="65">
        <f t="shared" si="13"/>
        <v>16048.078347075087</v>
      </c>
      <c r="Q84" s="65"/>
      <c r="R84" s="65">
        <f>O84+10</f>
        <v>52.054230359168294</v>
      </c>
      <c r="S84" s="66">
        <f t="shared" si="15"/>
        <v>160480.78347075105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43.677431143983966</v>
      </c>
      <c r="K85" s="67"/>
      <c r="L85" s="67" t="s">
        <v>134</v>
      </c>
      <c r="M85" s="67">
        <f>10*LOG10(SUM(M61:M84)/24)</f>
        <v>49.342997585182772</v>
      </c>
      <c r="N85" s="67"/>
      <c r="O85" s="67" t="s">
        <v>135</v>
      </c>
      <c r="P85" s="67">
        <f>10*LOG10(SUM(P61:P84)/24)</f>
        <v>42.076027261600956</v>
      </c>
      <c r="Q85" s="67"/>
      <c r="R85" s="67" t="s">
        <v>134</v>
      </c>
      <c r="S85" s="68">
        <f>10*LOG10(SUM(S61:S84)/24)</f>
        <v>48.469002735430273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24</v>
      </c>
      <c r="C89" s="22">
        <f>C2</f>
        <v>253971.23</v>
      </c>
      <c r="D89" s="23">
        <f>D2</f>
        <v>4258584.41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42.089053085045492</v>
      </c>
      <c r="J89" s="86">
        <f>D51</f>
        <v>42.054230359168294</v>
      </c>
      <c r="K89" s="86">
        <f>E51</f>
        <v>42.076027261600956</v>
      </c>
      <c r="L89" s="87">
        <f>F51</f>
        <v>48.469002735430273</v>
      </c>
      <c r="M89" s="89">
        <f>C52</f>
        <v>44.179243985252441</v>
      </c>
      <c r="N89" s="86">
        <f>D52</f>
        <v>42.685771477190045</v>
      </c>
      <c r="O89" s="86">
        <f>E52</f>
        <v>43.677431143983966</v>
      </c>
      <c r="P89" s="87">
        <f>F52</f>
        <v>49.342997585182772</v>
      </c>
      <c r="Q89" s="89">
        <f>C53</f>
        <v>4.179243985252441</v>
      </c>
      <c r="R89" s="86">
        <f>D53</f>
        <v>8.6857714771900447</v>
      </c>
      <c r="S89" s="86">
        <f>E53</f>
        <v>5.1089600740125931</v>
      </c>
      <c r="T89" s="87">
        <f>F53</f>
        <v>7.3924256553699479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24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682.4406473826532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30.721598385610651</v>
      </c>
      <c r="K95" s="35">
        <f>4/60*100</f>
        <v>6.666666666666667</v>
      </c>
      <c r="L95" s="36">
        <f t="shared" ref="L95:L126" si="23">F95-J95+M95</f>
        <v>4.5174892409797707</v>
      </c>
      <c r="M95" s="110">
        <f>10*LOG(6.666667/100)</f>
        <v>-11.760912373409578</v>
      </c>
      <c r="N95" s="110">
        <f t="shared" ref="N95:N126" si="24">10^(L95/10)</f>
        <v>2.829755574255616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688.4406473826532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34.457330086475984</v>
      </c>
      <c r="K96" s="27">
        <f t="shared" ref="K96:K159" si="27">4/60*100</f>
        <v>6.666666666666667</v>
      </c>
      <c r="L96" s="37">
        <f t="shared" si="23"/>
        <v>0.78175754011443743</v>
      </c>
      <c r="M96" s="110">
        <f t="shared" ref="M96:M159" si="28">10*LOG(6.666667/100)</f>
        <v>-11.760912373409578</v>
      </c>
      <c r="N96" s="110">
        <f t="shared" si="24"/>
        <v>1.197224936527687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694.4406473826532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34.532702665527246</v>
      </c>
      <c r="K97" s="27">
        <f t="shared" si="27"/>
        <v>6.666666666666667</v>
      </c>
      <c r="L97" s="37">
        <f t="shared" si="23"/>
        <v>0.70638496106317561</v>
      </c>
      <c r="M97" s="110">
        <f t="shared" si="28"/>
        <v>-11.760912373409578</v>
      </c>
      <c r="N97" s="110">
        <f t="shared" si="24"/>
        <v>1.1766261498463739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700.4406473826532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34.607426815097675</v>
      </c>
      <c r="K98" s="27">
        <f t="shared" si="27"/>
        <v>6.666666666666667</v>
      </c>
      <c r="L98" s="37">
        <f t="shared" si="23"/>
        <v>0.63166081149274689</v>
      </c>
      <c r="M98" s="110">
        <f t="shared" si="28"/>
        <v>-11.760912373409578</v>
      </c>
      <c r="N98" s="110">
        <f t="shared" si="24"/>
        <v>1.1565544425333563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706.4406473826532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34.681513596954247</v>
      </c>
      <c r="K99" s="27">
        <f t="shared" si="27"/>
        <v>6.666666666666667</v>
      </c>
      <c r="L99" s="37">
        <f t="shared" si="23"/>
        <v>0.55757402963617508</v>
      </c>
      <c r="M99" s="110">
        <f t="shared" si="28"/>
        <v>-11.760912373409578</v>
      </c>
      <c r="N99" s="110">
        <f t="shared" si="24"/>
        <v>1.136991984314341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712.4406473826532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34.754973792196886</v>
      </c>
      <c r="K100" s="27">
        <f t="shared" si="27"/>
        <v>6.666666666666667</v>
      </c>
      <c r="L100" s="37">
        <f t="shared" si="23"/>
        <v>0.48411383439353628</v>
      </c>
      <c r="M100" s="110">
        <f t="shared" si="28"/>
        <v>-11.760912373409578</v>
      </c>
      <c r="N100" s="110">
        <f t="shared" si="24"/>
        <v>1.1179216925507982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718.4406473826532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34.827817910673922</v>
      </c>
      <c r="K101" s="27">
        <f t="shared" si="27"/>
        <v>6.666666666666667</v>
      </c>
      <c r="L101" s="37">
        <f t="shared" si="23"/>
        <v>0.41126971591650019</v>
      </c>
      <c r="M101" s="110">
        <f t="shared" si="28"/>
        <v>-11.760912373409578</v>
      </c>
      <c r="N101" s="110">
        <f t="shared" si="24"/>
        <v>1.0993271949343673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724.4406473826532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34.90005620000607</v>
      </c>
      <c r="K102" s="27">
        <f t="shared" si="27"/>
        <v>6.666666666666667</v>
      </c>
      <c r="L102" s="37">
        <f t="shared" si="23"/>
        <v>0.33903142658435215</v>
      </c>
      <c r="M102" s="110">
        <f t="shared" si="28"/>
        <v>-11.760912373409578</v>
      </c>
      <c r="N102" s="110">
        <f t="shared" si="24"/>
        <v>1.0811927943350488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730.4406473826532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34.971698654238104</v>
      </c>
      <c r="K103" s="27">
        <f t="shared" si="27"/>
        <v>6.666666666666667</v>
      </c>
      <c r="L103" s="37">
        <f t="shared" si="23"/>
        <v>0.26738897235231818</v>
      </c>
      <c r="M103" s="110">
        <f t="shared" si="28"/>
        <v>-11.760912373409578</v>
      </c>
      <c r="N103" s="110">
        <f t="shared" si="24"/>
        <v>1.0635034356622823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736.4406473826532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35.042755022136824</v>
      </c>
      <c r="K104" s="27">
        <f t="shared" si="27"/>
        <v>6.666666666666667</v>
      </c>
      <c r="L104" s="37">
        <f t="shared" si="23"/>
        <v>0.19633260445359824</v>
      </c>
      <c r="M104" s="110">
        <f t="shared" si="28"/>
        <v>-11.760912373409578</v>
      </c>
      <c r="N104" s="110">
        <f t="shared" si="24"/>
        <v>1.0462446746081751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742.4406473826532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35.113234815152182</v>
      </c>
      <c r="K105" s="27">
        <f t="shared" si="27"/>
        <v>6.666666666666667</v>
      </c>
      <c r="L105" s="37">
        <f t="shared" si="23"/>
        <v>0.12585281143823934</v>
      </c>
      <c r="M105" s="110">
        <f t="shared" si="28"/>
        <v>-11.760912373409578</v>
      </c>
      <c r="N105" s="110">
        <f t="shared" si="24"/>
        <v>1.0294026481517791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748.4406473826532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35.183147315058143</v>
      </c>
      <c r="K106" s="27">
        <f t="shared" si="27"/>
        <v>6.666666666666667</v>
      </c>
      <c r="L106" s="37">
        <f t="shared" si="23"/>
        <v>5.5940311532278741E-2</v>
      </c>
      <c r="M106" s="110">
        <f t="shared" si="28"/>
        <v>-11.760912373409578</v>
      </c>
      <c r="N106" s="110">
        <f t="shared" si="24"/>
        <v>1.0129640467118568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754.4406473826532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35.252501581288342</v>
      </c>
      <c r="K107" s="27">
        <f t="shared" si="27"/>
        <v>6.666666666666667</v>
      </c>
      <c r="L107" s="37">
        <f t="shared" si="23"/>
        <v>-1.3413954697920616E-2</v>
      </c>
      <c r="M107" s="110">
        <f t="shared" si="28"/>
        <v>-11.760912373409578</v>
      </c>
      <c r="N107" s="110">
        <f t="shared" si="24"/>
        <v>0.99691608784373942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760.4406473826532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35.321306457981365</v>
      </c>
      <c r="K108" s="27">
        <f t="shared" si="27"/>
        <v>6.666666666666667</v>
      </c>
      <c r="L108" s="37">
        <f t="shared" si="23"/>
        <v>-8.2218831390942881E-2</v>
      </c>
      <c r="M108" s="110">
        <f t="shared" si="28"/>
        <v>-11.760912373409578</v>
      </c>
      <c r="N108" s="110">
        <f t="shared" si="24"/>
        <v>0.98124649138312858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766.4406473826532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35.389570580748995</v>
      </c>
      <c r="K109" s="27">
        <f t="shared" si="27"/>
        <v>6.666666666666667</v>
      </c>
      <c r="L109" s="37">
        <f t="shared" si="23"/>
        <v>-0.15048295415857282</v>
      </c>
      <c r="M109" s="110">
        <f t="shared" si="28"/>
        <v>-11.760912373409578</v>
      </c>
      <c r="N109" s="110">
        <f t="shared" si="24"/>
        <v>0.96594345594665776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772.4406473826532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35.457302383180689</v>
      </c>
      <c r="K110" s="27">
        <f t="shared" si="27"/>
        <v>6.666666666666667</v>
      </c>
      <c r="L110" s="37">
        <f t="shared" si="23"/>
        <v>-0.21821475659026746</v>
      </c>
      <c r="M110" s="110">
        <f t="shared" si="28"/>
        <v>-11.760912373409578</v>
      </c>
      <c r="N110" s="110">
        <f t="shared" si="24"/>
        <v>0.95099563670516929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778.4406473826532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35.524510103096347</v>
      </c>
      <c r="K111" s="27">
        <f t="shared" si="27"/>
        <v>6.666666666666667</v>
      </c>
      <c r="L111" s="37">
        <f t="shared" si="23"/>
        <v>-0.285422476505925</v>
      </c>
      <c r="M111" s="110">
        <f t="shared" si="28"/>
        <v>-11.760912373409578</v>
      </c>
      <c r="N111" s="110">
        <f t="shared" si="24"/>
        <v>0.93639212435157071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784.4406473826532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35.591201788559019</v>
      </c>
      <c r="K112" s="27">
        <f t="shared" si="27"/>
        <v>6.666666666666667</v>
      </c>
      <c r="L112" s="37">
        <f t="shared" si="23"/>
        <v>-0.35211416196859702</v>
      </c>
      <c r="M112" s="110">
        <f t="shared" si="28"/>
        <v>-11.760912373409578</v>
      </c>
      <c r="N112" s="110">
        <f t="shared" si="24"/>
        <v>0.92212242519044807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790.4406473826532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35.657385303658558</v>
      </c>
      <c r="K113" s="27">
        <f t="shared" si="27"/>
        <v>6.666666666666667</v>
      </c>
      <c r="L113" s="37">
        <f t="shared" si="23"/>
        <v>-0.4182976770681357</v>
      </c>
      <c r="M113" s="110">
        <f t="shared" si="28"/>
        <v>-11.760912373409578</v>
      </c>
      <c r="N113" s="110">
        <f t="shared" si="24"/>
        <v>0.90817644228156835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796.4406473826532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35.723068334076608</v>
      </c>
      <c r="K114" s="27">
        <f t="shared" si="27"/>
        <v>6.666666666666667</v>
      </c>
      <c r="L114" s="37">
        <f t="shared" si="23"/>
        <v>-0.48398070748618593</v>
      </c>
      <c r="M114" s="110">
        <f t="shared" si="28"/>
        <v>-11.760912373409578</v>
      </c>
      <c r="N114" s="110">
        <f t="shared" si="24"/>
        <v>0.89454445757399903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802.4406473826532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35.788258392442664</v>
      </c>
      <c r="K115" s="27">
        <f t="shared" si="27"/>
        <v>6.666666666666667</v>
      </c>
      <c r="L115" s="37">
        <f t="shared" si="23"/>
        <v>-0.54917076585224223</v>
      </c>
      <c r="M115" s="110">
        <f t="shared" si="28"/>
        <v>-11.760912373409578</v>
      </c>
      <c r="N115" s="110">
        <f t="shared" si="24"/>
        <v>0.8812171149718333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808.4406473826532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35.852962823490735</v>
      </c>
      <c r="K116" s="27">
        <f t="shared" si="27"/>
        <v>6.666666666666667</v>
      </c>
      <c r="L116" s="37">
        <f t="shared" si="23"/>
        <v>-0.61387519690031311</v>
      </c>
      <c r="M116" s="110">
        <f t="shared" si="28"/>
        <v>-11.760912373409578</v>
      </c>
      <c r="N116" s="110">
        <f t="shared" si="24"/>
        <v>0.86818540427637514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814.4406473826532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35.917188809025298</v>
      </c>
      <c r="K117" s="27">
        <f t="shared" si="27"/>
        <v>6.666666666666667</v>
      </c>
      <c r="L117" s="37">
        <f t="shared" si="23"/>
        <v>-0.67810118243487594</v>
      </c>
      <c r="M117" s="110">
        <f t="shared" si="28"/>
        <v>-11.760912373409578</v>
      </c>
      <c r="N117" s="110">
        <f t="shared" si="24"/>
        <v>0.8554406459533539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820.4406473826532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35.980943372704978</v>
      </c>
      <c r="K118" s="27">
        <f t="shared" si="27"/>
        <v>6.666666666666667</v>
      </c>
      <c r="L118" s="37">
        <f t="shared" si="23"/>
        <v>-0.74185574611455607</v>
      </c>
      <c r="M118" s="110">
        <f t="shared" si="28"/>
        <v>-11.760912373409578</v>
      </c>
      <c r="N118" s="110">
        <f t="shared" si="24"/>
        <v>0.84297447667707093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826.4406473826532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36.044233384652024</v>
      </c>
      <c r="K119" s="27">
        <f t="shared" si="27"/>
        <v>6.666666666666667</v>
      </c>
      <c r="L119" s="37">
        <f t="shared" si="23"/>
        <v>-0.80514575806160238</v>
      </c>
      <c r="M119" s="110">
        <f t="shared" si="28"/>
        <v>-11.760912373409578</v>
      </c>
      <c r="N119" s="110">
        <f t="shared" si="24"/>
        <v>0.83077883560649735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832.4406473826532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36.107065565894963</v>
      </c>
      <c r="K120" s="27">
        <f t="shared" si="27"/>
        <v>6.666666666666667</v>
      </c>
      <c r="L120" s="37">
        <f t="shared" si="23"/>
        <v>-0.86797793930454148</v>
      </c>
      <c r="M120" s="110">
        <f t="shared" si="28"/>
        <v>-11.760912373409578</v>
      </c>
      <c r="N120" s="110">
        <f t="shared" si="24"/>
        <v>0.81884595135130711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838.4406473826532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36.169446492651772</v>
      </c>
      <c r="K121" s="27">
        <f t="shared" si="27"/>
        <v>6.666666666666667</v>
      </c>
      <c r="L121" s="37">
        <f t="shared" si="23"/>
        <v>-0.93035886606135065</v>
      </c>
      <c r="M121" s="110">
        <f t="shared" si="28"/>
        <v>-11.760912373409578</v>
      </c>
      <c r="N121" s="110">
        <f t="shared" si="24"/>
        <v>0.80716832958845808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844.4406473826532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36.231382600460336</v>
      </c>
      <c r="K122" s="27">
        <f t="shared" si="27"/>
        <v>6.666666666666667</v>
      </c>
      <c r="L122" s="37">
        <f t="shared" si="23"/>
        <v>-0.99229497386991383</v>
      </c>
      <c r="M122" s="110">
        <f t="shared" si="28"/>
        <v>-11.760912373409578</v>
      </c>
      <c r="N122" s="110">
        <f t="shared" si="24"/>
        <v>0.79573874129249011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850.4406473826532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36.29288018816267</v>
      </c>
      <c r="K123" s="27">
        <f t="shared" si="27"/>
        <v>6.666666666666667</v>
      </c>
      <c r="L123" s="37">
        <f t="shared" si="23"/>
        <v>-1.0537925615722479</v>
      </c>
      <c r="M123" s="110">
        <f t="shared" si="28"/>
        <v>-11.760912373409578</v>
      </c>
      <c r="N123" s="110">
        <f t="shared" si="24"/>
        <v>0.78455021154501803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856.4406473826532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36.353945421749088</v>
      </c>
      <c r="K124" s="27">
        <f t="shared" si="27"/>
        <v>6.666666666666667</v>
      </c>
      <c r="L124" s="37">
        <f t="shared" si="23"/>
        <v>-1.1148577951586667</v>
      </c>
      <c r="M124" s="110">
        <f t="shared" si="28"/>
        <v>-11.760912373409578</v>
      </c>
      <c r="N124" s="110">
        <f t="shared" si="24"/>
        <v>0.77359600889107938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862.4406473826532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36.414584338068174</v>
      </c>
      <c r="K125" s="27">
        <f t="shared" si="27"/>
        <v>6.666666666666667</v>
      </c>
      <c r="L125" s="37">
        <f t="shared" si="23"/>
        <v>-1.1754967114777521</v>
      </c>
      <c r="M125" s="110">
        <f t="shared" si="28"/>
        <v>-11.760912373409578</v>
      </c>
      <c r="N125" s="110">
        <f t="shared" si="24"/>
        <v>0.76286963521200313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868.4406473826532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36.474802848408146</v>
      </c>
      <c r="K126" s="27">
        <f t="shared" si="27"/>
        <v>6.666666666666667</v>
      </c>
      <c r="L126" s="37">
        <f t="shared" si="23"/>
        <v>-1.2357152218177241</v>
      </c>
      <c r="M126" s="110">
        <f t="shared" si="28"/>
        <v>-11.760912373409578</v>
      </c>
      <c r="N126" s="110">
        <f t="shared" si="24"/>
        <v>0.75236481608634842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874.4406473826532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36.534606741954967</v>
      </c>
      <c r="K127" s="27">
        <f t="shared" si="27"/>
        <v>6.666666666666667</v>
      </c>
      <c r="L127" s="37">
        <f t="shared" ref="L127:L158" si="29">F127-J127+M127</f>
        <v>-1.2955191153645451</v>
      </c>
      <c r="M127" s="110">
        <f t="shared" si="28"/>
        <v>-11.760912373409578</v>
      </c>
      <c r="N127" s="110">
        <f t="shared" ref="N127:N158" si="30">10^(L127/10)</f>
        <v>0.74207549161221342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880.4406473826532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36.594001689132149</v>
      </c>
      <c r="K128" s="27">
        <f t="shared" si="27"/>
        <v>6.666666666666667</v>
      </c>
      <c r="L128" s="37">
        <f t="shared" si="29"/>
        <v>-1.3549140625417273</v>
      </c>
      <c r="M128" s="110">
        <f t="shared" si="28"/>
        <v>-11.760912373409578</v>
      </c>
      <c r="N128" s="110">
        <f t="shared" si="30"/>
        <v>0.7319958076658597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886.4406473826532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36.652993244827208</v>
      </c>
      <c r="K129" s="27">
        <f t="shared" si="27"/>
        <v>6.666666666666667</v>
      </c>
      <c r="L129" s="37">
        <f t="shared" si="29"/>
        <v>-1.413905618236786</v>
      </c>
      <c r="M129" s="110">
        <f t="shared" si="28"/>
        <v>-11.760912373409578</v>
      </c>
      <c r="N129" s="110">
        <f t="shared" si="30"/>
        <v>0.72212010757308653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892.4406473826532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36.711586851509225</v>
      </c>
      <c r="K130" s="27">
        <f t="shared" si="27"/>
        <v>6.666666666666667</v>
      </c>
      <c r="L130" s="37">
        <f t="shared" si="29"/>
        <v>-1.4724992249188027</v>
      </c>
      <c r="M130" s="110">
        <f t="shared" si="28"/>
        <v>-11.760912373409578</v>
      </c>
      <c r="N130" s="110">
        <f t="shared" si="30"/>
        <v>0.71244292417125443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898.4406473826532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36.769787842242025</v>
      </c>
      <c r="K131" s="27">
        <f t="shared" si="27"/>
        <v>6.666666666666667</v>
      </c>
      <c r="L131" s="37">
        <f t="shared" si="29"/>
        <v>-1.5307002156516027</v>
      </c>
      <c r="M131" s="110">
        <f t="shared" si="28"/>
        <v>-11.760912373409578</v>
      </c>
      <c r="N131" s="110">
        <f t="shared" si="30"/>
        <v>0.70295897224113002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904.4406473826532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36.827601443597025</v>
      </c>
      <c r="K132" s="27">
        <f t="shared" si="27"/>
        <v>6.666666666666667</v>
      </c>
      <c r="L132" s="37">
        <f t="shared" si="29"/>
        <v>-1.5885138170066035</v>
      </c>
      <c r="M132" s="110">
        <f t="shared" si="28"/>
        <v>-11.760912373409578</v>
      </c>
      <c r="N132" s="110">
        <f t="shared" si="30"/>
        <v>0.69366314128901629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910.4406473826532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36.885032778469814</v>
      </c>
      <c r="K133" s="27">
        <f t="shared" si="27"/>
        <v>6.666666666666667</v>
      </c>
      <c r="L133" s="37">
        <f t="shared" si="29"/>
        <v>-1.6459451518793919</v>
      </c>
      <c r="M133" s="110">
        <f t="shared" si="28"/>
        <v>-11.760912373409578</v>
      </c>
      <c r="N133" s="110">
        <f t="shared" si="30"/>
        <v>0.68455048866074364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916.4406473826532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36.942086868804189</v>
      </c>
      <c r="K134" s="27">
        <f t="shared" si="27"/>
        <v>6.666666666666667</v>
      </c>
      <c r="L134" s="37">
        <f t="shared" si="29"/>
        <v>-1.7029992422137674</v>
      </c>
      <c r="M134" s="110">
        <f t="shared" si="28"/>
        <v>-11.760912373409578</v>
      </c>
      <c r="N134" s="110">
        <f t="shared" si="30"/>
        <v>0.67561623297021023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922.4406473826532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36.99876863822734</v>
      </c>
      <c r="K135" s="27">
        <f t="shared" si="27"/>
        <v>6.666666666666667</v>
      </c>
      <c r="L135" s="37">
        <f t="shared" si="29"/>
        <v>-1.7596810116369177</v>
      </c>
      <c r="M135" s="110">
        <f t="shared" si="28"/>
        <v>-11.760912373409578</v>
      </c>
      <c r="N135" s="110">
        <f t="shared" si="30"/>
        <v>0.66685574782614776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928.4406473826532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37.055082914599602</v>
      </c>
      <c r="K136" s="27">
        <f t="shared" si="27"/>
        <v>6.666666666666667</v>
      </c>
      <c r="L136" s="37">
        <f t="shared" si="29"/>
        <v>-1.8159952880091801</v>
      </c>
      <c r="M136" s="110">
        <f t="shared" si="28"/>
        <v>-11.760912373409578</v>
      </c>
      <c r="N136" s="110">
        <f t="shared" si="30"/>
        <v>0.65826455584174715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934.4406473826532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37.111034432482086</v>
      </c>
      <c r="K137" s="27">
        <f t="shared" si="27"/>
        <v>6.666666666666667</v>
      </c>
      <c r="L137" s="37">
        <f t="shared" si="29"/>
        <v>-1.871946805891664</v>
      </c>
      <c r="M137" s="110">
        <f t="shared" si="28"/>
        <v>-11.760912373409578</v>
      </c>
      <c r="N137" s="110">
        <f t="shared" si="30"/>
        <v>0.64983832291266519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940.4406473826532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37.16662783552529</v>
      </c>
      <c r="K138" s="27">
        <f t="shared" si="27"/>
        <v>6.666666666666667</v>
      </c>
      <c r="L138" s="37">
        <f t="shared" si="29"/>
        <v>-1.9275402089348681</v>
      </c>
      <c r="M138" s="110">
        <f t="shared" si="28"/>
        <v>-11.760912373409578</v>
      </c>
      <c r="N138" s="110">
        <f t="shared" si="30"/>
        <v>0.64157285274975917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946.4406473826532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37.221867678781862</v>
      </c>
      <c r="K139" s="27">
        <f t="shared" si="27"/>
        <v>6.666666666666667</v>
      </c>
      <c r="L139" s="37">
        <f t="shared" si="29"/>
        <v>-1.9827800521914405</v>
      </c>
      <c r="M139" s="110">
        <f t="shared" si="28"/>
        <v>-11.760912373409578</v>
      </c>
      <c r="N139" s="110">
        <f t="shared" si="30"/>
        <v>0.6334640816536542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952.4406473826532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37.27675843094616</v>
      </c>
      <c r="K140" s="27">
        <f t="shared" si="27"/>
        <v>6.666666666666667</v>
      </c>
      <c r="L140" s="37">
        <f t="shared" si="29"/>
        <v>-2.0376708043557379</v>
      </c>
      <c r="M140" s="110">
        <f t="shared" si="28"/>
        <v>-11.760912373409578</v>
      </c>
      <c r="N140" s="110">
        <f t="shared" si="30"/>
        <v>0.6255080735190266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958.4406473826532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37.33130447652357</v>
      </c>
      <c r="K141" s="27">
        <f t="shared" si="27"/>
        <v>6.666666666666667</v>
      </c>
      <c r="L141" s="37">
        <f t="shared" si="29"/>
        <v>-2.0922168499331484</v>
      </c>
      <c r="M141" s="110">
        <f t="shared" si="28"/>
        <v>-11.760912373409578</v>
      </c>
      <c r="N141" s="110">
        <f t="shared" si="30"/>
        <v>0.61770101505710184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964.4406473826532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37.385510117932128</v>
      </c>
      <c r="K142" s="27">
        <f t="shared" si="27"/>
        <v>6.666666666666667</v>
      </c>
      <c r="L142" s="37">
        <f t="shared" si="29"/>
        <v>-2.1464224913417063</v>
      </c>
      <c r="M142" s="110">
        <f t="shared" si="28"/>
        <v>-11.760912373409578</v>
      </c>
      <c r="N142" s="110">
        <f t="shared" si="30"/>
        <v>0.61003921122556048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970.4406473826532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37.439379577538922</v>
      </c>
      <c r="K143" s="27">
        <f t="shared" si="27"/>
        <v>6.666666666666667</v>
      </c>
      <c r="L143" s="37">
        <f t="shared" si="29"/>
        <v>-2.2002919509485004</v>
      </c>
      <c r="M143" s="110">
        <f t="shared" si="28"/>
        <v>-11.760912373409578</v>
      </c>
      <c r="N143" s="110">
        <f t="shared" si="30"/>
        <v>0.602519080855623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976.4406473826532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37.492916999633785</v>
      </c>
      <c r="K144" s="27">
        <f t="shared" si="27"/>
        <v>6.666666666666667</v>
      </c>
      <c r="L144" s="37">
        <f t="shared" si="29"/>
        <v>-2.2538293730433629</v>
      </c>
      <c r="M144" s="110">
        <f t="shared" si="28"/>
        <v>-11.760912373409578</v>
      </c>
      <c r="N144" s="110">
        <f t="shared" si="30"/>
        <v>0.59513715246664234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982.4406473826532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37.546126452342499</v>
      </c>
      <c r="K145" s="27">
        <f t="shared" si="27"/>
        <v>6.666666666666667</v>
      </c>
      <c r="L145" s="37">
        <f t="shared" si="29"/>
        <v>-2.3070388257520769</v>
      </c>
      <c r="M145" s="110">
        <f t="shared" si="28"/>
        <v>-11.760912373409578</v>
      </c>
      <c r="N145" s="110">
        <f t="shared" si="30"/>
        <v>0.58789006025907997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988.4406473826532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37.59901192948179</v>
      </c>
      <c r="K146" s="27">
        <f t="shared" si="27"/>
        <v>6.666666666666667</v>
      </c>
      <c r="L146" s="37">
        <f t="shared" si="29"/>
        <v>-2.3599243028913683</v>
      </c>
      <c r="M146" s="110">
        <f t="shared" si="28"/>
        <v>-11.760912373409578</v>
      </c>
      <c r="N146" s="110">
        <f t="shared" si="30"/>
        <v>0.58077454027722186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994.4406473826532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37.651577352358146</v>
      </c>
      <c r="K147" s="27">
        <f t="shared" si="27"/>
        <v>6.666666666666667</v>
      </c>
      <c r="L147" s="37">
        <f t="shared" si="29"/>
        <v>-2.412489725767724</v>
      </c>
      <c r="M147" s="110">
        <f t="shared" si="28"/>
        <v>-11.760912373409578</v>
      </c>
      <c r="N147" s="110">
        <f t="shared" si="30"/>
        <v>0.57378742673347471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1000.4406473826532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37.703826571512572</v>
      </c>
      <c r="K148" s="27">
        <f t="shared" si="27"/>
        <v>6.666666666666667</v>
      </c>
      <c r="L148" s="37">
        <f t="shared" si="29"/>
        <v>-2.46473894492215</v>
      </c>
      <c r="M148" s="110">
        <f t="shared" si="28"/>
        <v>-11.760912373409578</v>
      </c>
      <c r="N148" s="110">
        <f t="shared" si="30"/>
        <v>0.56692564848650395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1006.4406473826532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37.755763368413156</v>
      </c>
      <c r="K149" s="27">
        <f t="shared" si="27"/>
        <v>6.666666666666667</v>
      </c>
      <c r="L149" s="37">
        <f t="shared" si="29"/>
        <v>-2.5166757418227341</v>
      </c>
      <c r="M149" s="110">
        <f t="shared" si="28"/>
        <v>-11.760912373409578</v>
      </c>
      <c r="N149" s="110">
        <f t="shared" si="30"/>
        <v>0.56018622566590659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1012.4406473826532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37.807391457097339</v>
      </c>
      <c r="K150" s="27">
        <f t="shared" si="27"/>
        <v>6.666666666666667</v>
      </c>
      <c r="L150" s="37">
        <f t="shared" si="29"/>
        <v>-2.5683038305069168</v>
      </c>
      <c r="M150" s="110">
        <f t="shared" si="28"/>
        <v>-11.760912373409578</v>
      </c>
      <c r="N150" s="110">
        <f t="shared" si="30"/>
        <v>0.55356626643648721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1018.4406473826532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37.858714485765653</v>
      </c>
      <c r="K151" s="27">
        <f t="shared" si="27"/>
        <v>6.666666666666667</v>
      </c>
      <c r="L151" s="37">
        <f t="shared" si="29"/>
        <v>-2.6196268591752307</v>
      </c>
      <c r="M151" s="110">
        <f t="shared" si="28"/>
        <v>-11.760912373409578</v>
      </c>
      <c r="N151" s="110">
        <f t="shared" si="30"/>
        <v>0.54706296389558051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1024.4406473826532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37.90973603832871</v>
      </c>
      <c r="K152" s="27">
        <f t="shared" si="27"/>
        <v>6.666666666666667</v>
      </c>
      <c r="L152" s="37">
        <f t="shared" si="29"/>
        <v>-2.6706484117382878</v>
      </c>
      <c r="M152" s="110">
        <f t="shared" si="28"/>
        <v>-11.760912373409578</v>
      </c>
      <c r="N152" s="110">
        <f t="shared" si="30"/>
        <v>0.54067359309719565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774.4406473826532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35.479762786593398</v>
      </c>
      <c r="K153" s="27">
        <f t="shared" si="27"/>
        <v>6.666666666666667</v>
      </c>
      <c r="L153" s="37">
        <f t="shared" si="29"/>
        <v>-0.24067516000297573</v>
      </c>
      <c r="M153" s="110">
        <f t="shared" si="28"/>
        <v>-11.760912373409578</v>
      </c>
      <c r="N153" s="110">
        <f t="shared" si="30"/>
        <v>0.94609006950652574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774.63609195558206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35.481954556641604</v>
      </c>
      <c r="K154" s="27">
        <f t="shared" si="27"/>
        <v>6.666666666666667</v>
      </c>
      <c r="L154" s="37">
        <f t="shared" si="29"/>
        <v>-0.24286693005118209</v>
      </c>
      <c r="M154" s="110">
        <f t="shared" si="28"/>
        <v>-11.760912373409578</v>
      </c>
      <c r="N154" s="110">
        <f t="shared" si="30"/>
        <v>0.94561272318900325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775.21995542059881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35.488498872637045</v>
      </c>
      <c r="K155" s="27">
        <f t="shared" si="27"/>
        <v>6.666666666666667</v>
      </c>
      <c r="L155" s="37">
        <f t="shared" si="29"/>
        <v>-0.24941124604662335</v>
      </c>
      <c r="M155" s="110">
        <f t="shared" si="28"/>
        <v>-11.760912373409578</v>
      </c>
      <c r="N155" s="110">
        <f t="shared" si="30"/>
        <v>0.94418886714765782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776.18498054471695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35.499304694654001</v>
      </c>
      <c r="K156" s="27">
        <f t="shared" si="27"/>
        <v>6.666666666666667</v>
      </c>
      <c r="L156" s="37">
        <f t="shared" si="29"/>
        <v>-0.26021706806357869</v>
      </c>
      <c r="M156" s="110">
        <f t="shared" si="28"/>
        <v>-11.760912373409578</v>
      </c>
      <c r="N156" s="110">
        <f t="shared" si="30"/>
        <v>0.94184252039133698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777.51956197469087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35.514226489046038</v>
      </c>
      <c r="K157" s="27">
        <f t="shared" si="27"/>
        <v>6.666666666666667</v>
      </c>
      <c r="L157" s="37">
        <f t="shared" si="29"/>
        <v>-0.27513886245561636</v>
      </c>
      <c r="M157" s="110">
        <f t="shared" si="28"/>
        <v>-11.760912373409578</v>
      </c>
      <c r="N157" s="110">
        <f t="shared" si="30"/>
        <v>0.93861202476551109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779.20841060987675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35.533072631562767</v>
      </c>
      <c r="K158" s="27">
        <f t="shared" si="27"/>
        <v>6.666666666666667</v>
      </c>
      <c r="L158" s="37">
        <f t="shared" si="29"/>
        <v>-0.29398500497234537</v>
      </c>
      <c r="M158" s="110">
        <f t="shared" si="28"/>
        <v>-11.760912373409578</v>
      </c>
      <c r="N158" s="110">
        <f t="shared" si="30"/>
        <v>0.93454775705338411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781.23335966448099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35.55561559884147</v>
      </c>
      <c r="K159" s="27">
        <f t="shared" si="27"/>
        <v>6.666666666666667</v>
      </c>
      <c r="L159" s="37">
        <f t="shared" ref="L159:L190" si="32">F159-J159+M159</f>
        <v>-0.31652797225104834</v>
      </c>
      <c r="M159" s="110">
        <f t="shared" si="28"/>
        <v>-11.760912373409578</v>
      </c>
      <c r="N159" s="110">
        <f t="shared" ref="N159:N190" si="33">10^(L159/10)</f>
        <v>0.92970935885192052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783.57422242081748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35.581602807695987</v>
      </c>
      <c r="K160" s="27">
        <f t="shared" ref="K160:K223" si="36">4/60*100</f>
        <v>6.666666666666667</v>
      </c>
      <c r="L160" s="37">
        <f t="shared" si="32"/>
        <v>-0.34251518110556489</v>
      </c>
      <c r="M160" s="110">
        <f t="shared" ref="M160:M223" si="37">10*LOG(6.666667/100)</f>
        <v>-11.760912373409578</v>
      </c>
      <c r="N160" s="110">
        <f t="shared" si="33"/>
        <v>0.92416279756963537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786.20962155123595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35.610767087342069</v>
      </c>
      <c r="K161" s="27">
        <f t="shared" si="36"/>
        <v>6.666666666666667</v>
      </c>
      <c r="L161" s="37">
        <f t="shared" si="32"/>
        <v>-0.37167946075164693</v>
      </c>
      <c r="M161" s="110">
        <f t="shared" si="37"/>
        <v>-11.760912373409578</v>
      </c>
      <c r="N161" s="110">
        <f t="shared" si="33"/>
        <v>0.91797753662368398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789.11773020740986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35.642836027817673</v>
      </c>
      <c r="K162" s="27">
        <f t="shared" si="36"/>
        <v>6.666666666666667</v>
      </c>
      <c r="L162" s="37">
        <f t="shared" si="32"/>
        <v>-0.40374840122725075</v>
      </c>
      <c r="M162" s="110">
        <f t="shared" si="37"/>
        <v>-11.760912373409578</v>
      </c>
      <c r="N162" s="110">
        <f t="shared" si="33"/>
        <v>0.91122402123485102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792.27688912462099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35.677539753088411</v>
      </c>
      <c r="K163" s="27">
        <f t="shared" si="36"/>
        <v>6.666666666666667</v>
      </c>
      <c r="L163" s="37">
        <f t="shared" si="32"/>
        <v>-0.43845212649798881</v>
      </c>
      <c r="M163" s="110">
        <f t="shared" si="37"/>
        <v>-11.760912373409578</v>
      </c>
      <c r="N163" s="110">
        <f t="shared" si="33"/>
        <v>0.90397160177727498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795.66608622039848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35.714616949301885</v>
      </c>
      <c r="K164" s="27">
        <f t="shared" si="36"/>
        <v>6.666666666666667</v>
      </c>
      <c r="L164" s="37">
        <f t="shared" si="32"/>
        <v>-0.47552932271146275</v>
      </c>
      <c r="M164" s="110">
        <f t="shared" si="37"/>
        <v>-11.760912373409578</v>
      </c>
      <c r="N164" s="110">
        <f t="shared" si="33"/>
        <v>0.89628693889169797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799.2653023147351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35.753819195958826</v>
      </c>
      <c r="K165" s="27">
        <f t="shared" si="36"/>
        <v>6.666666666666667</v>
      </c>
      <c r="L165" s="37">
        <f t="shared" si="32"/>
        <v>-0.51473156936840425</v>
      </c>
      <c r="M165" s="110">
        <f t="shared" si="37"/>
        <v>-11.760912373409578</v>
      </c>
      <c r="N165" s="110">
        <f t="shared" si="33"/>
        <v>0.88823287490839486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803.05573764917006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35.794913787600962</v>
      </c>
      <c r="K166" s="27">
        <f t="shared" si="36"/>
        <v>6.666666666666667</v>
      </c>
      <c r="L166" s="37">
        <f t="shared" si="32"/>
        <v>-0.55582616101053972</v>
      </c>
      <c r="M166" s="110">
        <f t="shared" si="37"/>
        <v>-11.760912373409578</v>
      </c>
      <c r="N166" s="110">
        <f t="shared" si="33"/>
        <v>0.87986771799981034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807.01993940183274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35.837685303244619</v>
      </c>
      <c r="K167" s="27">
        <f t="shared" si="36"/>
        <v>6.666666666666667</v>
      </c>
      <c r="L167" s="37">
        <f t="shared" si="32"/>
        <v>-0.59859767665419739</v>
      </c>
      <c r="M167" s="110">
        <f t="shared" si="37"/>
        <v>-11.760912373409578</v>
      </c>
      <c r="N167" s="110">
        <f t="shared" si="33"/>
        <v>0.87124486679388669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811.14185172822249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35.881936197311958</v>
      </c>
      <c r="K168" s="27">
        <f t="shared" si="36"/>
        <v>6.666666666666667</v>
      </c>
      <c r="L168" s="37">
        <f t="shared" si="32"/>
        <v>-0.64284857072153656</v>
      </c>
      <c r="M168" s="110">
        <f t="shared" si="37"/>
        <v>-11.760912373409578</v>
      </c>
      <c r="N168" s="110">
        <f t="shared" si="33"/>
        <v>0.86241269912996221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815.40680849141052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35.927486668148241</v>
      </c>
      <c r="K169" s="27">
        <f t="shared" si="36"/>
        <v>6.666666666666667</v>
      </c>
      <c r="L169" s="37">
        <f t="shared" si="32"/>
        <v>-0.68839904155781895</v>
      </c>
      <c r="M169" s="110">
        <f t="shared" si="37"/>
        <v>-11.760912373409578</v>
      </c>
      <c r="N169" s="110">
        <f t="shared" si="33"/>
        <v>0.85341465395620242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819.8014860521954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35.974174024515328</v>
      </c>
      <c r="K170" s="27">
        <f t="shared" si="36"/>
        <v>6.666666666666667</v>
      </c>
      <c r="L170" s="37">
        <f t="shared" si="32"/>
        <v>-0.73508639792490627</v>
      </c>
      <c r="M170" s="110">
        <f t="shared" si="37"/>
        <v>-11.760912373409578</v>
      </c>
      <c r="N170" s="110">
        <f t="shared" si="33"/>
        <v>0.84428944556811025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824.31383019039879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36.021851728403519</v>
      </c>
      <c r="K171" s="27">
        <f t="shared" si="36"/>
        <v>6.666666666666667</v>
      </c>
      <c r="L171" s="37">
        <f t="shared" si="32"/>
        <v>-0.78276410181309686</v>
      </c>
      <c r="M171" s="110">
        <f t="shared" si="37"/>
        <v>-11.760912373409578</v>
      </c>
      <c r="N171" s="110">
        <f t="shared" si="33"/>
        <v>0.83507136124296699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828.93296800049313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36.070388251427019</v>
      </c>
      <c r="K172" s="27">
        <f t="shared" si="36"/>
        <v>6.666666666666667</v>
      </c>
      <c r="L172" s="37">
        <f t="shared" si="32"/>
        <v>-0.83130062483659728</v>
      </c>
      <c r="M172" s="110">
        <f t="shared" si="37"/>
        <v>-11.760912373409578</v>
      </c>
      <c r="N172" s="110">
        <f t="shared" si="33"/>
        <v>0.82579060482412281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833.64911275413965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36.119665845831932</v>
      </c>
      <c r="K173" s="27">
        <f t="shared" si="36"/>
        <v>6.666666666666667</v>
      </c>
      <c r="L173" s="37">
        <f t="shared" si="32"/>
        <v>-0.88057821924151014</v>
      </c>
      <c r="M173" s="110">
        <f t="shared" si="37"/>
        <v>-11.760912373409578</v>
      </c>
      <c r="N173" s="110">
        <f t="shared" si="33"/>
        <v>0.81647365889998291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838.45346736870431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36.169579301256704</v>
      </c>
      <c r="K174" s="27">
        <f t="shared" si="36"/>
        <v>6.666666666666667</v>
      </c>
      <c r="L174" s="37">
        <f t="shared" si="32"/>
        <v>-0.93049167466628191</v>
      </c>
      <c r="M174" s="110">
        <f t="shared" si="37"/>
        <v>-11.760912373409578</v>
      </c>
      <c r="N174" s="110">
        <f t="shared" si="33"/>
        <v>0.80714364650700232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843.33813027160329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36.220034734923011</v>
      </c>
      <c r="K175" s="27">
        <f t="shared" si="36"/>
        <v>6.666666666666667</v>
      </c>
      <c r="L175" s="37">
        <f t="shared" si="32"/>
        <v>-0.98094710833258958</v>
      </c>
      <c r="M175" s="110">
        <f t="shared" si="37"/>
        <v>-11.760912373409578</v>
      </c>
      <c r="N175" s="110">
        <f t="shared" si="33"/>
        <v>0.79782067975828275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848.29600605399673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36.270948445236783</v>
      </c>
      <c r="K176" s="27">
        <f t="shared" si="36"/>
        <v>6.666666666666667</v>
      </c>
      <c r="L176" s="37">
        <f t="shared" si="32"/>
        <v>-1.0318608186463614</v>
      </c>
      <c r="M176" s="110">
        <f t="shared" si="37"/>
        <v>-11.760912373409578</v>
      </c>
      <c r="N176" s="110">
        <f t="shared" si="33"/>
        <v>0.78852218765587945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853.32072228900381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36.322245845888261</v>
      </c>
      <c r="K177" s="27">
        <f t="shared" si="36"/>
        <v>6.666666666666667</v>
      </c>
      <c r="L177" s="37">
        <f t="shared" si="32"/>
        <v>-1.0831582192978395</v>
      </c>
      <c r="M177" s="110">
        <f t="shared" si="37"/>
        <v>-11.760912373409578</v>
      </c>
      <c r="N177" s="110">
        <f t="shared" si="33"/>
        <v>0.77926321886009298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858.40655317124629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36.373860488460039</v>
      </c>
      <c r="K178" s="27">
        <f t="shared" si="36"/>
        <v>6.666666666666667</v>
      </c>
      <c r="L178" s="37">
        <f t="shared" si="32"/>
        <v>-1.1347728618696173</v>
      </c>
      <c r="M178" s="110">
        <f t="shared" si="37"/>
        <v>-11.760912373409578</v>
      </c>
      <c r="N178" s="110">
        <f t="shared" si="33"/>
        <v>0.77005671764529349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863.54835014540151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36.425733175382597</v>
      </c>
      <c r="K179" s="27">
        <f t="shared" si="36"/>
        <v>6.666666666666667</v>
      </c>
      <c r="L179" s="37">
        <f t="shared" si="32"/>
        <v>-1.1866455487921748</v>
      </c>
      <c r="M179" s="110">
        <f t="shared" si="37"/>
        <v>-11.760912373409578</v>
      </c>
      <c r="N179" s="110">
        <f t="shared" si="33"/>
        <v>0.76091377292293039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868.7414793722071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36.477811161062</v>
      </c>
      <c r="K180" s="27">
        <f t="shared" si="36"/>
        <v>6.666666666666667</v>
      </c>
      <c r="L180" s="37">
        <f t="shared" si="32"/>
        <v>-1.2387235344715783</v>
      </c>
      <c r="M180" s="110">
        <f t="shared" si="37"/>
        <v>-11.760912373409578</v>
      </c>
      <c r="N180" s="110">
        <f t="shared" si="33"/>
        <v>0.75184384127022885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873.98176568365921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36.530047436542134</v>
      </c>
      <c r="K181" s="27">
        <f t="shared" si="36"/>
        <v>6.666666666666667</v>
      </c>
      <c r="L181" s="37">
        <f t="shared" si="32"/>
        <v>-1.2909598099517119</v>
      </c>
      <c r="M181" s="110">
        <f t="shared" si="37"/>
        <v>-11.760912373409578</v>
      </c>
      <c r="N181" s="110">
        <f t="shared" si="33"/>
        <v>0.74285494553576981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879.26544256862564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36.582400091691937</v>
      </c>
      <c r="K182" s="27">
        <f t="shared" si="36"/>
        <v>6.666666666666667</v>
      </c>
      <c r="L182" s="37">
        <f t="shared" si="32"/>
        <v>-1.3433124651015156</v>
      </c>
      <c r="M182" s="110">
        <f t="shared" si="37"/>
        <v>-11.760912373409578</v>
      </c>
      <c r="N182" s="110">
        <f t="shared" si="33"/>
        <v>0.73395385092928311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884.58910767854559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36.634831748281314</v>
      </c>
      <c r="K183" s="27">
        <f t="shared" si="36"/>
        <v>6.666666666666667</v>
      </c>
      <c r="L183" s="37">
        <f t="shared" si="32"/>
        <v>-1.3957441216908926</v>
      </c>
      <c r="M183" s="110">
        <f t="shared" si="37"/>
        <v>-11.760912373409578</v>
      </c>
      <c r="N183" s="110">
        <f t="shared" si="33"/>
        <v>0.7251462206382181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889.94968333048848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36.687309057175682</v>
      </c>
      <c r="K184" s="27">
        <f t="shared" si="36"/>
        <v>6.666666666666667</v>
      </c>
      <c r="L184" s="37">
        <f t="shared" si="32"/>
        <v>-1.4482214305852601</v>
      </c>
      <c r="M184" s="110">
        <f t="shared" si="37"/>
        <v>-11.760912373409578</v>
      </c>
      <c r="N184" s="110">
        <f t="shared" si="33"/>
        <v>0.71643675301750187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895.34438149739344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36.739802253059253</v>
      </c>
      <c r="K185" s="27">
        <f t="shared" si="36"/>
        <v>6.666666666666667</v>
      </c>
      <c r="L185" s="37">
        <f t="shared" si="32"/>
        <v>-1.5007146264688309</v>
      </c>
      <c r="M185" s="110">
        <f t="shared" si="37"/>
        <v>-11.760912373409578</v>
      </c>
      <c r="N185" s="110">
        <f t="shared" si="33"/>
        <v>0.70782930232061336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900.77067280288713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36.79228476046486</v>
      </c>
      <c r="K186" s="27">
        <f t="shared" si="36"/>
        <v>6.666666666666667</v>
      </c>
      <c r="L186" s="37">
        <f t="shared" si="32"/>
        <v>-1.5531971338744377</v>
      </c>
      <c r="M186" s="110">
        <f t="shared" si="37"/>
        <v>-11.760912373409578</v>
      </c>
      <c r="N186" s="110">
        <f t="shared" si="33"/>
        <v>0.69932698481412725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906.22625907384304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36.844732845356901</v>
      </c>
      <c r="K187" s="27">
        <f t="shared" si="36"/>
        <v>6.666666666666667</v>
      </c>
      <c r="L187" s="37">
        <f t="shared" si="32"/>
        <v>-1.6056452187664796</v>
      </c>
      <c r="M187" s="110">
        <f t="shared" si="37"/>
        <v>-11.760912373409578</v>
      </c>
      <c r="N187" s="110">
        <f t="shared" si="33"/>
        <v>0.69093227196759077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911.7090490432397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36.897125307027366</v>
      </c>
      <c r="K188" s="27">
        <f t="shared" si="36"/>
        <v>6.666666666666667</v>
      </c>
      <c r="L188" s="37">
        <f t="shared" si="32"/>
        <v>-1.6580376804369443</v>
      </c>
      <c r="M188" s="110">
        <f t="shared" si="37"/>
        <v>-11.760912373409578</v>
      </c>
      <c r="N188" s="110">
        <f t="shared" si="33"/>
        <v>0.68264707225130805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917.2171368359202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36.949443205583485</v>
      </c>
      <c r="K189" s="27">
        <f t="shared" si="36"/>
        <v>6.666666666666667</v>
      </c>
      <c r="L189" s="37">
        <f t="shared" si="32"/>
        <v>-1.7103555789930631</v>
      </c>
      <c r="M189" s="110">
        <f t="shared" si="37"/>
        <v>-11.760912373409578</v>
      </c>
      <c r="N189" s="110">
        <f t="shared" si="33"/>
        <v>0.67447280291649925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922.74878290868992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37.001669620807959</v>
      </c>
      <c r="K190" s="27">
        <f t="shared" si="36"/>
        <v>6.666666666666667</v>
      </c>
      <c r="L190" s="37">
        <f t="shared" si="32"/>
        <v>-1.7625819942175376</v>
      </c>
      <c r="M190" s="110">
        <f t="shared" si="37"/>
        <v>-11.760912373409578</v>
      </c>
      <c r="N190" s="110">
        <f t="shared" si="33"/>
        <v>0.6664104529811492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928.30239715272216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37.053789438644088</v>
      </c>
      <c r="K191" s="27">
        <f t="shared" si="36"/>
        <v>6.666666666666667</v>
      </c>
      <c r="L191" s="37">
        <f t="shared" ref="L191:L222" si="38">F191-J191+M191</f>
        <v>-1.8147018120536664</v>
      </c>
      <c r="M191" s="110">
        <f t="shared" si="37"/>
        <v>-11.760912373409578</v>
      </c>
      <c r="N191" s="110">
        <f t="shared" ref="N191:N222" si="39">10^(L191/10)</f>
        <v>0.65846063850423608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933.87652389990762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37.10578916199205</v>
      </c>
      <c r="K192" s="27">
        <f t="shared" si="36"/>
        <v>6.666666666666667</v>
      </c>
      <c r="L192" s="37">
        <f t="shared" si="38"/>
        <v>-1.8667015354016279</v>
      </c>
      <c r="M192" s="110">
        <f t="shared" si="37"/>
        <v>-11.760912373409578</v>
      </c>
      <c r="N192" s="110">
        <f t="shared" si="39"/>
        <v>0.65062365110249587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939.46982860533069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37.157656742895405</v>
      </c>
      <c r="K193" s="27">
        <f t="shared" si="36"/>
        <v>6.666666666666667</v>
      </c>
      <c r="L193" s="37">
        <f t="shared" si="38"/>
        <v>-1.9185691163049832</v>
      </c>
      <c r="M193" s="110">
        <f t="shared" si="37"/>
        <v>-11.760912373409578</v>
      </c>
      <c r="N193" s="110">
        <f t="shared" si="39"/>
        <v>0.64289950054805023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945.08108600549735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37.209381433550512</v>
      </c>
      <c r="K194" s="27">
        <f t="shared" si="36"/>
        <v>6.666666666666667</v>
      </c>
      <c r="L194" s="37">
        <f t="shared" si="38"/>
        <v>-1.9702938069600897</v>
      </c>
      <c r="M194" s="110">
        <f t="shared" si="37"/>
        <v>-11.760912373409578</v>
      </c>
      <c r="N194" s="110">
        <f t="shared" si="39"/>
        <v>0.63528795218159317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950.70916957636859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37.260953653884833</v>
      </c>
      <c r="K195" s="27">
        <f t="shared" si="36"/>
        <v>6.666666666666667</v>
      </c>
      <c r="L195" s="37">
        <f t="shared" si="38"/>
        <v>-2.0218660272944113</v>
      </c>
      <c r="M195" s="110">
        <f t="shared" si="37"/>
        <v>-11.760912373409578</v>
      </c>
      <c r="N195" s="110">
        <f t="shared" si="39"/>
        <v>0.62778855978416803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956.35304213688846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37.312364873728484</v>
      </c>
      <c r="K196" s="27">
        <f t="shared" si="36"/>
        <v>6.666666666666667</v>
      </c>
      <c r="L196" s="37">
        <f t="shared" si="38"/>
        <v>-2.0732772471380621</v>
      </c>
      <c r="M196" s="110">
        <f t="shared" si="37"/>
        <v>-11.760912373409578</v>
      </c>
      <c r="N196" s="110">
        <f t="shared" si="39"/>
        <v>0.6204006944695537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962.01174746275797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37.363607507847775</v>
      </c>
      <c r="K197" s="27">
        <f t="shared" si="36"/>
        <v>6.666666666666667</v>
      </c>
      <c r="L197" s="37">
        <f t="shared" si="38"/>
        <v>-2.1245198812573527</v>
      </c>
      <c r="M197" s="110">
        <f t="shared" si="37"/>
        <v>-11.760912373409578</v>
      </c>
      <c r="N197" s="110">
        <f t="shared" si="39"/>
        <v>0.61312357008824603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967.68440279195215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37.41467482232467</v>
      </c>
      <c r="K198" s="27">
        <f t="shared" si="36"/>
        <v>6.666666666666667</v>
      </c>
      <c r="L198" s="37">
        <f t="shared" si="38"/>
        <v>-2.1755871957342485</v>
      </c>
      <c r="M198" s="110">
        <f t="shared" si="37"/>
        <v>-11.760912373409578</v>
      </c>
      <c r="N198" s="110">
        <f t="shared" si="39"/>
        <v>0.60595626557175408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973.37019211814413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37.465560850953921</v>
      </c>
      <c r="K199" s="27">
        <f t="shared" si="36"/>
        <v>6.666666666666667</v>
      </c>
      <c r="L199" s="37">
        <f t="shared" si="38"/>
        <v>-2.2264732243634988</v>
      </c>
      <c r="M199" s="110">
        <f t="shared" si="37"/>
        <v>-11.760912373409578</v>
      </c>
      <c r="N199" s="110">
        <f t="shared" si="39"/>
        <v>0.59889774459161005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979.06836018103627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37.516260320494496</v>
      </c>
      <c r="K200" s="27">
        <f t="shared" si="36"/>
        <v>6.666666666666667</v>
      </c>
      <c r="L200" s="37">
        <f t="shared" si="38"/>
        <v>-2.277172693904074</v>
      </c>
      <c r="M200" s="110">
        <f t="shared" si="37"/>
        <v>-11.760912373409578</v>
      </c>
      <c r="N200" s="110">
        <f t="shared" si="39"/>
        <v>0.59194687286002723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984.77820707380374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37.566768583755312</v>
      </c>
      <c r="K201" s="27">
        <f t="shared" si="36"/>
        <v>6.666666666666667</v>
      </c>
      <c r="L201" s="37">
        <f t="shared" si="38"/>
        <v>-2.3276809571648904</v>
      </c>
      <c r="M201" s="110">
        <f t="shared" si="37"/>
        <v>-11.760912373409578</v>
      </c>
      <c r="N201" s="110">
        <f t="shared" si="39"/>
        <v>0.58510243335787715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990.49908339764045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37.617081559620928</v>
      </c>
      <c r="K202" s="27">
        <f t="shared" si="36"/>
        <v>6.666666666666667</v>
      </c>
      <c r="L202" s="37">
        <f t="shared" si="38"/>
        <v>-2.3779939330305062</v>
      </c>
      <c r="M202" s="110">
        <f t="shared" si="37"/>
        <v>-11.760912373409578</v>
      </c>
      <c r="N202" s="110">
        <f t="shared" si="39"/>
        <v>0.57836313973964359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996.23038590193619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37.667195679231952</v>
      </c>
      <c r="K203" s="27">
        <f t="shared" si="36"/>
        <v>6.666666666666667</v>
      </c>
      <c r="L203" s="37">
        <f t="shared" si="38"/>
        <v>-2.4281080526415302</v>
      </c>
      <c r="M203" s="110">
        <f t="shared" si="37"/>
        <v>-11.760912373409578</v>
      </c>
      <c r="N203" s="110">
        <f t="shared" si="39"/>
        <v>0.57172764813374877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1001.9715535560624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37.717107837630529</v>
      </c>
      <c r="K204" s="27">
        <f t="shared" si="36"/>
        <v>6.666666666666667</v>
      </c>
      <c r="L204" s="37">
        <f t="shared" si="38"/>
        <v>-2.4780202110401071</v>
      </c>
      <c r="M204" s="110">
        <f t="shared" si="37"/>
        <v>-11.760912373409578</v>
      </c>
      <c r="N204" s="110">
        <f t="shared" si="39"/>
        <v>0.56519456752936892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1007.7220640052448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37.766815350264423</v>
      </c>
      <c r="K205" s="27">
        <f t="shared" si="36"/>
        <v>6.666666666666667</v>
      </c>
      <c r="L205" s="37">
        <f t="shared" si="38"/>
        <v>-2.5277277236740012</v>
      </c>
      <c r="M205" s="110">
        <f t="shared" si="37"/>
        <v>-11.760912373409578</v>
      </c>
      <c r="N205" s="110">
        <f t="shared" si="39"/>
        <v>0.55876246891715364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1013.4814303686774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37.816315913815934</v>
      </c>
      <c r="K206" s="27">
        <f t="shared" si="36"/>
        <v>6.666666666666667</v>
      </c>
      <c r="L206" s="37">
        <f t="shared" si="38"/>
        <v>-2.5772282872255126</v>
      </c>
      <c r="M206" s="110">
        <f t="shared" si="37"/>
        <v>-11.760912373409578</v>
      </c>
      <c r="N206" s="110">
        <f t="shared" si="39"/>
        <v>0.55242989333059767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1019.2491983429873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37.865607570885089</v>
      </c>
      <c r="K207" s="27">
        <f t="shared" si="36"/>
        <v>6.666666666666667</v>
      </c>
      <c r="L207" s="37">
        <f t="shared" si="38"/>
        <v>-2.6265199442946674</v>
      </c>
      <c r="M207" s="110">
        <f t="shared" si="37"/>
        <v>-11.760912373409578</v>
      </c>
      <c r="N207" s="110">
        <f t="shared" si="39"/>
        <v>0.54619535891685422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1025.0249435784947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37.91468867811237</v>
      </c>
      <c r="K208" s="27">
        <f t="shared" si="36"/>
        <v>6.666666666666667</v>
      </c>
      <c r="L208" s="37">
        <f t="shared" si="38"/>
        <v>-2.6756010515219479</v>
      </c>
      <c r="M208" s="110">
        <f t="shared" si="37"/>
        <v>-11.760912373409578</v>
      </c>
      <c r="N208" s="110">
        <f t="shared" si="39"/>
        <v>0.54005736715004204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1030.8082692995013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37.963557877374356</v>
      </c>
      <c r="K209" s="27">
        <f t="shared" si="36"/>
        <v>6.666666666666667</v>
      </c>
      <c r="L209" s="37">
        <f t="shared" si="38"/>
        <v>-2.7244702507839342</v>
      </c>
      <c r="M209" s="110">
        <f t="shared" si="37"/>
        <v>-11.760912373409578</v>
      </c>
      <c r="N209" s="110">
        <f t="shared" si="39"/>
        <v>0.53401440828646574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1036.5988041431604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38.012214069728245</v>
      </c>
      <c r="K210" s="27">
        <f t="shared" si="36"/>
        <v>6.666666666666667</v>
      </c>
      <c r="L210" s="37">
        <f t="shared" si="38"/>
        <v>-2.7731264431378229</v>
      </c>
      <c r="M210" s="110">
        <f t="shared" si="37"/>
        <v>-11.760912373409578</v>
      </c>
      <c r="N210" s="110">
        <f t="shared" si="39"/>
        <v>0.52806496614919884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866.4406473826532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36.454776363571206</v>
      </c>
      <c r="K211" s="27">
        <f t="shared" si="36"/>
        <v>6.666666666666667</v>
      </c>
      <c r="L211" s="37">
        <f t="shared" si="38"/>
        <v>-1.2156887369807841</v>
      </c>
      <c r="M211" s="110">
        <f t="shared" si="37"/>
        <v>-11.760912373409578</v>
      </c>
      <c r="N211" s="110">
        <f t="shared" si="39"/>
        <v>0.75584218367322986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866.53844747814594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36.455756734124392</v>
      </c>
      <c r="K212" s="27">
        <f t="shared" si="36"/>
        <v>6.666666666666667</v>
      </c>
      <c r="L212" s="37">
        <f t="shared" si="38"/>
        <v>-1.2166691075339706</v>
      </c>
      <c r="M212" s="110">
        <f t="shared" si="37"/>
        <v>-11.760912373409578</v>
      </c>
      <c r="N212" s="110">
        <f t="shared" si="39"/>
        <v>0.7556715801265329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866.83153652851092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36.458694063365513</v>
      </c>
      <c r="K213" s="27">
        <f t="shared" si="36"/>
        <v>6.666666666666667</v>
      </c>
      <c r="L213" s="37">
        <f t="shared" si="38"/>
        <v>-1.2196064367750914</v>
      </c>
      <c r="M213" s="110">
        <f t="shared" si="37"/>
        <v>-11.760912373409578</v>
      </c>
      <c r="N213" s="110">
        <f t="shared" si="39"/>
        <v>0.75516065819132661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867.31898575683908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36.463577065456185</v>
      </c>
      <c r="K214" s="27">
        <f t="shared" si="36"/>
        <v>6.666666666666667</v>
      </c>
      <c r="L214" s="37">
        <f t="shared" si="38"/>
        <v>-1.2244894388657634</v>
      </c>
      <c r="M214" s="110">
        <f t="shared" si="37"/>
        <v>-11.760912373409578</v>
      </c>
      <c r="N214" s="110">
        <f t="shared" si="39"/>
        <v>0.75431206835077358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867.99926345854442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36.470387133114507</v>
      </c>
      <c r="K215" s="27">
        <f t="shared" si="36"/>
        <v>6.666666666666667</v>
      </c>
      <c r="L215" s="37">
        <f t="shared" si="38"/>
        <v>-1.2312995065240848</v>
      </c>
      <c r="M215" s="110">
        <f t="shared" si="37"/>
        <v>-11.760912373409578</v>
      </c>
      <c r="N215" s="110">
        <f t="shared" si="39"/>
        <v>0.75313017656960024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868.8702587645364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36.479098633478223</v>
      </c>
      <c r="K216" s="27">
        <f t="shared" si="36"/>
        <v>6.666666666666667</v>
      </c>
      <c r="L216" s="37">
        <f t="shared" si="38"/>
        <v>-1.2400110068878014</v>
      </c>
      <c r="M216" s="110">
        <f t="shared" si="37"/>
        <v>-11.760912373409578</v>
      </c>
      <c r="N216" s="110">
        <f t="shared" si="39"/>
        <v>0.75162098908532582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869.9293137067807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36.489679307216718</v>
      </c>
      <c r="K217" s="27">
        <f t="shared" si="36"/>
        <v>6.666666666666667</v>
      </c>
      <c r="L217" s="37">
        <f t="shared" si="38"/>
        <v>-1.2505916806262967</v>
      </c>
      <c r="M217" s="110">
        <f t="shared" si="37"/>
        <v>-11.760912373409578</v>
      </c>
      <c r="N217" s="110">
        <f t="shared" si="39"/>
        <v>0.74979205108023161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871.17326247607048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36.502090756963227</v>
      </c>
      <c r="K218" s="27">
        <f t="shared" si="36"/>
        <v>6.666666666666667</v>
      </c>
      <c r="L218" s="37">
        <f t="shared" si="38"/>
        <v>-1.2630031303728053</v>
      </c>
      <c r="M218" s="110">
        <f t="shared" si="37"/>
        <v>-11.760912373409578</v>
      </c>
      <c r="N218" s="110">
        <f t="shared" si="39"/>
        <v>0.74765232288648531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872.59847656672855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36.516289008696958</v>
      </c>
      <c r="K219" s="27">
        <f t="shared" si="36"/>
        <v>6.666666666666667</v>
      </c>
      <c r="L219" s="37">
        <f t="shared" si="38"/>
        <v>-1.2772013821065364</v>
      </c>
      <c r="M219" s="110">
        <f t="shared" si="37"/>
        <v>-11.760912373409578</v>
      </c>
      <c r="N219" s="110">
        <f t="shared" si="39"/>
        <v>0.74521203801012392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874.20091438288455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36.53222512820728</v>
      </c>
      <c r="K220" s="27">
        <f t="shared" si="36"/>
        <v>6.666666666666667</v>
      </c>
      <c r="L220" s="37">
        <f t="shared" si="38"/>
        <v>-1.293137501616858</v>
      </c>
      <c r="M220" s="110">
        <f t="shared" si="37"/>
        <v>-11.760912373409578</v>
      </c>
      <c r="N220" s="110">
        <f t="shared" si="39"/>
        <v>0.74248254764150323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875.9761738371003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36.549845874233867</v>
      </c>
      <c r="K221" s="27">
        <f t="shared" si="36"/>
        <v>6.666666666666667</v>
      </c>
      <c r="L221" s="37">
        <f t="shared" si="38"/>
        <v>-1.3107582476434452</v>
      </c>
      <c r="M221" s="110">
        <f t="shared" si="37"/>
        <v>-11.760912373409578</v>
      </c>
      <c r="N221" s="110">
        <f t="shared" si="39"/>
        <v>0.73947615644704356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877.91954649966783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36.569094370236215</v>
      </c>
      <c r="K222" s="27">
        <f t="shared" si="36"/>
        <v>6.666666666666667</v>
      </c>
      <c r="L222" s="37">
        <f t="shared" si="38"/>
        <v>-1.330006743645793</v>
      </c>
      <c r="M222" s="110">
        <f t="shared" si="37"/>
        <v>-11.760912373409578</v>
      </c>
      <c r="N222" s="110">
        <f t="shared" si="39"/>
        <v>0.73620595432662139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880.02607194630866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36.589910777882572</v>
      </c>
      <c r="K223" s="27">
        <f t="shared" si="36"/>
        <v>6.666666666666667</v>
      </c>
      <c r="L223" s="37">
        <f t="shared" ref="L223:L254" si="41">F223-J223+M223</f>
        <v>-1.3508231512921505</v>
      </c>
      <c r="M223" s="110">
        <f t="shared" si="37"/>
        <v>-11.760912373409578</v>
      </c>
      <c r="N223" s="110">
        <f t="shared" ref="N223:N254" si="42">10^(L223/10)</f>
        <v>0.73268564850574203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882.29059109042612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36.6122329570996</v>
      </c>
      <c r="K224" s="27">
        <f t="shared" ref="K224:K268" si="45">4/60*100</f>
        <v>6.666666666666667</v>
      </c>
      <c r="L224" s="37">
        <f t="shared" si="41"/>
        <v>-1.3731453305091783</v>
      </c>
      <c r="M224" s="110">
        <f t="shared" ref="M224:M268" si="46">10*LOG(6.666667/100)</f>
        <v>-11.760912373409578</v>
      </c>
      <c r="N224" s="110">
        <f t="shared" si="42"/>
        <v>0.728929399855612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884.70779745898176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36.635997099707168</v>
      </c>
      <c r="K225" s="27">
        <f t="shared" si="45"/>
        <v>6.666666666666667</v>
      </c>
      <c r="L225" s="37">
        <f t="shared" si="41"/>
        <v>-1.3969094731167466</v>
      </c>
      <c r="M225" s="110">
        <f t="shared" si="46"/>
        <v>-11.760912373409578</v>
      </c>
      <c r="N225" s="110">
        <f t="shared" si="42"/>
        <v>0.72495166674668043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887.27228556386774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36.661138326092598</v>
      </c>
      <c r="K226" s="27">
        <f t="shared" si="45"/>
        <v>6.666666666666667</v>
      </c>
      <c r="L226" s="37">
        <f t="shared" si="41"/>
        <v>-1.4220506995021758</v>
      </c>
      <c r="M226" s="110">
        <f t="shared" si="46"/>
        <v>-11.760912373409578</v>
      </c>
      <c r="N226" s="110">
        <f t="shared" si="42"/>
        <v>0.72076705909168148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889.97859571981871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36.687591236885808</v>
      </c>
      <c r="K227" s="27">
        <f t="shared" si="45"/>
        <v>6.666666666666667</v>
      </c>
      <c r="L227" s="37">
        <f t="shared" si="41"/>
        <v>-1.4485036102953863</v>
      </c>
      <c r="M227" s="110">
        <f t="shared" si="46"/>
        <v>-11.760912373409578</v>
      </c>
      <c r="N227" s="110">
        <f t="shared" si="42"/>
        <v>0.7163902045679752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892.82125485396932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36.715290414036623</v>
      </c>
      <c r="K228" s="27">
        <f t="shared" si="45"/>
        <v>6.666666666666667</v>
      </c>
      <c r="L228" s="37">
        <f t="shared" si="41"/>
        <v>-1.4762027874462014</v>
      </c>
      <c r="M228" s="110">
        <f t="shared" si="46"/>
        <v>-11.760912373409578</v>
      </c>
      <c r="N228" s="110">
        <f t="shared" si="42"/>
        <v>0.71183562836439074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895.79481303216653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36.744170867955262</v>
      </c>
      <c r="K229" s="27">
        <f t="shared" si="45"/>
        <v>6.666666666666667</v>
      </c>
      <c r="L229" s="37">
        <f t="shared" si="41"/>
        <v>-1.5050832413648401</v>
      </c>
      <c r="M229" s="110">
        <f t="shared" si="46"/>
        <v>-11.760912373409578</v>
      </c>
      <c r="N229" s="110">
        <f t="shared" si="42"/>
        <v>0.70711764720442949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898.89387558680824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36.774168429378456</v>
      </c>
      <c r="K230" s="27">
        <f t="shared" si="45"/>
        <v>6.666666666666667</v>
      </c>
      <c r="L230" s="37">
        <f t="shared" si="41"/>
        <v>-1.535080802788034</v>
      </c>
      <c r="M230" s="110">
        <f t="shared" si="46"/>
        <v>-11.760912373409578</v>
      </c>
      <c r="N230" s="110">
        <f t="shared" si="42"/>
        <v>0.70225027787594041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902.1131308665889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36.805220086320439</v>
      </c>
      <c r="K231" s="27">
        <f t="shared" si="45"/>
        <v>6.666666666666667</v>
      </c>
      <c r="L231" s="37">
        <f t="shared" si="41"/>
        <v>-1.5661324597300172</v>
      </c>
      <c r="M231" s="110">
        <f t="shared" si="46"/>
        <v>-11.760912373409578</v>
      </c>
      <c r="N231" s="110">
        <f t="shared" si="42"/>
        <v>0.69724716005890808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905.44737373860869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36.837264267841782</v>
      </c>
      <c r="K232" s="27">
        <f t="shared" si="45"/>
        <v>6.666666666666667</v>
      </c>
      <c r="L232" s="37">
        <f t="shared" si="41"/>
        <v>-1.5981766412513601</v>
      </c>
      <c r="M232" s="110">
        <f t="shared" si="46"/>
        <v>-11.760912373409578</v>
      </c>
      <c r="N232" s="110">
        <f t="shared" si="42"/>
        <v>0.6921214928920072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908.89152505814377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36.870241077424573</v>
      </c>
      <c r="K233" s="27">
        <f t="shared" si="45"/>
        <v>6.666666666666667</v>
      </c>
      <c r="L233" s="37">
        <f t="shared" si="41"/>
        <v>-1.6311534508341516</v>
      </c>
      <c r="M233" s="110">
        <f t="shared" si="46"/>
        <v>-11.760912373409578</v>
      </c>
      <c r="N233" s="110">
        <f t="shared" si="42"/>
        <v>0.68688598445311988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912.4406473826532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36.904092479500882</v>
      </c>
      <c r="K234" s="27">
        <f t="shared" si="45"/>
        <v>6.666666666666667</v>
      </c>
      <c r="L234" s="37">
        <f t="shared" si="41"/>
        <v>-1.6650048529104602</v>
      </c>
      <c r="M234" s="110">
        <f t="shared" si="46"/>
        <v>-11.760912373409578</v>
      </c>
      <c r="N234" s="110">
        <f t="shared" si="42"/>
        <v>0.68155281314285709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916.08995724681699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36.93876244317493</v>
      </c>
      <c r="K235" s="27">
        <f t="shared" si="45"/>
        <v>6.666666666666667</v>
      </c>
      <c r="L235" s="37">
        <f t="shared" si="41"/>
        <v>-1.6996748165845084</v>
      </c>
      <c r="M235" s="110">
        <f t="shared" si="46"/>
        <v>-11.760912373409578</v>
      </c>
      <c r="N235" s="110">
        <f t="shared" si="42"/>
        <v>0.6761335998441147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919.83483433759955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36.974197047446609</v>
      </c>
      <c r="K236" s="27">
        <f t="shared" si="45"/>
        <v>6.666666666666667</v>
      </c>
      <c r="L236" s="37">
        <f t="shared" si="41"/>
        <v>-1.7351094208561868</v>
      </c>
      <c r="M236" s="110">
        <f t="shared" si="46"/>
        <v>-11.760912373409578</v>
      </c>
      <c r="N236" s="110">
        <f t="shared" si="42"/>
        <v>0.67063938967417636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923.6708279156868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37.010344552325002</v>
      </c>
      <c r="K237" s="27">
        <f t="shared" si="45"/>
        <v>6.666666666666667</v>
      </c>
      <c r="L237" s="37">
        <f t="shared" si="41"/>
        <v>-1.7712569257345798</v>
      </c>
      <c r="M237" s="110">
        <f t="shared" si="46"/>
        <v>-11.760912373409578</v>
      </c>
      <c r="N237" s="110">
        <f t="shared" si="42"/>
        <v>0.66508064213775542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927.59366082527845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37.047155440155379</v>
      </c>
      <c r="K238" s="27">
        <f t="shared" si="45"/>
        <v>6.666666666666667</v>
      </c>
      <c r="L238" s="37">
        <f t="shared" si="41"/>
        <v>-1.808067813564957</v>
      </c>
      <c r="M238" s="110">
        <f t="shared" si="46"/>
        <v>-11.760912373409578</v>
      </c>
      <c r="N238" s="110">
        <f t="shared" si="42"/>
        <v>0.65946722851888107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931.59923142101218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37.084582431307155</v>
      </c>
      <c r="K239" s="27">
        <f t="shared" si="45"/>
        <v>6.666666666666667</v>
      </c>
      <c r="L239" s="37">
        <f t="shared" si="41"/>
        <v>-1.8454948047167328</v>
      </c>
      <c r="M239" s="110">
        <f t="shared" si="46"/>
        <v>-11.760912373409578</v>
      </c>
      <c r="N239" s="110">
        <f t="shared" si="42"/>
        <v>0.65380843540696343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935.68361372130596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37.122580478117307</v>
      </c>
      <c r="K240" s="27">
        <f t="shared" si="45"/>
        <v>6.666666666666667</v>
      </c>
      <c r="L240" s="37">
        <f t="shared" si="41"/>
        <v>-1.8834928515268849</v>
      </c>
      <c r="M240" s="110">
        <f t="shared" si="46"/>
        <v>-11.760912373409578</v>
      </c>
      <c r="N240" s="110">
        <f t="shared" si="42"/>
        <v>0.64811297332888429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939.8430560737919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37.161106740679166</v>
      </c>
      <c r="K241" s="27">
        <f t="shared" si="45"/>
        <v>6.666666666666667</v>
      </c>
      <c r="L241" s="37">
        <f t="shared" si="41"/>
        <v>-1.9220191140887444</v>
      </c>
      <c r="M241" s="110">
        <f t="shared" si="46"/>
        <v>-11.760912373409578</v>
      </c>
      <c r="N241" s="110">
        <f t="shared" si="42"/>
        <v>0.64238898954757628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944.07397859257378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37.200120547734478</v>
      </c>
      <c r="K242" s="27">
        <f t="shared" si="45"/>
        <v>6.666666666666667</v>
      </c>
      <c r="L242" s="37">
        <f t="shared" si="41"/>
        <v>-1.9610329211440565</v>
      </c>
      <c r="M242" s="110">
        <f t="shared" si="46"/>
        <v>-11.760912373409578</v>
      </c>
      <c r="N242" s="110">
        <f t="shared" si="42"/>
        <v>0.63664408418210117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948.37296960016783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37.239583345583519</v>
      </c>
      <c r="K243" s="27">
        <f t="shared" si="45"/>
        <v>6.666666666666667</v>
      </c>
      <c r="L243" s="37">
        <f t="shared" si="41"/>
        <v>-2.000495718993097</v>
      </c>
      <c r="M243" s="110">
        <f t="shared" si="46"/>
        <v>-11.760912373409578</v>
      </c>
      <c r="N243" s="110">
        <f t="shared" si="42"/>
        <v>0.63088532890034121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952.73678128027291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37.279458637588156</v>
      </c>
      <c r="K244" s="27">
        <f t="shared" si="45"/>
        <v>6.666666666666667</v>
      </c>
      <c r="L244" s="37">
        <f t="shared" si="41"/>
        <v>-2.0403710109977347</v>
      </c>
      <c r="M244" s="110">
        <f t="shared" si="46"/>
        <v>-11.760912373409578</v>
      </c>
      <c r="N244" s="110">
        <f t="shared" si="42"/>
        <v>0.62511928752946233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957.1623247217376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37.319711916515658</v>
      </c>
      <c r="K245" s="27">
        <f t="shared" si="45"/>
        <v>6.666666666666667</v>
      </c>
      <c r="L245" s="37">
        <f t="shared" si="41"/>
        <v>-2.0806242899252361</v>
      </c>
      <c r="M245" s="110">
        <f t="shared" si="46"/>
        <v>-11.760912373409578</v>
      </c>
      <c r="N245" s="110">
        <f t="shared" si="42"/>
        <v>0.61935203801888039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961.64666450979178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37.360310591662923</v>
      </c>
      <c r="K246" s="27">
        <f t="shared" si="45"/>
        <v>6.666666666666667</v>
      </c>
      <c r="L246" s="37">
        <f t="shared" si="41"/>
        <v>-2.1212229650725014</v>
      </c>
      <c r="M246" s="110">
        <f t="shared" si="46"/>
        <v>-11.760912373409578</v>
      </c>
      <c r="N246" s="110">
        <f t="shared" si="42"/>
        <v>0.61358919527398781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966.18701299814438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37.401223912417009</v>
      </c>
      <c r="K247" s="27">
        <f t="shared" si="45"/>
        <v>6.666666666666667</v>
      </c>
      <c r="L247" s="37">
        <f t="shared" si="41"/>
        <v>-2.1621362858265876</v>
      </c>
      <c r="M247" s="110">
        <f t="shared" si="46"/>
        <v>-11.760912373409578</v>
      </c>
      <c r="N247" s="110">
        <f t="shared" si="42"/>
        <v>0.60783593445523576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970.7807243750824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37.442422889649414</v>
      </c>
      <c r="K248" s="27">
        <f t="shared" si="45"/>
        <v>6.666666666666667</v>
      </c>
      <c r="L248" s="37">
        <f t="shared" si="41"/>
        <v>-2.2033352630589924</v>
      </c>
      <c r="M248" s="110">
        <f t="shared" si="46"/>
        <v>-11.760912373409578</v>
      </c>
      <c r="N248" s="110">
        <f t="shared" si="42"/>
        <v>0.60209701440601937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975.42528861833307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37.483880216110101</v>
      </c>
      <c r="K249" s="27">
        <f t="shared" si="45"/>
        <v>6.666666666666667</v>
      </c>
      <c r="L249" s="37">
        <f t="shared" si="41"/>
        <v>-2.2447925895196796</v>
      </c>
      <c r="M249" s="110">
        <f t="shared" si="46"/>
        <v>-11.760912373409578</v>
      </c>
      <c r="N249" s="110">
        <f t="shared" si="42"/>
        <v>0.59637680093398471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980.11832541713397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37.525570186782062</v>
      </c>
      <c r="K250" s="27">
        <f t="shared" si="45"/>
        <v>6.666666666666667</v>
      </c>
      <c r="L250" s="37">
        <f t="shared" si="41"/>
        <v>-2.2864825601916401</v>
      </c>
      <c r="M250" s="110">
        <f t="shared" si="46"/>
        <v>-11.760912373409578</v>
      </c>
      <c r="N250" s="110">
        <f t="shared" si="42"/>
        <v>0.59067928972411887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984.85757812562599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37.567468619977376</v>
      </c>
      <c r="K251" s="27">
        <f t="shared" si="45"/>
        <v>6.666666666666667</v>
      </c>
      <c r="L251" s="37">
        <f t="shared" si="41"/>
        <v>-2.3283809933869541</v>
      </c>
      <c r="M251" s="110">
        <f t="shared" si="46"/>
        <v>-11.760912373409578</v>
      </c>
      <c r="N251" s="110">
        <f t="shared" si="42"/>
        <v>0.58500812870865582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989.64090779920946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37.609552779799422</v>
      </c>
      <c r="K252" s="27">
        <f t="shared" si="45"/>
        <v>6.666666666666667</v>
      </c>
      <c r="L252" s="37">
        <f t="shared" si="41"/>
        <v>-2.3704651532090004</v>
      </c>
      <c r="M252" s="110">
        <f t="shared" si="46"/>
        <v>-11.760912373409578</v>
      </c>
      <c r="N252" s="110">
        <f t="shared" si="42"/>
        <v>0.57936663975898084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994.46628735475542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37.651801300461628</v>
      </c>
      <c r="K253" s="27">
        <f t="shared" si="45"/>
        <v>6.666666666666667</v>
      </c>
      <c r="L253" s="37">
        <f t="shared" si="41"/>
        <v>-2.4127136738712061</v>
      </c>
      <c r="M253" s="110">
        <f t="shared" si="46"/>
        <v>-11.760912373409578</v>
      </c>
      <c r="N253" s="110">
        <f t="shared" si="42"/>
        <v>0.57375783959885684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999.33179588636267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37.694194112838311</v>
      </c>
      <c r="K254" s="27">
        <f t="shared" si="45"/>
        <v>6.666666666666667</v>
      </c>
      <c r="L254" s="37">
        <f t="shared" si="41"/>
        <v>-2.4551064862478889</v>
      </c>
      <c r="M254" s="110">
        <f t="shared" si="46"/>
        <v>-11.760912373409578</v>
      </c>
      <c r="N254" s="110">
        <f t="shared" si="42"/>
        <v>0.56818445986711974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1004.2356131605534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37.736712373526231</v>
      </c>
      <c r="K255" s="27">
        <f t="shared" si="45"/>
        <v>6.666666666666667</v>
      </c>
      <c r="L255" s="37">
        <f t="shared" ref="L255:L268" si="47">F255-J255+M255</f>
        <v>-2.4976247469358093</v>
      </c>
      <c r="M255" s="110">
        <f t="shared" si="46"/>
        <v>-11.760912373409578</v>
      </c>
      <c r="N255" s="110">
        <f t="shared" ref="N255:N268" si="48">10^(L255/10)</f>
        <v>0.56264896628202099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1009.1760143082433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37.779338396614165</v>
      </c>
      <c r="K256" s="27">
        <f t="shared" si="45"/>
        <v>6.666666666666667</v>
      </c>
      <c r="L256" s="37">
        <f t="shared" si="47"/>
        <v>-2.5402507700237429</v>
      </c>
      <c r="M256" s="110">
        <f t="shared" si="46"/>
        <v>-11.760912373409578</v>
      </c>
      <c r="N256" s="110">
        <f t="shared" si="48"/>
        <v>0.55715357687923772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1014.1513647253403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37.82205558829007</v>
      </c>
      <c r="K257" s="27">
        <f t="shared" si="45"/>
        <v>6.666666666666667</v>
      </c>
      <c r="L257" s="37">
        <f t="shared" si="47"/>
        <v>-2.5829679616996479</v>
      </c>
      <c r="M257" s="110">
        <f t="shared" si="46"/>
        <v>-11.760912373409578</v>
      </c>
      <c r="N257" s="110">
        <f t="shared" si="48"/>
        <v>0.55170027931180576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1019.1601151893127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37.864848384359803</v>
      </c>
      <c r="K258" s="27">
        <f t="shared" si="45"/>
        <v>6.666666666666667</v>
      </c>
      <c r="L258" s="37">
        <f t="shared" si="47"/>
        <v>-2.6257607577693811</v>
      </c>
      <c r="M258" s="110">
        <f t="shared" si="46"/>
        <v>-11.760912373409578</v>
      </c>
      <c r="N258" s="110">
        <f t="shared" si="48"/>
        <v>0.54629084721329868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1024.2007971953544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37.907702190705855</v>
      </c>
      <c r="K259" s="27">
        <f t="shared" si="45"/>
        <v>6.666666666666667</v>
      </c>
      <c r="L259" s="37">
        <f t="shared" si="47"/>
        <v>-2.6686145641154333</v>
      </c>
      <c r="M259" s="110">
        <f t="shared" si="46"/>
        <v>-11.760912373409578</v>
      </c>
      <c r="N259" s="110">
        <f t="shared" si="48"/>
        <v>0.5409268556359792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1029.2720185127746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37.950603326678106</v>
      </c>
      <c r="K260" s="27">
        <f t="shared" si="45"/>
        <v>6.666666666666667</v>
      </c>
      <c r="L260" s="37">
        <f t="shared" si="47"/>
        <v>-2.7115157000876842</v>
      </c>
      <c r="M260" s="110">
        <f t="shared" si="46"/>
        <v>-11.760912373409578</v>
      </c>
      <c r="N260" s="110">
        <f t="shared" si="48"/>
        <v>0.53560969558376159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1034.3724589598392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37.993538971379451</v>
      </c>
      <c r="K261" s="27">
        <f t="shared" si="45"/>
        <v>6.666666666666667</v>
      </c>
      <c r="L261" s="37">
        <f t="shared" si="47"/>
        <v>-2.7544513447890289</v>
      </c>
      <c r="M261" s="110">
        <f t="shared" si="46"/>
        <v>-11.760912373409578</v>
      </c>
      <c r="N261" s="110">
        <f t="shared" si="48"/>
        <v>0.53034058766602954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1039.5008663933966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38.036497112786307</v>
      </c>
      <c r="K262" s="27">
        <f t="shared" si="45"/>
        <v>6.666666666666667</v>
      </c>
      <c r="L262" s="37">
        <f t="shared" si="47"/>
        <v>-2.7974094861958854</v>
      </c>
      <c r="M262" s="110">
        <f t="shared" si="46"/>
        <v>-11.760912373409578</v>
      </c>
      <c r="N262" s="110">
        <f t="shared" si="48"/>
        <v>0.52512059490297347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1044.6560529081498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38.079466499626925</v>
      </c>
      <c r="K263" s="27">
        <f t="shared" si="45"/>
        <v>6.666666666666667</v>
      </c>
      <c r="L263" s="37">
        <f t="shared" si="47"/>
        <v>-2.8403788730365029</v>
      </c>
      <c r="M263" s="110">
        <f t="shared" si="46"/>
        <v>-11.760912373409578</v>
      </c>
      <c r="N263" s="110">
        <f t="shared" si="48"/>
        <v>0.51995063471634462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1049.8368912393371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38.122436595927084</v>
      </c>
      <c r="K264" s="27">
        <f t="shared" si="45"/>
        <v>6.666666666666667</v>
      </c>
      <c r="L264" s="37">
        <f t="shared" si="47"/>
        <v>-2.8833489693366623</v>
      </c>
      <c r="M264" s="110">
        <f t="shared" si="46"/>
        <v>-11.760912373409578</v>
      </c>
      <c r="N264" s="110">
        <f t="shared" si="48"/>
        <v>0.51483149014174967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1055.042311361761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38.165397538123763</v>
      </c>
      <c r="K265" s="27">
        <f t="shared" si="45"/>
        <v>6.666666666666667</v>
      </c>
      <c r="L265" s="37">
        <f t="shared" si="47"/>
        <v>-2.9263099115333411</v>
      </c>
      <c r="M265" s="110">
        <f t="shared" si="46"/>
        <v>-11.760912373409578</v>
      </c>
      <c r="N265" s="110">
        <f t="shared" si="48"/>
        <v>0.50976382029987133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1060.2712972775498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38.20834009464108</v>
      </c>
      <c r="K266" s="27">
        <f t="shared" si="45"/>
        <v>6.666666666666667</v>
      </c>
      <c r="L266" s="37">
        <f t="shared" si="47"/>
        <v>-2.9692524680506587</v>
      </c>
      <c r="M266" s="110">
        <f t="shared" si="46"/>
        <v>-11.760912373409578</v>
      </c>
      <c r="N266" s="110">
        <f t="shared" si="48"/>
        <v>0.5047481701645713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1065.5228839846654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38.251255627818892</v>
      </c>
      <c r="K267" s="27">
        <f t="shared" si="45"/>
        <v>6.666666666666667</v>
      </c>
      <c r="L267" s="37">
        <f t="shared" si="47"/>
        <v>-3.0121680012284706</v>
      </c>
      <c r="M267" s="110">
        <f t="shared" si="46"/>
        <v>-11.760912373409578</v>
      </c>
      <c r="N267" s="110">
        <f t="shared" si="48"/>
        <v>0.49978497966585855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1070.7961546179697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38.294136058082827</v>
      </c>
      <c r="K268" s="40">
        <f t="shared" si="45"/>
        <v>6.666666666666667</v>
      </c>
      <c r="L268" s="41">
        <f t="shared" si="47"/>
        <v>-3.0550484314924056</v>
      </c>
      <c r="M268" s="110">
        <f t="shared" si="46"/>
        <v>-11.760912373409578</v>
      </c>
      <c r="N268" s="110">
        <f t="shared" si="48"/>
        <v>0.4948745921652265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21.112437884250181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6D8F2-71B0-44B2-9E9E-D4A7D85F51F0}">
  <sheetPr codeName="Sheet27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169</v>
      </c>
      <c r="B2" s="29" t="s">
        <v>119</v>
      </c>
      <c r="C2" s="29">
        <f>NSAs!B27</f>
        <v>253711.15</v>
      </c>
      <c r="D2" s="30">
        <f>NSAs!C27</f>
        <v>4258114.3099999996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25 (dBA)</v>
      </c>
      <c r="V5" s="145" t="str">
        <f>INDEX(A7:A45,MATCH(W5,H7:H45,0))</f>
        <v>A-7</v>
      </c>
      <c r="W5" s="146">
        <f>MAX(H7:H45)</f>
        <v>32.375364842913569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A-3</v>
      </c>
      <c r="W6" s="148">
        <f>LARGE(H7:H45,2)</f>
        <v>32.147934656524214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1508.9026100447645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41.27322419531184</v>
      </c>
      <c r="H7" s="36">
        <f>C7-G7</f>
        <v>27.737075761327972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593.89213806691748</v>
      </c>
    </row>
    <row r="8" spans="1:23" x14ac:dyDescent="0.25">
      <c r="A8" s="9" t="str">
        <f>Inverters!B4</f>
        <v>A-2</v>
      </c>
      <c r="B8" s="24">
        <f t="shared" si="0"/>
        <v>956.83748865764778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37.316763650574863</v>
      </c>
      <c r="H8" s="37">
        <f t="shared" ref="H8:H44" si="3">C8-G8</f>
        <v>31.693536306064949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1476.9086381605289</v>
      </c>
    </row>
    <row r="9" spans="1:23" x14ac:dyDescent="0.25">
      <c r="A9" s="9" t="str">
        <f>Inverters!B5</f>
        <v>A-3</v>
      </c>
      <c r="B9" s="24">
        <f t="shared" si="0"/>
        <v>908.06777720616992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36.862365300115599</v>
      </c>
      <c r="H9" s="37">
        <f t="shared" si="3"/>
        <v>32.147934656524214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1639.8097550415562</v>
      </c>
    </row>
    <row r="10" spans="1:23" x14ac:dyDescent="0.25">
      <c r="A10" s="9" t="str">
        <f>Inverters!B6</f>
        <v>A-4</v>
      </c>
      <c r="B10" s="24">
        <f t="shared" si="0"/>
        <v>1796.6326529650123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42.789185770349683</v>
      </c>
      <c r="H10" s="37">
        <f t="shared" si="3"/>
        <v>26.22111418629013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418.9010207565085</v>
      </c>
    </row>
    <row r="11" spans="1:23" x14ac:dyDescent="0.25">
      <c r="A11" s="9" t="str">
        <f>Inverters!B7</f>
        <v>A-5</v>
      </c>
      <c r="B11" s="24">
        <f t="shared" si="0"/>
        <v>2174.3971401977165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44.44677736395338</v>
      </c>
      <c r="H11" s="37">
        <f t="shared" si="3"/>
        <v>24.563522592686432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285.99092951494828</v>
      </c>
    </row>
    <row r="12" spans="1:23" x14ac:dyDescent="0.25">
      <c r="A12" s="9" t="str">
        <f>Inverters!B8</f>
        <v>A-6</v>
      </c>
      <c r="B12" s="24">
        <f t="shared" si="0"/>
        <v>2613.0961135404295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46.043107680291456</v>
      </c>
      <c r="H12" s="37">
        <f t="shared" si="3"/>
        <v>22.967192276348356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198.02463781150286</v>
      </c>
    </row>
    <row r="13" spans="1:23" x14ac:dyDescent="0.25">
      <c r="A13" s="9" t="str">
        <f>Inverters!B9</f>
        <v>A-7</v>
      </c>
      <c r="B13" s="24">
        <f t="shared" si="0"/>
        <v>884.59963469357376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36.634935113726243</v>
      </c>
      <c r="H13" s="37">
        <f t="shared" si="3"/>
        <v>32.375364842913569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1727.9711381303146</v>
      </c>
    </row>
    <row r="14" spans="1:23" x14ac:dyDescent="0.25">
      <c r="A14" s="9" t="str">
        <f>Inverters!B10</f>
        <v>A-8</v>
      </c>
      <c r="B14" s="24">
        <f t="shared" si="0"/>
        <v>1174.8305687629347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39.099504764375538</v>
      </c>
      <c r="H14" s="37">
        <f t="shared" si="3"/>
        <v>29.910795192264274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979.66934623477096</v>
      </c>
    </row>
    <row r="15" spans="1:23" x14ac:dyDescent="0.25">
      <c r="A15" s="9" t="str">
        <f>Inverters!B11</f>
        <v>A-9</v>
      </c>
      <c r="B15" s="24">
        <f t="shared" si="0"/>
        <v>1844.9013194476263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43.019462829245718</v>
      </c>
      <c r="H15" s="37">
        <f t="shared" si="3"/>
        <v>25.990837127394094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397.26811778617218</v>
      </c>
    </row>
    <row r="16" spans="1:23" x14ac:dyDescent="0.25">
      <c r="A16" s="9" t="str">
        <f>Inverters!B12</f>
        <v>A-10</v>
      </c>
      <c r="B16" s="24">
        <f t="shared" si="0"/>
        <v>2201.8177102112209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44.555627212547151</v>
      </c>
      <c r="H16" s="37">
        <f t="shared" si="3"/>
        <v>24.454672744092662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278.91204785501566</v>
      </c>
    </row>
    <row r="17" spans="1:21" x14ac:dyDescent="0.25">
      <c r="A17" s="9" t="str">
        <f>Inverters!B13</f>
        <v>A-11</v>
      </c>
      <c r="B17" s="24">
        <f t="shared" si="0"/>
        <v>2579.4783869030075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45.930637866608834</v>
      </c>
      <c r="H17" s="37">
        <f t="shared" si="3"/>
        <v>23.079662090030979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203.21988862059047</v>
      </c>
    </row>
    <row r="18" spans="1:21" x14ac:dyDescent="0.25">
      <c r="A18" s="9" t="str">
        <f>Inverters!B14</f>
        <v>A-12</v>
      </c>
      <c r="B18" s="24">
        <f t="shared" si="0"/>
        <v>2873.2375963884242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46.867430811059883</v>
      </c>
      <c r="H18" s="37">
        <f t="shared" si="3"/>
        <v>22.14286914557993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163.78982336547492</v>
      </c>
    </row>
    <row r="19" spans="1:21" x14ac:dyDescent="0.25">
      <c r="A19" s="9" t="str">
        <f>Inverters!B15</f>
        <v>A-13</v>
      </c>
      <c r="B19" s="24">
        <f t="shared" si="0"/>
        <v>3257.536462604804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47.957785712063512</v>
      </c>
      <c r="H19" s="37">
        <f t="shared" si="3"/>
        <v>21.052514244576301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127.42405587784306</v>
      </c>
    </row>
    <row r="20" spans="1:21" x14ac:dyDescent="0.25">
      <c r="A20" s="9" t="str">
        <f>Inverters!B16</f>
        <v>A-14</v>
      </c>
      <c r="B20" s="24">
        <f t="shared" si="0"/>
        <v>3553.5424666802305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48.713230197086794</v>
      </c>
      <c r="H20" s="37">
        <f t="shared" si="3"/>
        <v>20.297069759553018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107.07965812928693</v>
      </c>
    </row>
    <row r="21" spans="1:21" x14ac:dyDescent="0.25">
      <c r="A21" s="9" t="str">
        <f>Inverters!B17</f>
        <v>A-15</v>
      </c>
      <c r="B21" s="24">
        <f t="shared" si="0"/>
        <v>3891.472515809377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49.502279350330376</v>
      </c>
      <c r="H21" s="37">
        <f t="shared" si="3"/>
        <v>19.508020606309437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89.289843265985482</v>
      </c>
    </row>
    <row r="22" spans="1:21" x14ac:dyDescent="0.25">
      <c r="A22" s="9" t="str">
        <f>Inverters!B18</f>
        <v>A-16</v>
      </c>
      <c r="B22" s="24">
        <f t="shared" si="0"/>
        <v>1158.2248861510113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38.97585784295984</v>
      </c>
      <c r="H22" s="37">
        <f t="shared" si="3"/>
        <v>30.034442113679972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1007.9621201764905</v>
      </c>
    </row>
    <row r="23" spans="1:21" x14ac:dyDescent="0.25">
      <c r="A23" s="9" t="str">
        <f>Inverters!B19</f>
        <v>A-17</v>
      </c>
      <c r="B23" s="24">
        <f t="shared" si="0"/>
        <v>1559.3213956395339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41.558712758775442</v>
      </c>
      <c r="H23" s="37">
        <f t="shared" si="3"/>
        <v>27.45158719786437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556.10745840168352</v>
      </c>
    </row>
    <row r="24" spans="1:21" x14ac:dyDescent="0.25">
      <c r="A24" s="9" t="str">
        <f>Inverters!B20</f>
        <v>A-18</v>
      </c>
      <c r="B24" s="24">
        <f t="shared" si="0"/>
        <v>1892.614425734921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43.241242920250585</v>
      </c>
      <c r="H24" s="37">
        <f t="shared" si="3"/>
        <v>25.769057036389228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377.49021931357345</v>
      </c>
    </row>
    <row r="25" spans="1:21" x14ac:dyDescent="0.25">
      <c r="A25" s="9" t="str">
        <f>Inverters!B21</f>
        <v>A-19</v>
      </c>
      <c r="B25" s="24">
        <f t="shared" si="0"/>
        <v>2284.2297766424517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44.874795771761789</v>
      </c>
      <c r="H25" s="37">
        <f t="shared" si="3"/>
        <v>24.135504184878023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259.14952579839292</v>
      </c>
    </row>
    <row r="26" spans="1:21" x14ac:dyDescent="0.25">
      <c r="A26" s="9" t="str">
        <f>Inverters!B22</f>
        <v>A-20</v>
      </c>
      <c r="B26" s="24">
        <f t="shared" si="0"/>
        <v>2607.1791574035865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46.023417511731566</v>
      </c>
      <c r="H26" s="37">
        <f t="shared" si="3"/>
        <v>22.986882444908247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198.92448596685239</v>
      </c>
    </row>
    <row r="27" spans="1:21" x14ac:dyDescent="0.25">
      <c r="A27" s="9" t="str">
        <f>Inverters!B23</f>
        <v>A-21</v>
      </c>
      <c r="B27" s="24">
        <f t="shared" si="0"/>
        <v>2932.8943797040934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47.045928466309803</v>
      </c>
      <c r="H27" s="37">
        <f t="shared" si="3"/>
        <v>21.964371490330009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157.19442846960945</v>
      </c>
    </row>
    <row r="28" spans="1:21" x14ac:dyDescent="0.25">
      <c r="A28" s="9" t="str">
        <f>Inverters!B24</f>
        <v>A-22</v>
      </c>
      <c r="B28" s="24">
        <f t="shared" si="0"/>
        <v>3251.2430120954323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47.940988635494776</v>
      </c>
      <c r="H28" s="37">
        <f t="shared" si="3"/>
        <v>21.069311321145037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127.9178443418206</v>
      </c>
    </row>
    <row r="29" spans="1:21" x14ac:dyDescent="0.25">
      <c r="A29" s="9" t="str">
        <f>Inverters!B25</f>
        <v>A-23</v>
      </c>
      <c r="B29" s="24">
        <f t="shared" si="0"/>
        <v>3574.110014478998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48.763358327386996</v>
      </c>
      <c r="H29" s="37">
        <f t="shared" si="3"/>
        <v>20.246941629252817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105.85080444643174</v>
      </c>
    </row>
    <row r="30" spans="1:21" x14ac:dyDescent="0.25">
      <c r="A30" s="9" t="str">
        <f>Inverters!B26</f>
        <v>A-24</v>
      </c>
      <c r="B30" s="24">
        <f t="shared" si="0"/>
        <v>3937.5193793173385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49.604454085463601</v>
      </c>
      <c r="H30" s="37">
        <f t="shared" si="3"/>
        <v>19.405845871176211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87.213674998004009</v>
      </c>
    </row>
    <row r="31" spans="1:21" x14ac:dyDescent="0.25">
      <c r="A31" s="9" t="str">
        <f>Inverters!B27</f>
        <v>A-25</v>
      </c>
      <c r="B31" s="24">
        <f t="shared" si="0"/>
        <v>1866.8092035340489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43.121998666570043</v>
      </c>
      <c r="H31" s="37">
        <f t="shared" si="3"/>
        <v>25.888301290069769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387.9985736067751</v>
      </c>
    </row>
    <row r="32" spans="1:21" x14ac:dyDescent="0.25">
      <c r="A32" s="9" t="str">
        <f>Inverters!B28</f>
        <v>A-26</v>
      </c>
      <c r="B32" s="24">
        <f t="shared" si="0"/>
        <v>2234.9709153587833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44.685437516863573</v>
      </c>
      <c r="H32" s="37">
        <f t="shared" si="3"/>
        <v>24.32486243977624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270.6987460327162</v>
      </c>
    </row>
    <row r="33" spans="1:21" x14ac:dyDescent="0.25">
      <c r="A33" s="9" t="str">
        <f>Inverters!B29</f>
        <v>A-27</v>
      </c>
      <c r="B33" s="24">
        <f t="shared" si="0"/>
        <v>2691.8666024339773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46.301070685613254</v>
      </c>
      <c r="H33" s="37">
        <f t="shared" si="3"/>
        <v>22.709229271026558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186.60484995969296</v>
      </c>
    </row>
    <row r="34" spans="1:21" x14ac:dyDescent="0.25">
      <c r="A34" s="9" t="str">
        <f>Inverters!B30</f>
        <v>A-28</v>
      </c>
      <c r="B34" s="24">
        <f t="shared" si="0"/>
        <v>3610.4254774747305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48.851167703658859</v>
      </c>
      <c r="H34" s="37">
        <f t="shared" si="3"/>
        <v>20.159132252980953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103.73211319842189</v>
      </c>
    </row>
    <row r="35" spans="1:21" x14ac:dyDescent="0.25">
      <c r="A35" s="9" t="str">
        <f>Inverters!B31</f>
        <v>A-29</v>
      </c>
      <c r="B35" s="24">
        <f t="shared" si="0"/>
        <v>3858.5263470137002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49.428429401418029</v>
      </c>
      <c r="H35" s="37">
        <f t="shared" si="3"/>
        <v>19.581870555221784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90.821162291778293</v>
      </c>
    </row>
    <row r="36" spans="1:21" x14ac:dyDescent="0.25">
      <c r="A36" s="9" t="str">
        <f>Inverters!B32</f>
        <v>A-30</v>
      </c>
      <c r="B36" s="24">
        <f t="shared" si="0"/>
        <v>4937.8043864251222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51.57067762289892</v>
      </c>
      <c r="H36" s="37">
        <f t="shared" si="3"/>
        <v>17.439622333740893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55.45774843205119</v>
      </c>
    </row>
    <row r="37" spans="1:21" x14ac:dyDescent="0.25">
      <c r="A37" s="9" t="str">
        <f>Inverters!B33</f>
        <v>A-31</v>
      </c>
      <c r="B37" s="24">
        <f t="shared" si="0"/>
        <v>2719.3357822266466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46.389256747295249</v>
      </c>
      <c r="H37" s="37">
        <f t="shared" si="3"/>
        <v>22.621043209344563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182.85393928707973</v>
      </c>
    </row>
    <row r="38" spans="1:21" x14ac:dyDescent="0.25">
      <c r="A38" s="9" t="str">
        <f>Inverters!B34</f>
        <v>A-32</v>
      </c>
      <c r="B38" s="24">
        <f t="shared" si="0"/>
        <v>3947.3757678358616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49.626169414810626</v>
      </c>
      <c r="H38" s="37">
        <f t="shared" si="3"/>
        <v>19.384130541829187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86.778682885409609</v>
      </c>
    </row>
    <row r="39" spans="1:21" x14ac:dyDescent="0.25">
      <c r="A39" s="9" t="str">
        <f>Inverters!B35</f>
        <v>A-33</v>
      </c>
      <c r="B39" s="24">
        <f t="shared" si="0"/>
        <v>4182.98171892969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50.129719331367291</v>
      </c>
      <c r="H39" s="37">
        <f t="shared" si="3"/>
        <v>18.880580625272522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77.278389468986092</v>
      </c>
    </row>
    <row r="40" spans="1:21" x14ac:dyDescent="0.25">
      <c r="A40" s="9" t="str">
        <f>Inverters!B36</f>
        <v>B-1</v>
      </c>
      <c r="B40" s="24">
        <f t="shared" si="0"/>
        <v>1304.0462394028748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40.005859821192288</v>
      </c>
      <c r="H40" s="37">
        <f t="shared" si="3"/>
        <v>25.994140178807712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397.57037724345844</v>
      </c>
    </row>
    <row r="41" spans="1:21" x14ac:dyDescent="0.25">
      <c r="A41" s="9" t="str">
        <f>Inverters!B37</f>
        <v>B-2</v>
      </c>
      <c r="B41" s="24">
        <f t="shared" si="0"/>
        <v>952.62785766502475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37.278465548409613</v>
      </c>
      <c r="H41" s="37">
        <f t="shared" si="3"/>
        <v>28.721534451590387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744.99514949596528</v>
      </c>
    </row>
    <row r="42" spans="1:21" x14ac:dyDescent="0.25">
      <c r="A42" s="9" t="str">
        <f>Inverters!B38</f>
        <v>B-3</v>
      </c>
      <c r="B42" s="24">
        <f t="shared" si="0"/>
        <v>2020.962101697563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43.811163388782617</v>
      </c>
      <c r="H42" s="37">
        <f t="shared" si="3"/>
        <v>22.188836611217383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165.53264749390397</v>
      </c>
    </row>
    <row r="43" spans="1:21" x14ac:dyDescent="0.25">
      <c r="A43" s="9" t="str">
        <f>Inverters!B39</f>
        <v>C-1</v>
      </c>
      <c r="B43" s="24">
        <f t="shared" si="0"/>
        <v>1514.9461893083183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41.30794414057501</v>
      </c>
      <c r="H43" s="37">
        <f t="shared" si="3"/>
        <v>24.69205585942499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294.58157914964397</v>
      </c>
    </row>
    <row r="44" spans="1:21" ht="15.75" thickBot="1" x14ac:dyDescent="0.3">
      <c r="A44" s="9" t="str">
        <f>Inverters!B40</f>
        <v>Trans</v>
      </c>
      <c r="B44" s="24">
        <f>SQRT(($C$2-Q44)^2+($D$2-R44)^2)</f>
        <v>4319.9393188561407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50.409552928562022</v>
      </c>
      <c r="H44" s="37">
        <f t="shared" si="3"/>
        <v>3.5904470714379784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2.2858340996047071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19.287483013069227</v>
      </c>
      <c r="O45" s="108"/>
      <c r="P45" s="108"/>
      <c r="Q45" s="109"/>
      <c r="R45" s="109"/>
      <c r="U45">
        <f t="shared" ref="U45" si="5">10^(H45/10)</f>
        <v>84.868846857529633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41.672588410929364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41.672588410929364</v>
      </c>
      <c r="D51" s="77">
        <f>10*LOG10(SUM(U7:U44))</f>
        <v>41.647438836331318</v>
      </c>
      <c r="E51" s="77">
        <f>P85</f>
        <v>41.663174379241923</v>
      </c>
      <c r="F51" s="78">
        <f>S85</f>
        <v>48.060821135245398</v>
      </c>
    </row>
    <row r="52" spans="1:19" ht="14.45" customHeight="1" thickBot="1" x14ac:dyDescent="0.3">
      <c r="B52" s="72" t="s">
        <v>141</v>
      </c>
      <c r="C52" s="79">
        <f>10*LOG10(10^(C50/10)+10^(C51/10))</f>
        <v>43.926621421953634</v>
      </c>
      <c r="D52" s="79">
        <f>10*LOG10(10^(D50/10)+10^(D51/10))</f>
        <v>42.336315394073239</v>
      </c>
      <c r="E52" s="79">
        <f>J85</f>
        <v>43.396134383956209</v>
      </c>
      <c r="F52" s="80">
        <f>M85</f>
        <v>49.012138842835256</v>
      </c>
    </row>
    <row r="53" spans="1:19" ht="16.149999999999999" customHeight="1" thickBot="1" x14ac:dyDescent="0.3">
      <c r="B53" s="74" t="s">
        <v>145</v>
      </c>
      <c r="C53" s="81">
        <f>C52-C50</f>
        <v>3.9266214219536337</v>
      </c>
      <c r="D53" s="81">
        <f>D52-D50</f>
        <v>8.3363153940732388</v>
      </c>
      <c r="E53" s="81">
        <f>E52-E50</f>
        <v>4.8276633139848357</v>
      </c>
      <c r="F53" s="82">
        <f>F52-F50</f>
        <v>7.0615669130224319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25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42.336315394073239</v>
      </c>
      <c r="J61" s="62">
        <f>10^(I61/10)</f>
        <v>17125.03782468538</v>
      </c>
      <c r="K61" s="63"/>
      <c r="L61" s="153">
        <f>I61+10</f>
        <v>52.336315394073239</v>
      </c>
      <c r="M61" s="62">
        <f>10^(L61/10)</f>
        <v>171250.37824685397</v>
      </c>
      <c r="N61" s="62"/>
      <c r="O61" s="62">
        <f>D51</f>
        <v>41.647438836331318</v>
      </c>
      <c r="P61" s="62">
        <f>10^(O61/10)</f>
        <v>14613.151393175784</v>
      </c>
      <c r="Q61" s="62"/>
      <c r="R61" s="62">
        <f>O61+10</f>
        <v>51.647438836331318</v>
      </c>
      <c r="S61" s="63">
        <f>10^(R61/10)</f>
        <v>146131.513931758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42.336315394073239</v>
      </c>
      <c r="J62" s="26">
        <f t="shared" ref="J62:J84" si="10">10^(I62/10)</f>
        <v>17125.03782468538</v>
      </c>
      <c r="K62" s="64"/>
      <c r="L62" s="154">
        <f t="shared" ref="L62:L67" si="11">I62+10</f>
        <v>52.336315394073239</v>
      </c>
      <c r="M62" s="26">
        <f t="shared" ref="M62:M84" si="12">10^(L62/10)</f>
        <v>171250.37824685397</v>
      </c>
      <c r="N62" s="26"/>
      <c r="O62" s="26">
        <f>O61</f>
        <v>41.647438836331318</v>
      </c>
      <c r="P62" s="26">
        <f t="shared" ref="P62:P84" si="13">10^(O62/10)</f>
        <v>14613.151393175784</v>
      </c>
      <c r="Q62" s="26"/>
      <c r="R62" s="26">
        <f t="shared" ref="R62:R67" si="14">O62+10</f>
        <v>51.647438836331318</v>
      </c>
      <c r="S62" s="64">
        <f t="shared" ref="S62:S84" si="15">10^(R62/10)</f>
        <v>146131.513931758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42.336315394073239</v>
      </c>
      <c r="J63" s="26">
        <f t="shared" si="10"/>
        <v>17125.03782468538</v>
      </c>
      <c r="K63" s="64"/>
      <c r="L63" s="154">
        <f t="shared" si="11"/>
        <v>52.336315394073239</v>
      </c>
      <c r="M63" s="26">
        <f t="shared" si="12"/>
        <v>171250.37824685397</v>
      </c>
      <c r="N63" s="26"/>
      <c r="O63" s="26">
        <f t="shared" ref="O63:O84" si="17">O62</f>
        <v>41.647438836331318</v>
      </c>
      <c r="P63" s="26">
        <f t="shared" si="13"/>
        <v>14613.151393175784</v>
      </c>
      <c r="Q63" s="26"/>
      <c r="R63" s="26">
        <f t="shared" si="14"/>
        <v>51.647438836331318</v>
      </c>
      <c r="S63" s="64">
        <f t="shared" si="15"/>
        <v>146131.513931758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42.336315394073239</v>
      </c>
      <c r="J64" s="26">
        <f t="shared" si="10"/>
        <v>17125.03782468538</v>
      </c>
      <c r="K64" s="64"/>
      <c r="L64" s="154">
        <f t="shared" si="11"/>
        <v>52.336315394073239</v>
      </c>
      <c r="M64" s="26">
        <f t="shared" si="12"/>
        <v>171250.37824685397</v>
      </c>
      <c r="N64" s="26"/>
      <c r="O64" s="26">
        <f t="shared" si="17"/>
        <v>41.647438836331318</v>
      </c>
      <c r="P64" s="26">
        <f t="shared" si="13"/>
        <v>14613.151393175784</v>
      </c>
      <c r="Q64" s="26"/>
      <c r="R64" s="26">
        <f t="shared" si="14"/>
        <v>51.647438836331318</v>
      </c>
      <c r="S64" s="64">
        <f t="shared" si="15"/>
        <v>146131.513931758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42.336315394073239</v>
      </c>
      <c r="J65" s="26">
        <f t="shared" si="10"/>
        <v>17125.03782468538</v>
      </c>
      <c r="K65" s="64"/>
      <c r="L65" s="154">
        <f t="shared" si="11"/>
        <v>52.336315394073239</v>
      </c>
      <c r="M65" s="26">
        <f t="shared" si="12"/>
        <v>171250.37824685397</v>
      </c>
      <c r="N65" s="26"/>
      <c r="O65" s="26">
        <f t="shared" si="17"/>
        <v>41.647438836331318</v>
      </c>
      <c r="P65" s="26">
        <f t="shared" si="13"/>
        <v>14613.151393175784</v>
      </c>
      <c r="Q65" s="26"/>
      <c r="R65" s="26">
        <f t="shared" si="14"/>
        <v>51.647438836331318</v>
      </c>
      <c r="S65" s="64">
        <f t="shared" si="15"/>
        <v>146131.513931758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42.336315394073239</v>
      </c>
      <c r="J66" s="26">
        <f t="shared" si="10"/>
        <v>17125.03782468538</v>
      </c>
      <c r="K66" s="64"/>
      <c r="L66" s="154">
        <f t="shared" si="11"/>
        <v>52.336315394073239</v>
      </c>
      <c r="M66" s="26">
        <f t="shared" si="12"/>
        <v>171250.37824685397</v>
      </c>
      <c r="N66" s="26"/>
      <c r="O66" s="26">
        <f t="shared" si="17"/>
        <v>41.647438836331318</v>
      </c>
      <c r="P66" s="26">
        <f t="shared" si="13"/>
        <v>14613.151393175784</v>
      </c>
      <c r="Q66" s="26"/>
      <c r="R66" s="26">
        <f t="shared" si="14"/>
        <v>51.647438836331318</v>
      </c>
      <c r="S66" s="64">
        <f t="shared" si="15"/>
        <v>146131.513931758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42.336315394073239</v>
      </c>
      <c r="J67" s="26">
        <f t="shared" si="10"/>
        <v>17125.03782468538</v>
      </c>
      <c r="K67" s="64"/>
      <c r="L67" s="154">
        <f t="shared" si="11"/>
        <v>52.336315394073239</v>
      </c>
      <c r="M67" s="26">
        <f t="shared" si="12"/>
        <v>171250.37824685397</v>
      </c>
      <c r="N67" s="26"/>
      <c r="O67" s="26">
        <f t="shared" si="17"/>
        <v>41.647438836331318</v>
      </c>
      <c r="P67" s="26">
        <f t="shared" si="13"/>
        <v>14613.151393175784</v>
      </c>
      <c r="Q67" s="26"/>
      <c r="R67" s="26">
        <f t="shared" si="14"/>
        <v>51.647438836331318</v>
      </c>
      <c r="S67" s="64">
        <f t="shared" si="15"/>
        <v>146131.513931758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43.926621421953634</v>
      </c>
      <c r="J68" s="26">
        <f t="shared" si="10"/>
        <v>24698.020240033326</v>
      </c>
      <c r="K68" s="64"/>
      <c r="L68" s="154">
        <f>I68</f>
        <v>43.926621421953634</v>
      </c>
      <c r="M68" s="26">
        <f t="shared" si="12"/>
        <v>24698.020240033326</v>
      </c>
      <c r="N68" s="26"/>
      <c r="O68" s="26">
        <f>H46</f>
        <v>41.672588410929364</v>
      </c>
      <c r="P68" s="26">
        <f t="shared" si="13"/>
        <v>14698.020240033329</v>
      </c>
      <c r="Q68" s="26"/>
      <c r="R68" s="26">
        <f>O68</f>
        <v>41.672588410929364</v>
      </c>
      <c r="S68" s="64">
        <f t="shared" si="15"/>
        <v>14698.020240033329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43.926621421953634</v>
      </c>
      <c r="J69" s="26">
        <f t="shared" si="10"/>
        <v>24698.020240033326</v>
      </c>
      <c r="K69" s="64"/>
      <c r="L69" s="154">
        <f t="shared" ref="L69:L82" si="20">I69</f>
        <v>43.926621421953634</v>
      </c>
      <c r="M69" s="26">
        <f t="shared" si="12"/>
        <v>24698.020240033326</v>
      </c>
      <c r="N69" s="26"/>
      <c r="O69" s="26">
        <f t="shared" si="17"/>
        <v>41.672588410929364</v>
      </c>
      <c r="P69" s="26">
        <f t="shared" si="13"/>
        <v>14698.020240033329</v>
      </c>
      <c r="Q69" s="26"/>
      <c r="R69" s="26">
        <f t="shared" ref="R69:R82" si="21">O69</f>
        <v>41.672588410929364</v>
      </c>
      <c r="S69" s="64">
        <f t="shared" si="15"/>
        <v>14698.020240033329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43.926621421953634</v>
      </c>
      <c r="J70" s="26">
        <f t="shared" si="10"/>
        <v>24698.020240033326</v>
      </c>
      <c r="K70" s="64"/>
      <c r="L70" s="154">
        <f t="shared" si="20"/>
        <v>43.926621421953634</v>
      </c>
      <c r="M70" s="26">
        <f t="shared" si="12"/>
        <v>24698.020240033326</v>
      </c>
      <c r="N70" s="26"/>
      <c r="O70" s="26">
        <f t="shared" si="17"/>
        <v>41.672588410929364</v>
      </c>
      <c r="P70" s="26">
        <f t="shared" si="13"/>
        <v>14698.020240033329</v>
      </c>
      <c r="Q70" s="26"/>
      <c r="R70" s="26">
        <f t="shared" si="21"/>
        <v>41.672588410929364</v>
      </c>
      <c r="S70" s="64">
        <f t="shared" si="15"/>
        <v>14698.020240033329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43.926621421953634</v>
      </c>
      <c r="J71" s="26">
        <f t="shared" si="10"/>
        <v>24698.020240033326</v>
      </c>
      <c r="K71" s="64"/>
      <c r="L71" s="154">
        <f t="shared" si="20"/>
        <v>43.926621421953634</v>
      </c>
      <c r="M71" s="26">
        <f t="shared" si="12"/>
        <v>24698.020240033326</v>
      </c>
      <c r="N71" s="26"/>
      <c r="O71" s="26">
        <f t="shared" si="17"/>
        <v>41.672588410929364</v>
      </c>
      <c r="P71" s="26">
        <f t="shared" si="13"/>
        <v>14698.020240033329</v>
      </c>
      <c r="Q71" s="26"/>
      <c r="R71" s="26">
        <f t="shared" si="21"/>
        <v>41.672588410929364</v>
      </c>
      <c r="S71" s="64">
        <f t="shared" si="15"/>
        <v>14698.020240033329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43.926621421953634</v>
      </c>
      <c r="J72" s="26">
        <f t="shared" si="10"/>
        <v>24698.020240033326</v>
      </c>
      <c r="K72" s="64"/>
      <c r="L72" s="154">
        <f t="shared" si="20"/>
        <v>43.926621421953634</v>
      </c>
      <c r="M72" s="26">
        <f t="shared" si="12"/>
        <v>24698.020240033326</v>
      </c>
      <c r="N72" s="26"/>
      <c r="O72" s="26">
        <f t="shared" si="17"/>
        <v>41.672588410929364</v>
      </c>
      <c r="P72" s="26">
        <f t="shared" si="13"/>
        <v>14698.020240033329</v>
      </c>
      <c r="Q72" s="26"/>
      <c r="R72" s="26">
        <f t="shared" si="21"/>
        <v>41.672588410929364</v>
      </c>
      <c r="S72" s="64">
        <f t="shared" si="15"/>
        <v>14698.020240033329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43.926621421953634</v>
      </c>
      <c r="J73" s="26">
        <f t="shared" si="10"/>
        <v>24698.020240033326</v>
      </c>
      <c r="K73" s="64"/>
      <c r="L73" s="154">
        <f t="shared" si="20"/>
        <v>43.926621421953634</v>
      </c>
      <c r="M73" s="26">
        <f t="shared" si="12"/>
        <v>24698.020240033326</v>
      </c>
      <c r="N73" s="26"/>
      <c r="O73" s="26">
        <f t="shared" si="17"/>
        <v>41.672588410929364</v>
      </c>
      <c r="P73" s="26">
        <f t="shared" si="13"/>
        <v>14698.020240033329</v>
      </c>
      <c r="Q73" s="26"/>
      <c r="R73" s="26">
        <f t="shared" si="21"/>
        <v>41.672588410929364</v>
      </c>
      <c r="S73" s="64">
        <f t="shared" si="15"/>
        <v>14698.020240033329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43.926621421953634</v>
      </c>
      <c r="J74" s="26">
        <f t="shared" si="10"/>
        <v>24698.020240033326</v>
      </c>
      <c r="K74" s="64"/>
      <c r="L74" s="154">
        <f t="shared" si="20"/>
        <v>43.926621421953634</v>
      </c>
      <c r="M74" s="26">
        <f t="shared" si="12"/>
        <v>24698.020240033326</v>
      </c>
      <c r="N74" s="26"/>
      <c r="O74" s="26">
        <f t="shared" si="17"/>
        <v>41.672588410929364</v>
      </c>
      <c r="P74" s="26">
        <f t="shared" si="13"/>
        <v>14698.020240033329</v>
      </c>
      <c r="Q74" s="26"/>
      <c r="R74" s="26">
        <f t="shared" si="21"/>
        <v>41.672588410929364</v>
      </c>
      <c r="S74" s="64">
        <f t="shared" si="15"/>
        <v>14698.020240033329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43.926621421953634</v>
      </c>
      <c r="J75" s="26">
        <f t="shared" si="10"/>
        <v>24698.020240033326</v>
      </c>
      <c r="K75" s="64"/>
      <c r="L75" s="154">
        <f t="shared" si="20"/>
        <v>43.926621421953634</v>
      </c>
      <c r="M75" s="26">
        <f t="shared" si="12"/>
        <v>24698.020240033326</v>
      </c>
      <c r="N75" s="26"/>
      <c r="O75" s="26">
        <f t="shared" si="17"/>
        <v>41.672588410929364</v>
      </c>
      <c r="P75" s="26">
        <f t="shared" si="13"/>
        <v>14698.020240033329</v>
      </c>
      <c r="Q75" s="26"/>
      <c r="R75" s="26">
        <f t="shared" si="21"/>
        <v>41.672588410929364</v>
      </c>
      <c r="S75" s="64">
        <f t="shared" si="15"/>
        <v>14698.020240033329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43.926621421953634</v>
      </c>
      <c r="J76" s="26">
        <f t="shared" si="10"/>
        <v>24698.020240033326</v>
      </c>
      <c r="K76" s="64"/>
      <c r="L76" s="154">
        <f t="shared" si="20"/>
        <v>43.926621421953634</v>
      </c>
      <c r="M76" s="26">
        <f t="shared" si="12"/>
        <v>24698.020240033326</v>
      </c>
      <c r="N76" s="26"/>
      <c r="O76" s="26">
        <f t="shared" si="17"/>
        <v>41.672588410929364</v>
      </c>
      <c r="P76" s="26">
        <f t="shared" si="13"/>
        <v>14698.020240033329</v>
      </c>
      <c r="Q76" s="26"/>
      <c r="R76" s="26">
        <f t="shared" si="21"/>
        <v>41.672588410929364</v>
      </c>
      <c r="S76" s="64">
        <f t="shared" si="15"/>
        <v>14698.020240033329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43.926621421953634</v>
      </c>
      <c r="J77" s="26">
        <f t="shared" si="10"/>
        <v>24698.020240033326</v>
      </c>
      <c r="K77" s="64"/>
      <c r="L77" s="154">
        <f t="shared" si="20"/>
        <v>43.926621421953634</v>
      </c>
      <c r="M77" s="26">
        <f t="shared" si="12"/>
        <v>24698.020240033326</v>
      </c>
      <c r="N77" s="26"/>
      <c r="O77" s="26">
        <f t="shared" si="17"/>
        <v>41.672588410929364</v>
      </c>
      <c r="P77" s="26">
        <f t="shared" si="13"/>
        <v>14698.020240033329</v>
      </c>
      <c r="Q77" s="26"/>
      <c r="R77" s="26">
        <f t="shared" si="21"/>
        <v>41.672588410929364</v>
      </c>
      <c r="S77" s="64">
        <f t="shared" si="15"/>
        <v>14698.020240033329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43.926621421953634</v>
      </c>
      <c r="J78" s="26">
        <f t="shared" si="10"/>
        <v>24698.020240033326</v>
      </c>
      <c r="K78" s="64"/>
      <c r="L78" s="154">
        <f t="shared" si="20"/>
        <v>43.926621421953634</v>
      </c>
      <c r="M78" s="26">
        <f t="shared" si="12"/>
        <v>24698.020240033326</v>
      </c>
      <c r="N78" s="26"/>
      <c r="O78" s="26">
        <f t="shared" si="17"/>
        <v>41.672588410929364</v>
      </c>
      <c r="P78" s="26">
        <f t="shared" si="13"/>
        <v>14698.020240033329</v>
      </c>
      <c r="Q78" s="26"/>
      <c r="R78" s="26">
        <f t="shared" si="21"/>
        <v>41.672588410929364</v>
      </c>
      <c r="S78" s="64">
        <f t="shared" si="15"/>
        <v>14698.020240033329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43.926621421953634</v>
      </c>
      <c r="J79" s="26">
        <f t="shared" si="10"/>
        <v>24698.020240033326</v>
      </c>
      <c r="K79" s="64"/>
      <c r="L79" s="154">
        <f t="shared" si="20"/>
        <v>43.926621421953634</v>
      </c>
      <c r="M79" s="26">
        <f t="shared" si="12"/>
        <v>24698.020240033326</v>
      </c>
      <c r="N79" s="26"/>
      <c r="O79" s="26">
        <f t="shared" si="17"/>
        <v>41.672588410929364</v>
      </c>
      <c r="P79" s="26">
        <f t="shared" si="13"/>
        <v>14698.020240033329</v>
      </c>
      <c r="Q79" s="26"/>
      <c r="R79" s="26">
        <f t="shared" si="21"/>
        <v>41.672588410929364</v>
      </c>
      <c r="S79" s="64">
        <f t="shared" si="15"/>
        <v>14698.020240033329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43.926621421953634</v>
      </c>
      <c r="J80" s="26">
        <f t="shared" si="10"/>
        <v>24698.020240033326</v>
      </c>
      <c r="K80" s="64"/>
      <c r="L80" s="154">
        <f t="shared" si="20"/>
        <v>43.926621421953634</v>
      </c>
      <c r="M80" s="26">
        <f t="shared" si="12"/>
        <v>24698.020240033326</v>
      </c>
      <c r="N80" s="26"/>
      <c r="O80" s="26">
        <f t="shared" si="17"/>
        <v>41.672588410929364</v>
      </c>
      <c r="P80" s="26">
        <f t="shared" si="13"/>
        <v>14698.020240033329</v>
      </c>
      <c r="Q80" s="26"/>
      <c r="R80" s="26">
        <f t="shared" si="21"/>
        <v>41.672588410929364</v>
      </c>
      <c r="S80" s="64">
        <f t="shared" si="15"/>
        <v>14698.020240033329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43.926621421953634</v>
      </c>
      <c r="J81" s="26">
        <f t="shared" si="10"/>
        <v>24698.020240033326</v>
      </c>
      <c r="K81" s="64"/>
      <c r="L81" s="154">
        <f t="shared" si="20"/>
        <v>43.926621421953634</v>
      </c>
      <c r="M81" s="26">
        <f t="shared" si="12"/>
        <v>24698.020240033326</v>
      </c>
      <c r="N81" s="26"/>
      <c r="O81" s="26">
        <f t="shared" si="17"/>
        <v>41.672588410929364</v>
      </c>
      <c r="P81" s="26">
        <f t="shared" si="13"/>
        <v>14698.020240033329</v>
      </c>
      <c r="Q81" s="26"/>
      <c r="R81" s="26">
        <f t="shared" si="21"/>
        <v>41.672588410929364</v>
      </c>
      <c r="S81" s="64">
        <f t="shared" si="15"/>
        <v>14698.020240033329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43.926621421953634</v>
      </c>
      <c r="J82" s="26">
        <f t="shared" si="10"/>
        <v>24698.020240033326</v>
      </c>
      <c r="K82" s="64"/>
      <c r="L82" s="154">
        <f t="shared" si="20"/>
        <v>43.926621421953634</v>
      </c>
      <c r="M82" s="26">
        <f t="shared" si="12"/>
        <v>24698.020240033326</v>
      </c>
      <c r="N82" s="26"/>
      <c r="O82" s="26">
        <f t="shared" si="17"/>
        <v>41.672588410929364</v>
      </c>
      <c r="P82" s="26">
        <f t="shared" si="13"/>
        <v>14698.020240033329</v>
      </c>
      <c r="Q82" s="26"/>
      <c r="R82" s="26">
        <f t="shared" si="21"/>
        <v>41.672588410929364</v>
      </c>
      <c r="S82" s="64">
        <f t="shared" si="15"/>
        <v>14698.020240033329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42.336315394073239</v>
      </c>
      <c r="J83" s="26">
        <f t="shared" si="10"/>
        <v>17125.03782468538</v>
      </c>
      <c r="K83" s="64"/>
      <c r="L83" s="154">
        <f>I83+10</f>
        <v>52.336315394073239</v>
      </c>
      <c r="M83" s="26">
        <f t="shared" si="12"/>
        <v>171250.37824685397</v>
      </c>
      <c r="N83" s="26"/>
      <c r="O83" s="26">
        <f>D51</f>
        <v>41.647438836331318</v>
      </c>
      <c r="P83" s="26">
        <f t="shared" si="13"/>
        <v>14613.151393175784</v>
      </c>
      <c r="Q83" s="26"/>
      <c r="R83" s="26">
        <f>O83+10</f>
        <v>51.647438836331318</v>
      </c>
      <c r="S83" s="64">
        <f t="shared" si="15"/>
        <v>146131.513931758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42.336315394073239</v>
      </c>
      <c r="J84" s="65">
        <f t="shared" si="10"/>
        <v>17125.03782468538</v>
      </c>
      <c r="K84" s="66"/>
      <c r="L84" s="155">
        <f>I84+10</f>
        <v>52.336315394073239</v>
      </c>
      <c r="M84" s="65">
        <f t="shared" si="12"/>
        <v>171250.37824685397</v>
      </c>
      <c r="N84" s="65"/>
      <c r="O84" s="65">
        <f t="shared" si="17"/>
        <v>41.647438836331318</v>
      </c>
      <c r="P84" s="65">
        <f t="shared" si="13"/>
        <v>14613.151393175784</v>
      </c>
      <c r="Q84" s="65"/>
      <c r="R84" s="65">
        <f>O84+10</f>
        <v>51.647438836331318</v>
      </c>
      <c r="S84" s="66">
        <f t="shared" si="15"/>
        <v>146131.513931758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43.396134383956209</v>
      </c>
      <c r="K85" s="67"/>
      <c r="L85" s="67" t="s">
        <v>134</v>
      </c>
      <c r="M85" s="67">
        <f>10*LOG10(SUM(M61:M84)/24)</f>
        <v>49.012138842835256</v>
      </c>
      <c r="N85" s="67"/>
      <c r="O85" s="67" t="s">
        <v>135</v>
      </c>
      <c r="P85" s="67">
        <f>10*LOG10(SUM(P61:P84)/24)</f>
        <v>41.663174379241923</v>
      </c>
      <c r="Q85" s="67"/>
      <c r="R85" s="67" t="s">
        <v>134</v>
      </c>
      <c r="S85" s="68">
        <f>10*LOG10(SUM(S61:S84)/24)</f>
        <v>48.060821135245398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25</v>
      </c>
      <c r="C89" s="22">
        <f>C2</f>
        <v>253711.15</v>
      </c>
      <c r="D89" s="23">
        <f>D2</f>
        <v>4258114.3099999996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41.672588410929364</v>
      </c>
      <c r="J89" s="86">
        <f>D51</f>
        <v>41.647438836331318</v>
      </c>
      <c r="K89" s="86">
        <f>E51</f>
        <v>41.663174379241923</v>
      </c>
      <c r="L89" s="87">
        <f>F51</f>
        <v>48.060821135245398</v>
      </c>
      <c r="M89" s="89">
        <f>C52</f>
        <v>43.926621421953634</v>
      </c>
      <c r="N89" s="86">
        <f>D52</f>
        <v>42.336315394073239</v>
      </c>
      <c r="O89" s="86">
        <f>E52</f>
        <v>43.396134383956209</v>
      </c>
      <c r="P89" s="87">
        <f>F52</f>
        <v>49.012138842835256</v>
      </c>
      <c r="Q89" s="89">
        <f>C53</f>
        <v>3.9266214219536337</v>
      </c>
      <c r="R89" s="86">
        <f>D53</f>
        <v>8.3363153940732388</v>
      </c>
      <c r="S89" s="86">
        <f>E53</f>
        <v>4.8276633139848357</v>
      </c>
      <c r="T89" s="87">
        <f>F53</f>
        <v>7.0615669130224319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25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884.59963469357376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32.975235773654603</v>
      </c>
      <c r="K95" s="35">
        <f>4/60*100</f>
        <v>6.666666666666667</v>
      </c>
      <c r="L95" s="36">
        <f t="shared" ref="L95:L126" si="23">F95-J95+M95</f>
        <v>2.2638518529358187</v>
      </c>
      <c r="M95" s="110">
        <f>10*LOG(6.666667/100)</f>
        <v>-11.760912373409578</v>
      </c>
      <c r="N95" s="110">
        <f t="shared" ref="N95:N126" si="24">10^(L95/10)</f>
        <v>1.6841671235881637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890.59963469357376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36.693650253123991</v>
      </c>
      <c r="K96" s="27">
        <f t="shared" ref="K96:K159" si="27">4/60*100</f>
        <v>6.666666666666667</v>
      </c>
      <c r="L96" s="37">
        <f t="shared" si="23"/>
        <v>-1.4545626265335692</v>
      </c>
      <c r="M96" s="110">
        <f t="shared" ref="M96:M159" si="28">10*LOG(6.666667/100)</f>
        <v>-11.760912373409578</v>
      </c>
      <c r="N96" s="110">
        <f t="shared" si="24"/>
        <v>0.7153914367769022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896.59963469357376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36.751971151657315</v>
      </c>
      <c r="K97" s="27">
        <f t="shared" si="27"/>
        <v>6.666666666666667</v>
      </c>
      <c r="L97" s="37">
        <f t="shared" si="23"/>
        <v>-1.5128835250668935</v>
      </c>
      <c r="M97" s="110">
        <f t="shared" si="28"/>
        <v>-11.760912373409578</v>
      </c>
      <c r="N97" s="110">
        <f t="shared" si="24"/>
        <v>0.70584874600663627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902.59963469357376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36.80990306826935</v>
      </c>
      <c r="K98" s="27">
        <f t="shared" si="27"/>
        <v>6.666666666666667</v>
      </c>
      <c r="L98" s="37">
        <f t="shared" si="23"/>
        <v>-1.5708154416789277</v>
      </c>
      <c r="M98" s="110">
        <f t="shared" si="28"/>
        <v>-11.760912373409578</v>
      </c>
      <c r="N98" s="110">
        <f t="shared" si="24"/>
        <v>0.69649572613365462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908.59963469357376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36.867451157373225</v>
      </c>
      <c r="K99" s="27">
        <f t="shared" si="27"/>
        <v>6.666666666666667</v>
      </c>
      <c r="L99" s="37">
        <f t="shared" si="23"/>
        <v>-1.6283635307828028</v>
      </c>
      <c r="M99" s="110">
        <f t="shared" si="28"/>
        <v>-11.760912373409578</v>
      </c>
      <c r="N99" s="110">
        <f t="shared" si="24"/>
        <v>0.68732738371774327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914.59963469357376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36.92462047160403</v>
      </c>
      <c r="K100" s="27">
        <f t="shared" si="27"/>
        <v>6.666666666666667</v>
      </c>
      <c r="L100" s="37">
        <f t="shared" si="23"/>
        <v>-1.6855328450136078</v>
      </c>
      <c r="M100" s="110">
        <f t="shared" si="28"/>
        <v>-11.760912373409578</v>
      </c>
      <c r="N100" s="110">
        <f t="shared" si="24"/>
        <v>0.67833888857066771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920.59963469357376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36.981415964480931</v>
      </c>
      <c r="K101" s="27">
        <f t="shared" si="27"/>
        <v>6.666666666666667</v>
      </c>
      <c r="L101" s="37">
        <f t="shared" si="23"/>
        <v>-1.742328337890509</v>
      </c>
      <c r="M101" s="110">
        <f t="shared" si="28"/>
        <v>-11.760912373409578</v>
      </c>
      <c r="N101" s="110">
        <f t="shared" si="24"/>
        <v>0.66952556739310076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926.59963469357376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37.037842492982783</v>
      </c>
      <c r="K102" s="27">
        <f t="shared" si="27"/>
        <v>6.666666666666667</v>
      </c>
      <c r="L102" s="37">
        <f t="shared" si="23"/>
        <v>-1.7987548663923612</v>
      </c>
      <c r="M102" s="110">
        <f t="shared" si="28"/>
        <v>-11.760912373409578</v>
      </c>
      <c r="N102" s="110">
        <f t="shared" si="24"/>
        <v>0.66088289769903774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932.59963469357376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37.093904820040578</v>
      </c>
      <c r="K103" s="27">
        <f t="shared" si="27"/>
        <v>6.666666666666667</v>
      </c>
      <c r="L103" s="37">
        <f t="shared" si="23"/>
        <v>-1.8548171934501561</v>
      </c>
      <c r="M103" s="110">
        <f t="shared" si="28"/>
        <v>-11.760912373409578</v>
      </c>
      <c r="N103" s="110">
        <f t="shared" si="24"/>
        <v>0.6524065020129477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938.59963469357376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37.149607616950021</v>
      </c>
      <c r="K104" s="27">
        <f t="shared" si="27"/>
        <v>6.666666666666667</v>
      </c>
      <c r="L104" s="37">
        <f t="shared" si="23"/>
        <v>-1.9105199903595995</v>
      </c>
      <c r="M104" s="110">
        <f t="shared" si="28"/>
        <v>-11.760912373409578</v>
      </c>
      <c r="N104" s="110">
        <f t="shared" si="24"/>
        <v>0.64409214232574763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944.59963469357376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37.204955465707215</v>
      </c>
      <c r="K105" s="27">
        <f t="shared" si="27"/>
        <v>6.666666666666667</v>
      </c>
      <c r="L105" s="37">
        <f t="shared" si="23"/>
        <v>-1.9658678391167932</v>
      </c>
      <c r="M105" s="110">
        <f t="shared" si="28"/>
        <v>-11.760912373409578</v>
      </c>
      <c r="N105" s="110">
        <f t="shared" si="24"/>
        <v>0.63593571479649691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950.59963469357376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37.259952861270406</v>
      </c>
      <c r="K106" s="27">
        <f t="shared" si="27"/>
        <v>6.666666666666667</v>
      </c>
      <c r="L106" s="37">
        <f t="shared" si="23"/>
        <v>-2.0208652346799845</v>
      </c>
      <c r="M106" s="110">
        <f t="shared" si="28"/>
        <v>-11.760912373409578</v>
      </c>
      <c r="N106" s="110">
        <f t="shared" si="24"/>
        <v>0.62793324468744172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956.59963469357376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37.314604213750577</v>
      </c>
      <c r="K107" s="27">
        <f t="shared" si="27"/>
        <v>6.666666666666667</v>
      </c>
      <c r="L107" s="37">
        <f t="shared" si="23"/>
        <v>-2.0755165871601555</v>
      </c>
      <c r="M107" s="110">
        <f t="shared" si="28"/>
        <v>-11.760912373409578</v>
      </c>
      <c r="N107" s="110">
        <f t="shared" si="24"/>
        <v>0.62008088152073793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962.59963469357376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37.368913850533524</v>
      </c>
      <c r="K108" s="27">
        <f t="shared" si="27"/>
        <v>6.666666666666667</v>
      </c>
      <c r="L108" s="37">
        <f t="shared" si="23"/>
        <v>-2.1298262239431018</v>
      </c>
      <c r="M108" s="110">
        <f t="shared" si="28"/>
        <v>-11.760912373409578</v>
      </c>
      <c r="N108" s="110">
        <f t="shared" si="24"/>
        <v>0.61237489444583648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968.59963469357376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37.422886018336058</v>
      </c>
      <c r="K109" s="27">
        <f t="shared" si="27"/>
        <v>6.666666666666667</v>
      </c>
      <c r="L109" s="37">
        <f t="shared" si="23"/>
        <v>-2.1837983917456363</v>
      </c>
      <c r="M109" s="110">
        <f t="shared" si="28"/>
        <v>-11.760912373409578</v>
      </c>
      <c r="N109" s="110">
        <f t="shared" si="24"/>
        <v>0.60481166780711271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974.59963469357376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37.476524885198664</v>
      </c>
      <c r="K110" s="27">
        <f t="shared" si="27"/>
        <v>6.666666666666667</v>
      </c>
      <c r="L110" s="37">
        <f t="shared" si="23"/>
        <v>-2.2374372586082423</v>
      </c>
      <c r="M110" s="110">
        <f t="shared" si="28"/>
        <v>-11.760912373409578</v>
      </c>
      <c r="N110" s="110">
        <f t="shared" si="24"/>
        <v>0.59738769690192439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980.59963469357376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37.529834542417042</v>
      </c>
      <c r="K111" s="27">
        <f t="shared" si="27"/>
        <v>6.666666666666667</v>
      </c>
      <c r="L111" s="37">
        <f t="shared" si="23"/>
        <v>-2.2907469158266203</v>
      </c>
      <c r="M111" s="110">
        <f t="shared" si="28"/>
        <v>-11.760912373409578</v>
      </c>
      <c r="N111" s="110">
        <f t="shared" si="24"/>
        <v>0.59009958391979145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986.59963469357376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37.582819006414717</v>
      </c>
      <c r="K112" s="27">
        <f t="shared" si="27"/>
        <v>6.666666666666667</v>
      </c>
      <c r="L112" s="37">
        <f t="shared" si="23"/>
        <v>-2.3437313798242947</v>
      </c>
      <c r="M112" s="110">
        <f t="shared" si="28"/>
        <v>-11.760912373409578</v>
      </c>
      <c r="N112" s="110">
        <f t="shared" si="24"/>
        <v>0.58294403405392226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992.59963469357376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37.63548222055887</v>
      </c>
      <c r="K113" s="27">
        <f t="shared" si="27"/>
        <v>6.666666666666667</v>
      </c>
      <c r="L113" s="37">
        <f t="shared" si="23"/>
        <v>-2.3963945939684486</v>
      </c>
      <c r="M113" s="110">
        <f t="shared" si="28"/>
        <v>-11.760912373409578</v>
      </c>
      <c r="N113" s="110">
        <f t="shared" si="24"/>
        <v>0.57591785177677213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998.59963469357376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37.687828056921497</v>
      </c>
      <c r="K114" s="27">
        <f t="shared" si="27"/>
        <v>6.666666666666667</v>
      </c>
      <c r="L114" s="37">
        <f t="shared" si="23"/>
        <v>-2.4487404303310747</v>
      </c>
      <c r="M114" s="110">
        <f t="shared" si="28"/>
        <v>-11.760912373409578</v>
      </c>
      <c r="N114" s="110">
        <f t="shared" si="24"/>
        <v>0.56901793727177308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1004.5996346935738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37.739860317987755</v>
      </c>
      <c r="K115" s="27">
        <f t="shared" si="27"/>
        <v>6.666666666666667</v>
      </c>
      <c r="L115" s="37">
        <f t="shared" si="23"/>
        <v>-2.5007726913973336</v>
      </c>
      <c r="M115" s="110">
        <f t="shared" si="28"/>
        <v>-11.760912373409578</v>
      </c>
      <c r="N115" s="110">
        <f t="shared" si="24"/>
        <v>0.56224128301379983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1010.5996346935738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37.791582738313508</v>
      </c>
      <c r="K116" s="27">
        <f t="shared" si="27"/>
        <v>6.666666666666667</v>
      </c>
      <c r="L116" s="37">
        <f t="shared" si="23"/>
        <v>-2.5524951117230863</v>
      </c>
      <c r="M116" s="110">
        <f t="shared" si="28"/>
        <v>-11.760912373409578</v>
      </c>
      <c r="N116" s="110">
        <f t="shared" si="24"/>
        <v>0.55558497049132272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1016.5996346935738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37.842998986133743</v>
      </c>
      <c r="K117" s="27">
        <f t="shared" si="27"/>
        <v>6.666666666666667</v>
      </c>
      <c r="L117" s="37">
        <f t="shared" si="23"/>
        <v>-2.6039113595433214</v>
      </c>
      <c r="M117" s="110">
        <f t="shared" si="28"/>
        <v>-11.760912373409578</v>
      </c>
      <c r="N117" s="110">
        <f t="shared" si="24"/>
        <v>0.54904616706358489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1022.5996346935738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37.894112664923732</v>
      </c>
      <c r="K118" s="27">
        <f t="shared" si="27"/>
        <v>6.666666666666667</v>
      </c>
      <c r="L118" s="37">
        <f t="shared" si="23"/>
        <v>-2.6550250383333101</v>
      </c>
      <c r="M118" s="110">
        <f t="shared" si="28"/>
        <v>-11.760912373409578</v>
      </c>
      <c r="N118" s="110">
        <f t="shared" si="24"/>
        <v>0.54262212294647527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1028.5996346935738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37.944927314914466</v>
      </c>
      <c r="K119" s="27">
        <f t="shared" si="27"/>
        <v>6.666666666666667</v>
      </c>
      <c r="L119" s="37">
        <f t="shared" si="23"/>
        <v>-2.7058396883240441</v>
      </c>
      <c r="M119" s="110">
        <f t="shared" si="28"/>
        <v>-11.760912373409578</v>
      </c>
      <c r="N119" s="110">
        <f t="shared" si="24"/>
        <v>0.53631016832111844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1034.5996346935738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37.995446414564057</v>
      </c>
      <c r="K120" s="27">
        <f t="shared" si="27"/>
        <v>6.666666666666667</v>
      </c>
      <c r="L120" s="37">
        <f t="shared" si="23"/>
        <v>-2.7563587879736353</v>
      </c>
      <c r="M120" s="110">
        <f t="shared" si="28"/>
        <v>-11.760912373409578</v>
      </c>
      <c r="N120" s="110">
        <f t="shared" si="24"/>
        <v>0.53010771055949846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1040.5996346935738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38.045673381986575</v>
      </c>
      <c r="K121" s="27">
        <f t="shared" si="27"/>
        <v>6.666666666666667</v>
      </c>
      <c r="L121" s="37">
        <f t="shared" si="23"/>
        <v>-2.8065857553961528</v>
      </c>
      <c r="M121" s="110">
        <f t="shared" si="28"/>
        <v>-11.760912373409578</v>
      </c>
      <c r="N121" s="110">
        <f t="shared" si="24"/>
        <v>0.52401223156173637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1046.5996346935738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38.095611576339834</v>
      </c>
      <c r="K122" s="27">
        <f t="shared" si="27"/>
        <v>6.666666666666667</v>
      </c>
      <c r="L122" s="37">
        <f t="shared" si="23"/>
        <v>-2.8565239497494126</v>
      </c>
      <c r="M122" s="110">
        <f t="shared" si="28"/>
        <v>-11.760912373409578</v>
      </c>
      <c r="N122" s="110">
        <f t="shared" si="24"/>
        <v>0.51802128519991331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1052.5996346935738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38.145264299173483</v>
      </c>
      <c r="K123" s="27">
        <f t="shared" si="27"/>
        <v>6.666666666666667</v>
      </c>
      <c r="L123" s="37">
        <f t="shared" si="23"/>
        <v>-2.9061766725830616</v>
      </c>
      <c r="M123" s="110">
        <f t="shared" si="28"/>
        <v>-11.760912373409578</v>
      </c>
      <c r="N123" s="110">
        <f t="shared" si="24"/>
        <v>0.51213249486359935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1058.5996346935738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38.194634795738793</v>
      </c>
      <c r="K124" s="27">
        <f t="shared" si="27"/>
        <v>6.666666666666667</v>
      </c>
      <c r="L124" s="37">
        <f t="shared" si="23"/>
        <v>-2.955547169148371</v>
      </c>
      <c r="M124" s="110">
        <f t="shared" si="28"/>
        <v>-11.760912373409578</v>
      </c>
      <c r="N124" s="110">
        <f t="shared" si="24"/>
        <v>0.50634355110248419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1064.5996346935738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38.243726256261446</v>
      </c>
      <c r="K125" s="27">
        <f t="shared" si="27"/>
        <v>6.666666666666667</v>
      </c>
      <c r="L125" s="37">
        <f t="shared" si="23"/>
        <v>-3.0046386296710246</v>
      </c>
      <c r="M125" s="110">
        <f t="shared" si="28"/>
        <v>-11.760912373409578</v>
      </c>
      <c r="N125" s="110">
        <f t="shared" si="24"/>
        <v>0.50065220936174459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1070.5996346935738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38.292541817178552</v>
      </c>
      <c r="K126" s="27">
        <f t="shared" si="27"/>
        <v>6.666666666666667</v>
      </c>
      <c r="L126" s="37">
        <f t="shared" si="23"/>
        <v>-3.0534541905881305</v>
      </c>
      <c r="M126" s="110">
        <f t="shared" si="28"/>
        <v>-11.760912373409578</v>
      </c>
      <c r="N126" s="110">
        <f t="shared" si="24"/>
        <v>0.49505628780600652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1076.5996346935738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38.341084562341067</v>
      </c>
      <c r="K127" s="27">
        <f t="shared" si="27"/>
        <v>6.666666666666667</v>
      </c>
      <c r="L127" s="37">
        <f t="shared" ref="L127:L158" si="29">F127-J127+M127</f>
        <v>-3.1019969357506447</v>
      </c>
      <c r="M127" s="110">
        <f t="shared" si="28"/>
        <v>-11.760912373409578</v>
      </c>
      <c r="N127" s="110">
        <f t="shared" ref="N127:N158" si="30">10^(L127/10)</f>
        <v>0.48955366522796162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1082.5996346935738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38.389357524182842</v>
      </c>
      <c r="K128" s="27">
        <f t="shared" si="27"/>
        <v>6.666666666666667</v>
      </c>
      <c r="L128" s="37">
        <f t="shared" si="29"/>
        <v>-3.1502698975924197</v>
      </c>
      <c r="M128" s="110">
        <f t="shared" si="28"/>
        <v>-11.760912373409578</v>
      </c>
      <c r="N128" s="110">
        <f t="shared" si="30"/>
        <v>0.48414227903788992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1088.5996346935738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38.437363684857338</v>
      </c>
      <c r="K129" s="27">
        <f t="shared" si="27"/>
        <v>6.666666666666667</v>
      </c>
      <c r="L129" s="37">
        <f t="shared" si="29"/>
        <v>-3.1982760582669165</v>
      </c>
      <c r="M129" s="110">
        <f t="shared" si="28"/>
        <v>-11.760912373409578</v>
      </c>
      <c r="N129" s="110">
        <f t="shared" si="30"/>
        <v>0.47882012333053953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1094.5996346935738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38.48510597734311</v>
      </c>
      <c r="K130" s="27">
        <f t="shared" si="27"/>
        <v>6.666666666666667</v>
      </c>
      <c r="L130" s="37">
        <f t="shared" si="29"/>
        <v>-3.2460183507526885</v>
      </c>
      <c r="M130" s="110">
        <f t="shared" si="28"/>
        <v>-11.760912373409578</v>
      </c>
      <c r="N130" s="110">
        <f t="shared" si="30"/>
        <v>0.47358524702597404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1100.5996346935738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38.532587286519089</v>
      </c>
      <c r="K131" s="27">
        <f t="shared" si="27"/>
        <v>6.666666666666667</v>
      </c>
      <c r="L131" s="37">
        <f t="shared" si="29"/>
        <v>-3.293499659928667</v>
      </c>
      <c r="M131" s="110">
        <f t="shared" si="28"/>
        <v>-11.760912373409578</v>
      </c>
      <c r="N131" s="110">
        <f t="shared" si="30"/>
        <v>0.46843575208117111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1106.5996346935738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38.579810450210587</v>
      </c>
      <c r="K132" s="27">
        <f t="shared" si="27"/>
        <v>6.666666666666667</v>
      </c>
      <c r="L132" s="37">
        <f t="shared" si="29"/>
        <v>-3.3407228236201654</v>
      </c>
      <c r="M132" s="110">
        <f t="shared" si="28"/>
        <v>-11.760912373409578</v>
      </c>
      <c r="N132" s="110">
        <f t="shared" si="30"/>
        <v>0.46336979176931981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1112.5996346935738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38.626778260207075</v>
      </c>
      <c r="K133" s="27">
        <f t="shared" si="27"/>
        <v>6.666666666666667</v>
      </c>
      <c r="L133" s="37">
        <f t="shared" si="29"/>
        <v>-3.3876906336166535</v>
      </c>
      <c r="M133" s="110">
        <f t="shared" si="28"/>
        <v>-11.760912373409578</v>
      </c>
      <c r="N133" s="110">
        <f t="shared" si="30"/>
        <v>0.45838556902389027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1118.5996346935738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38.673493463252584</v>
      </c>
      <c r="K134" s="27">
        <f t="shared" si="27"/>
        <v>6.666666666666667</v>
      </c>
      <c r="L134" s="37">
        <f t="shared" si="29"/>
        <v>-3.4344058366621617</v>
      </c>
      <c r="M134" s="110">
        <f t="shared" si="28"/>
        <v>-11.760912373409578</v>
      </c>
      <c r="N134" s="110">
        <f t="shared" si="30"/>
        <v>0.45348133484471254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1124.5996346935738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38.719958762009554</v>
      </c>
      <c r="K135" s="27">
        <f t="shared" si="27"/>
        <v>6.666666666666667</v>
      </c>
      <c r="L135" s="37">
        <f t="shared" si="29"/>
        <v>-3.4808711354191324</v>
      </c>
      <c r="M135" s="110">
        <f t="shared" si="28"/>
        <v>-11.760912373409578</v>
      </c>
      <c r="N135" s="110">
        <f t="shared" si="30"/>
        <v>0.4486553867634292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1130.5996346935738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38.766176815997113</v>
      </c>
      <c r="K136" s="27">
        <f t="shared" si="27"/>
        <v>6.666666666666667</v>
      </c>
      <c r="L136" s="37">
        <f t="shared" si="29"/>
        <v>-3.5270891894066914</v>
      </c>
      <c r="M136" s="110">
        <f t="shared" si="28"/>
        <v>-11.760912373409578</v>
      </c>
      <c r="N136" s="110">
        <f t="shared" si="30"/>
        <v>0.44390606736579558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1136.5996346935738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38.812150242504501</v>
      </c>
      <c r="K137" s="27">
        <f t="shared" si="27"/>
        <v>6.666666666666667</v>
      </c>
      <c r="L137" s="37">
        <f t="shared" si="29"/>
        <v>-3.573062615914079</v>
      </c>
      <c r="M137" s="110">
        <f t="shared" si="28"/>
        <v>-11.760912373409578</v>
      </c>
      <c r="N137" s="110">
        <f t="shared" si="30"/>
        <v>0.4392317628684409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1142.5996346935738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38.857881617480444</v>
      </c>
      <c r="K138" s="27">
        <f t="shared" si="27"/>
        <v>6.666666666666667</v>
      </c>
      <c r="L138" s="37">
        <f t="shared" si="29"/>
        <v>-3.6187939908900226</v>
      </c>
      <c r="M138" s="110">
        <f t="shared" si="28"/>
        <v>-11.760912373409578</v>
      </c>
      <c r="N138" s="110">
        <f t="shared" si="30"/>
        <v>0.434630901747808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1148.5996346935738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38.90337347639921</v>
      </c>
      <c r="K139" s="27">
        <f t="shared" si="27"/>
        <v>6.666666666666667</v>
      </c>
      <c r="L139" s="37">
        <f t="shared" si="29"/>
        <v>-3.6642858498087882</v>
      </c>
      <c r="M139" s="110">
        <f t="shared" si="28"/>
        <v>-11.760912373409578</v>
      </c>
      <c r="N139" s="110">
        <f t="shared" si="30"/>
        <v>0.43010195341909924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1154.5996346935738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38.948628315104138</v>
      </c>
      <c r="K140" s="27">
        <f t="shared" si="27"/>
        <v>6.666666666666667</v>
      </c>
      <c r="L140" s="37">
        <f t="shared" si="29"/>
        <v>-3.7095406885137159</v>
      </c>
      <c r="M140" s="110">
        <f t="shared" si="28"/>
        <v>-11.760912373409578</v>
      </c>
      <c r="N140" s="110">
        <f t="shared" si="30"/>
        <v>0.42564342696314794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1160.5996346935738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38.993648590629334</v>
      </c>
      <c r="K141" s="27">
        <f t="shared" si="27"/>
        <v>6.666666666666667</v>
      </c>
      <c r="L141" s="37">
        <f t="shared" si="29"/>
        <v>-3.7545609640389124</v>
      </c>
      <c r="M141" s="110">
        <f t="shared" si="28"/>
        <v>-11.760912373409578</v>
      </c>
      <c r="N141" s="110">
        <f t="shared" si="30"/>
        <v>0.42125386989924019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1166.5996346935738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39.038436722000114</v>
      </c>
      <c r="K142" s="27">
        <f t="shared" si="27"/>
        <v>6.666666666666667</v>
      </c>
      <c r="L142" s="37">
        <f t="shared" si="29"/>
        <v>-3.799349095409692</v>
      </c>
      <c r="M142" s="110">
        <f t="shared" si="28"/>
        <v>-11.760912373409578</v>
      </c>
      <c r="N142" s="110">
        <f t="shared" si="30"/>
        <v>0.41693186700200985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1172.5996346935738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39.082995091012933</v>
      </c>
      <c r="K143" s="27">
        <f t="shared" si="27"/>
        <v>6.666666666666667</v>
      </c>
      <c r="L143" s="37">
        <f t="shared" si="29"/>
        <v>-3.8439074644225109</v>
      </c>
      <c r="M143" s="110">
        <f t="shared" si="28"/>
        <v>-11.760912373409578</v>
      </c>
      <c r="N143" s="110">
        <f t="shared" si="30"/>
        <v>0.41267603916059914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1178.5996346935738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39.127326042995449</v>
      </c>
      <c r="K144" s="27">
        <f t="shared" si="27"/>
        <v>6.666666666666667</v>
      </c>
      <c r="L144" s="37">
        <f t="shared" si="29"/>
        <v>-3.8882384164050272</v>
      </c>
      <c r="M144" s="110">
        <f t="shared" si="28"/>
        <v>-11.760912373409578</v>
      </c>
      <c r="N144" s="110">
        <f t="shared" si="30"/>
        <v>0.40848504227836618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1184.5996346935738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39.171431887547264</v>
      </c>
      <c r="K145" s="27">
        <f t="shared" si="27"/>
        <v>6.666666666666667</v>
      </c>
      <c r="L145" s="37">
        <f t="shared" si="29"/>
        <v>-3.9323442609568424</v>
      </c>
      <c r="M145" s="110">
        <f t="shared" si="28"/>
        <v>-11.760912373409578</v>
      </c>
      <c r="N145" s="110">
        <f t="shared" si="30"/>
        <v>0.40435756621150692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1190.5996346935738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39.215314899261955</v>
      </c>
      <c r="K146" s="27">
        <f t="shared" si="27"/>
        <v>6.666666666666667</v>
      </c>
      <c r="L146" s="37">
        <f t="shared" si="29"/>
        <v>-3.9762272726715331</v>
      </c>
      <c r="M146" s="110">
        <f t="shared" si="28"/>
        <v>-11.760912373409578</v>
      </c>
      <c r="N146" s="110">
        <f t="shared" si="30"/>
        <v>0.40029233374502293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1196.5996346935738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39.258977318430944</v>
      </c>
      <c r="K147" s="27">
        <f t="shared" si="27"/>
        <v>6.666666666666667</v>
      </c>
      <c r="L147" s="37">
        <f t="shared" si="29"/>
        <v>-4.0198896918405218</v>
      </c>
      <c r="M147" s="110">
        <f t="shared" si="28"/>
        <v>-11.760912373409578</v>
      </c>
      <c r="N147" s="110">
        <f t="shared" si="30"/>
        <v>0.39628809960454342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1202.5996346935738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39.302421351729784</v>
      </c>
      <c r="K148" s="27">
        <f t="shared" si="27"/>
        <v>6.666666666666667</v>
      </c>
      <c r="L148" s="37">
        <f t="shared" si="29"/>
        <v>-4.063333725139362</v>
      </c>
      <c r="M148" s="110">
        <f t="shared" si="28"/>
        <v>-11.760912373409578</v>
      </c>
      <c r="N148" s="110">
        <f t="shared" si="30"/>
        <v>0.39234364950257067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1208.5996346935738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39.345649172887363</v>
      </c>
      <c r="K149" s="27">
        <f t="shared" si="27"/>
        <v>6.666666666666667</v>
      </c>
      <c r="L149" s="37">
        <f t="shared" si="29"/>
        <v>-4.1065615462969411</v>
      </c>
      <c r="M149" s="110">
        <f t="shared" si="28"/>
        <v>-11.760912373409578</v>
      </c>
      <c r="N149" s="110">
        <f t="shared" si="30"/>
        <v>0.38845779921778645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1214.5996346935738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39.388662923338522</v>
      </c>
      <c r="K150" s="27">
        <f t="shared" si="27"/>
        <v>6.666666666666667</v>
      </c>
      <c r="L150" s="37">
        <f t="shared" si="29"/>
        <v>-4.1495752967481003</v>
      </c>
      <c r="M150" s="110">
        <f t="shared" si="28"/>
        <v>-11.760912373409578</v>
      </c>
      <c r="N150" s="110">
        <f t="shared" si="30"/>
        <v>0.38462939370611876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1220.5996346935738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39.431464712860631</v>
      </c>
      <c r="K151" s="27">
        <f t="shared" si="27"/>
        <v>6.666666666666667</v>
      </c>
      <c r="L151" s="37">
        <f t="shared" si="29"/>
        <v>-4.1923770862702092</v>
      </c>
      <c r="M151" s="110">
        <f t="shared" si="28"/>
        <v>-11.760912373409578</v>
      </c>
      <c r="N151" s="110">
        <f t="shared" si="30"/>
        <v>0.38085730624231634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1226.5996346935738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39.474056620194517</v>
      </c>
      <c r="K152" s="27">
        <f t="shared" si="27"/>
        <v>6.666666666666667</v>
      </c>
      <c r="L152" s="37">
        <f t="shared" si="29"/>
        <v>-4.2349689936040953</v>
      </c>
      <c r="M152" s="110">
        <f t="shared" si="28"/>
        <v>-11.760912373409578</v>
      </c>
      <c r="N152" s="110">
        <f t="shared" si="30"/>
        <v>0.37714043759084848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976.59963469357376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37.494331149922679</v>
      </c>
      <c r="K153" s="27">
        <f t="shared" si="27"/>
        <v>6.666666666666667</v>
      </c>
      <c r="L153" s="37">
        <f t="shared" si="29"/>
        <v>-2.2552435233322576</v>
      </c>
      <c r="M153" s="110">
        <f t="shared" si="28"/>
        <v>-11.760912373409578</v>
      </c>
      <c r="N153" s="110">
        <f t="shared" si="30"/>
        <v>0.59494339537257468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976.79507926650263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37.496069262536942</v>
      </c>
      <c r="K154" s="27">
        <f t="shared" si="27"/>
        <v>6.666666666666667</v>
      </c>
      <c r="L154" s="37">
        <f t="shared" si="29"/>
        <v>-2.25698163594652</v>
      </c>
      <c r="M154" s="110">
        <f t="shared" si="28"/>
        <v>-11.760912373409578</v>
      </c>
      <c r="N154" s="110">
        <f t="shared" si="30"/>
        <v>0.59470533761132016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977.37894273151937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37.501259561573413</v>
      </c>
      <c r="K155" s="27">
        <f t="shared" si="27"/>
        <v>6.666666666666667</v>
      </c>
      <c r="L155" s="37">
        <f t="shared" si="29"/>
        <v>-2.262171934982991</v>
      </c>
      <c r="M155" s="110">
        <f t="shared" si="28"/>
        <v>-11.760912373409578</v>
      </c>
      <c r="N155" s="110">
        <f t="shared" si="30"/>
        <v>0.5939950235431134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978.34396785563752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37.509831432732632</v>
      </c>
      <c r="K156" s="27">
        <f t="shared" si="27"/>
        <v>6.666666666666667</v>
      </c>
      <c r="L156" s="37">
        <f t="shared" si="29"/>
        <v>-2.2707438061422103</v>
      </c>
      <c r="M156" s="110">
        <f t="shared" si="28"/>
        <v>-11.760912373409578</v>
      </c>
      <c r="N156" s="110">
        <f t="shared" si="30"/>
        <v>0.5928237843227645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979.67854928561144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37.521671979720622</v>
      </c>
      <c r="K157" s="27">
        <f t="shared" si="27"/>
        <v>6.666666666666667</v>
      </c>
      <c r="L157" s="37">
        <f t="shared" si="29"/>
        <v>-2.2825843531302006</v>
      </c>
      <c r="M157" s="110">
        <f t="shared" si="28"/>
        <v>-11.760912373409578</v>
      </c>
      <c r="N157" s="110">
        <f t="shared" si="30"/>
        <v>0.59120971872577877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981.36739792079732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37.536632523106199</v>
      </c>
      <c r="K158" s="27">
        <f t="shared" si="27"/>
        <v>6.666666666666667</v>
      </c>
      <c r="L158" s="37">
        <f t="shared" si="29"/>
        <v>-2.2975448965157774</v>
      </c>
      <c r="M158" s="110">
        <f t="shared" si="28"/>
        <v>-11.760912373409578</v>
      </c>
      <c r="N158" s="110">
        <f t="shared" si="30"/>
        <v>0.58917662776775093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983.39234697540155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37.554536483408953</v>
      </c>
      <c r="K159" s="27">
        <f t="shared" si="27"/>
        <v>6.666666666666667</v>
      </c>
      <c r="L159" s="37">
        <f t="shared" ref="L159:L190" si="32">F159-J159+M159</f>
        <v>-2.3154488568185307</v>
      </c>
      <c r="M159" s="110">
        <f t="shared" si="28"/>
        <v>-11.760912373409578</v>
      </c>
      <c r="N159" s="110">
        <f t="shared" ref="N159:N190" si="33">10^(L159/10)</f>
        <v>0.58675272377079457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985.73320973173804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37.575187766988236</v>
      </c>
      <c r="K160" s="27">
        <f t="shared" ref="K160:K223" si="36">4/60*100</f>
        <v>6.666666666666667</v>
      </c>
      <c r="L160" s="37">
        <f t="shared" si="32"/>
        <v>-2.3361001403978143</v>
      </c>
      <c r="M160" s="110">
        <f t="shared" ref="M160:M223" si="37">10*LOG(6.666667/100)</f>
        <v>-11.760912373409578</v>
      </c>
      <c r="N160" s="110">
        <f t="shared" si="33"/>
        <v>0.5839692591961404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988.36860886215652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37.598378870285991</v>
      </c>
      <c r="K161" s="27">
        <f t="shared" si="36"/>
        <v>6.666666666666667</v>
      </c>
      <c r="L161" s="37">
        <f t="shared" si="32"/>
        <v>-2.3592912436955693</v>
      </c>
      <c r="M161" s="110">
        <f t="shared" si="37"/>
        <v>-11.760912373409578</v>
      </c>
      <c r="N161" s="110">
        <f t="shared" si="33"/>
        <v>0.58085920436501681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991.27671751833043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37.623898117270542</v>
      </c>
      <c r="K162" s="27">
        <f t="shared" si="36"/>
        <v>6.666666666666667</v>
      </c>
      <c r="L162" s="37">
        <f t="shared" si="32"/>
        <v>-2.3848104906801204</v>
      </c>
      <c r="M162" s="110">
        <f t="shared" si="37"/>
        <v>-11.760912373409578</v>
      </c>
      <c r="N162" s="110">
        <f t="shared" si="33"/>
        <v>0.57745607011438527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994.43587643554156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37.65153568067106</v>
      </c>
      <c r="K163" s="27">
        <f t="shared" si="36"/>
        <v>6.666666666666667</v>
      </c>
      <c r="L163" s="37">
        <f t="shared" si="32"/>
        <v>-2.4124480540806381</v>
      </c>
      <c r="M163" s="110">
        <f t="shared" si="37"/>
        <v>-11.760912373409578</v>
      </c>
      <c r="N163" s="110">
        <f t="shared" si="33"/>
        <v>0.57379293239974782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997.82507353131905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37.681088255432243</v>
      </c>
      <c r="K164" s="27">
        <f t="shared" si="36"/>
        <v>6.666666666666667</v>
      </c>
      <c r="L164" s="37">
        <f t="shared" si="32"/>
        <v>-2.4420006288418215</v>
      </c>
      <c r="M164" s="110">
        <f t="shared" si="37"/>
        <v>-11.760912373409578</v>
      </c>
      <c r="N164" s="110">
        <f t="shared" si="33"/>
        <v>0.56990167986015061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1001.4242896256557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37.712362420755653</v>
      </c>
      <c r="K165" s="27">
        <f t="shared" si="36"/>
        <v>6.666666666666667</v>
      </c>
      <c r="L165" s="37">
        <f t="shared" si="32"/>
        <v>-2.4732747941652313</v>
      </c>
      <c r="M165" s="110">
        <f t="shared" si="37"/>
        <v>-11.760912373409578</v>
      </c>
      <c r="N165" s="110">
        <f t="shared" si="33"/>
        <v>0.56581247768107379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1005.2147249600906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37.745176835220853</v>
      </c>
      <c r="K166" s="27">
        <f t="shared" si="36"/>
        <v>6.666666666666667</v>
      </c>
      <c r="L166" s="37">
        <f t="shared" si="32"/>
        <v>-2.5060892086304314</v>
      </c>
      <c r="M166" s="110">
        <f t="shared" si="37"/>
        <v>-11.760912373409578</v>
      </c>
      <c r="N166" s="110">
        <f t="shared" si="33"/>
        <v>0.56155342334419323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1009.1789267127533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37.779363463388734</v>
      </c>
      <c r="K167" s="27">
        <f t="shared" si="36"/>
        <v>6.666666666666667</v>
      </c>
      <c r="L167" s="37">
        <f t="shared" si="32"/>
        <v>-2.5402758367983118</v>
      </c>
      <c r="M167" s="110">
        <f t="shared" si="37"/>
        <v>-11.760912373409578</v>
      </c>
      <c r="N167" s="110">
        <f t="shared" si="33"/>
        <v>0.55715036108825045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1013.3008390391431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37.814768045171377</v>
      </c>
      <c r="K168" s="27">
        <f t="shared" si="36"/>
        <v>6.666666666666667</v>
      </c>
      <c r="L168" s="37">
        <f t="shared" si="32"/>
        <v>-2.575680418580955</v>
      </c>
      <c r="M168" s="110">
        <f t="shared" si="37"/>
        <v>-11.760912373409578</v>
      </c>
      <c r="N168" s="110">
        <f t="shared" si="33"/>
        <v>0.5526268199195904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1017.5657958023311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37.851250005710128</v>
      </c>
      <c r="K169" s="27">
        <f t="shared" si="36"/>
        <v>6.666666666666667</v>
      </c>
      <c r="L169" s="37">
        <f t="shared" si="32"/>
        <v>-2.6121623791197059</v>
      </c>
      <c r="M169" s="110">
        <f t="shared" si="37"/>
        <v>-11.760912373409578</v>
      </c>
      <c r="N169" s="110">
        <f t="shared" si="33"/>
        <v>0.54800404237528688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1021.960473363116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37.888681976008058</v>
      </c>
      <c r="K170" s="27">
        <f t="shared" si="36"/>
        <v>6.666666666666667</v>
      </c>
      <c r="L170" s="37">
        <f t="shared" si="32"/>
        <v>-2.6495943494176366</v>
      </c>
      <c r="M170" s="110">
        <f t="shared" si="37"/>
        <v>-11.760912373409578</v>
      </c>
      <c r="N170" s="110">
        <f t="shared" si="33"/>
        <v>0.54330107588698762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1026.4728175013192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37.92694906214021</v>
      </c>
      <c r="K171" s="27">
        <f t="shared" si="36"/>
        <v>6.666666666666667</v>
      </c>
      <c r="L171" s="37">
        <f t="shared" si="32"/>
        <v>-2.6878614355497881</v>
      </c>
      <c r="M171" s="110">
        <f t="shared" si="37"/>
        <v>-11.760912373409578</v>
      </c>
      <c r="N171" s="110">
        <f t="shared" si="33"/>
        <v>0.53853490402621829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1031.0919553114136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37.96594796917168</v>
      </c>
      <c r="K172" s="27">
        <f t="shared" si="36"/>
        <v>6.666666666666667</v>
      </c>
      <c r="L172" s="37">
        <f t="shared" si="32"/>
        <v>-2.7268603425812579</v>
      </c>
      <c r="M172" s="110">
        <f t="shared" si="37"/>
        <v>-11.760912373409578</v>
      </c>
      <c r="N172" s="110">
        <f t="shared" si="33"/>
        <v>0.53372060019916268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1035.8081000650602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38.005586057943432</v>
      </c>
      <c r="K173" s="27">
        <f t="shared" si="36"/>
        <v>6.666666666666667</v>
      </c>
      <c r="L173" s="37">
        <f t="shared" si="32"/>
        <v>-2.7664984313530105</v>
      </c>
      <c r="M173" s="110">
        <f t="shared" si="37"/>
        <v>-11.760912373409578</v>
      </c>
      <c r="N173" s="110">
        <f t="shared" si="33"/>
        <v>0.52887149101032915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1040.612454679625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38.045780389806275</v>
      </c>
      <c r="K174" s="27">
        <f t="shared" si="36"/>
        <v>6.666666666666667</v>
      </c>
      <c r="L174" s="37">
        <f t="shared" si="32"/>
        <v>-2.8066927632158531</v>
      </c>
      <c r="M174" s="110">
        <f t="shared" si="37"/>
        <v>-11.760912373409578</v>
      </c>
      <c r="N174" s="110">
        <f t="shared" si="33"/>
        <v>0.52399932034183172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1045.497117582524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38.086456796259284</v>
      </c>
      <c r="K175" s="27">
        <f t="shared" si="36"/>
        <v>6.666666666666667</v>
      </c>
      <c r="L175" s="37">
        <f t="shared" si="32"/>
        <v>-2.8473691696688626</v>
      </c>
      <c r="M175" s="110">
        <f t="shared" si="37"/>
        <v>-11.760912373409578</v>
      </c>
      <c r="N175" s="110">
        <f t="shared" si="33"/>
        <v>0.51911440819208698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1050.4549933649173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38.12754899677212</v>
      </c>
      <c r="K176" s="27">
        <f t="shared" si="36"/>
        <v>6.666666666666667</v>
      </c>
      <c r="L176" s="37">
        <f t="shared" si="32"/>
        <v>-2.8884613701816981</v>
      </c>
      <c r="M176" s="110">
        <f t="shared" si="37"/>
        <v>-11.760912373409578</v>
      </c>
      <c r="N176" s="110">
        <f t="shared" si="33"/>
        <v>0.51422580057230638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1055.4797095999243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38.168997778103474</v>
      </c>
      <c r="K177" s="27">
        <f t="shared" si="36"/>
        <v>6.666666666666667</v>
      </c>
      <c r="L177" s="37">
        <f t="shared" si="32"/>
        <v>-2.9299101515130523</v>
      </c>
      <c r="M177" s="110">
        <f t="shared" si="37"/>
        <v>-11.760912373409578</v>
      </c>
      <c r="N177" s="110">
        <f t="shared" si="33"/>
        <v>0.50934140839612263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1060.5655404821669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38.21075024140292</v>
      </c>
      <c r="K178" s="27">
        <f t="shared" si="36"/>
        <v>6.666666666666667</v>
      </c>
      <c r="L178" s="37">
        <f t="shared" si="32"/>
        <v>-2.971662614812498</v>
      </c>
      <c r="M178" s="110">
        <f t="shared" si="37"/>
        <v>-11.760912373409578</v>
      </c>
      <c r="N178" s="110">
        <f t="shared" si="33"/>
        <v>0.50446813444601157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1065.7073374563222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38.252759118606562</v>
      </c>
      <c r="K179" s="27">
        <f t="shared" si="36"/>
        <v>6.666666666666667</v>
      </c>
      <c r="L179" s="37">
        <f t="shared" si="32"/>
        <v>-3.0136714920161403</v>
      </c>
      <c r="M179" s="110">
        <f t="shared" si="37"/>
        <v>-11.760912373409578</v>
      </c>
      <c r="N179" s="110">
        <f t="shared" si="33"/>
        <v>0.4996119882761299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1070.9004666831277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38.294982156524213</v>
      </c>
      <c r="K180" s="27">
        <f t="shared" si="36"/>
        <v>6.666666666666667</v>
      </c>
      <c r="L180" s="37">
        <f t="shared" si="32"/>
        <v>-3.0558945299337914</v>
      </c>
      <c r="M180" s="110">
        <f t="shared" si="37"/>
        <v>-11.760912373409578</v>
      </c>
      <c r="N180" s="110">
        <f t="shared" si="33"/>
        <v>0.49477818941222729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1076.1407529945798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38.337381565103179</v>
      </c>
      <c r="K181" s="27">
        <f t="shared" si="36"/>
        <v>6.666666666666667</v>
      </c>
      <c r="L181" s="37">
        <f t="shared" si="32"/>
        <v>-3.0982939385127573</v>
      </c>
      <c r="M181" s="110">
        <f t="shared" si="37"/>
        <v>-11.760912373409578</v>
      </c>
      <c r="N181" s="110">
        <f t="shared" si="33"/>
        <v>0.48997125951273274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1081.4244298795461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38.379923525284809</v>
      </c>
      <c r="K182" s="27">
        <f t="shared" si="36"/>
        <v>6.666666666666667</v>
      </c>
      <c r="L182" s="37">
        <f t="shared" si="32"/>
        <v>-3.1408358986943874</v>
      </c>
      <c r="M182" s="110">
        <f t="shared" si="37"/>
        <v>-11.760912373409578</v>
      </c>
      <c r="N182" s="110">
        <f t="shared" si="33"/>
        <v>0.48519510432021995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1086.7480949894662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38.422577751376878</v>
      </c>
      <c r="K183" s="27">
        <f t="shared" si="36"/>
        <v>6.666666666666667</v>
      </c>
      <c r="L183" s="37">
        <f t="shared" si="32"/>
        <v>-3.1834901247864558</v>
      </c>
      <c r="M183" s="110">
        <f t="shared" si="37"/>
        <v>-11.760912373409578</v>
      </c>
      <c r="N183" s="110">
        <f t="shared" si="33"/>
        <v>0.48045308630355776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1092.1086706414089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38.465317102754426</v>
      </c>
      <c r="K184" s="27">
        <f t="shared" si="36"/>
        <v>6.666666666666667</v>
      </c>
      <c r="L184" s="37">
        <f t="shared" si="32"/>
        <v>-3.2262294761640042</v>
      </c>
      <c r="M184" s="110">
        <f t="shared" si="37"/>
        <v>-11.760912373409578</v>
      </c>
      <c r="N184" s="110">
        <f t="shared" si="33"/>
        <v>0.47574808890017739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1097.503368808314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38.50811723983427</v>
      </c>
      <c r="K185" s="27">
        <f t="shared" si="36"/>
        <v>6.666666666666667</v>
      </c>
      <c r="L185" s="37">
        <f t="shared" si="32"/>
        <v>-3.2690296132438483</v>
      </c>
      <c r="M185" s="110">
        <f t="shared" si="37"/>
        <v>-11.760912373409578</v>
      </c>
      <c r="N185" s="110">
        <f t="shared" si="33"/>
        <v>0.4710825732380246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1102.9296601138076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38.550956319546799</v>
      </c>
      <c r="K186" s="27">
        <f t="shared" si="36"/>
        <v>6.666666666666667</v>
      </c>
      <c r="L186" s="37">
        <f t="shared" si="32"/>
        <v>-3.3118686929563772</v>
      </c>
      <c r="M186" s="110">
        <f t="shared" si="37"/>
        <v>-11.760912373409578</v>
      </c>
      <c r="N186" s="110">
        <f t="shared" si="33"/>
        <v>0.46645862816388506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1108.3852463847636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38.593814725886141</v>
      </c>
      <c r="K187" s="27">
        <f t="shared" si="36"/>
        <v>6.666666666666667</v>
      </c>
      <c r="L187" s="37">
        <f t="shared" si="32"/>
        <v>-3.3547270992957188</v>
      </c>
      <c r="M187" s="110">
        <f t="shared" si="37"/>
        <v>-11.760912373409578</v>
      </c>
      <c r="N187" s="110">
        <f t="shared" si="33"/>
        <v>0.46187801433980963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1113.8680363541603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38.636674831512138</v>
      </c>
      <c r="K188" s="27">
        <f t="shared" si="36"/>
        <v>6.666666666666667</v>
      </c>
      <c r="L188" s="37">
        <f t="shared" si="32"/>
        <v>-3.3975872049217166</v>
      </c>
      <c r="M188" s="110">
        <f t="shared" si="37"/>
        <v>-11.760912373409578</v>
      </c>
      <c r="N188" s="110">
        <f t="shared" si="33"/>
        <v>0.457342203099522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1119.3761241468408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38.679520786774916</v>
      </c>
      <c r="K189" s="27">
        <f t="shared" si="36"/>
        <v>6.666666666666667</v>
      </c>
      <c r="L189" s="37">
        <f t="shared" si="32"/>
        <v>-3.4404331601844937</v>
      </c>
      <c r="M189" s="110">
        <f t="shared" si="37"/>
        <v>-11.760912373409578</v>
      </c>
      <c r="N189" s="110">
        <f t="shared" si="33"/>
        <v>0.4528524106867583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1124.9077702196105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38.722338332917928</v>
      </c>
      <c r="K190" s="27">
        <f t="shared" si="36"/>
        <v>6.666666666666667</v>
      </c>
      <c r="L190" s="37">
        <f t="shared" si="32"/>
        <v>-3.4832507063275067</v>
      </c>
      <c r="M190" s="110">
        <f t="shared" si="37"/>
        <v>-11.760912373409578</v>
      </c>
      <c r="N190" s="110">
        <f t="shared" si="33"/>
        <v>0.44840962843024507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1130.4613844636426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38.765114636576968</v>
      </c>
      <c r="K191" s="27">
        <f t="shared" si="36"/>
        <v>6.666666666666667</v>
      </c>
      <c r="L191" s="37">
        <f t="shared" ref="L191:L222" si="38">F191-J191+M191</f>
        <v>-3.5260270099865458</v>
      </c>
      <c r="M191" s="110">
        <f t="shared" si="37"/>
        <v>-11.760912373409578</v>
      </c>
      <c r="N191" s="110">
        <f t="shared" ref="N191:N222" si="39">10^(L191/10)</f>
        <v>0.44401464934721735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1136.0355112108282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38.807838143025776</v>
      </c>
      <c r="K192" s="27">
        <f t="shared" si="36"/>
        <v>6.666666666666667</v>
      </c>
      <c r="L192" s="37">
        <f t="shared" si="38"/>
        <v>-3.5687505164353546</v>
      </c>
      <c r="M192" s="110">
        <f t="shared" si="37"/>
        <v>-11.760912373409578</v>
      </c>
      <c r="N192" s="110">
        <f t="shared" si="39"/>
        <v>0.43966809160975745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1141.6288159162514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38.850498445920827</v>
      </c>
      <c r="K193" s="27">
        <f t="shared" si="36"/>
        <v>6.666666666666667</v>
      </c>
      <c r="L193" s="37">
        <f t="shared" si="38"/>
        <v>-3.6114108193304055</v>
      </c>
      <c r="M193" s="110">
        <f t="shared" si="37"/>
        <v>-11.760912373409578</v>
      </c>
      <c r="N193" s="110">
        <f t="shared" si="39"/>
        <v>0.43537041925616837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1147.2400733164179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38.893086171569209</v>
      </c>
      <c r="K194" s="27">
        <f t="shared" si="36"/>
        <v>6.666666666666667</v>
      </c>
      <c r="L194" s="37">
        <f t="shared" si="38"/>
        <v>-3.6539985449787871</v>
      </c>
      <c r="M194" s="110">
        <f t="shared" si="37"/>
        <v>-11.760912373409578</v>
      </c>
      <c r="N194" s="110">
        <f t="shared" si="39"/>
        <v>0.43112196048294577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1152.8681568872892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38.935592875984455</v>
      </c>
      <c r="K195" s="27">
        <f t="shared" si="36"/>
        <v>6.666666666666667</v>
      </c>
      <c r="L195" s="37">
        <f t="shared" si="38"/>
        <v>-3.6965052493940327</v>
      </c>
      <c r="M195" s="110">
        <f t="shared" si="37"/>
        <v>-11.760912373409578</v>
      </c>
      <c r="N195" s="110">
        <f t="shared" si="39"/>
        <v>0.42692292381154012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1158.512029447809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38.978010953209235</v>
      </c>
      <c r="K196" s="27">
        <f t="shared" si="36"/>
        <v>6.666666666666667</v>
      </c>
      <c r="L196" s="37">
        <f t="shared" si="38"/>
        <v>-3.7389233266188135</v>
      </c>
      <c r="M196" s="110">
        <f t="shared" si="37"/>
        <v>-11.760912373409578</v>
      </c>
      <c r="N196" s="110">
        <f t="shared" si="39"/>
        <v>0.42277341238746508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1164.1707347736785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39.020333553571774</v>
      </c>
      <c r="K197" s="27">
        <f t="shared" si="36"/>
        <v>6.666666666666667</v>
      </c>
      <c r="L197" s="37">
        <f t="shared" si="38"/>
        <v>-3.7812459269813523</v>
      </c>
      <c r="M197" s="110">
        <f t="shared" si="37"/>
        <v>-11.760912373409578</v>
      </c>
      <c r="N197" s="110">
        <f t="shared" si="39"/>
        <v>0.41867343663715223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1169.8433901028727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39.062554510708054</v>
      </c>
      <c r="K198" s="27">
        <f t="shared" si="36"/>
        <v>6.666666666666667</v>
      </c>
      <c r="L198" s="37">
        <f t="shared" si="38"/>
        <v>-3.8234668841176322</v>
      </c>
      <c r="M198" s="110">
        <f t="shared" si="37"/>
        <v>-11.760912373409578</v>
      </c>
      <c r="N198" s="110">
        <f t="shared" si="39"/>
        <v>0.41462292547973389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1175.5291794290647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39.10466827632672</v>
      </c>
      <c r="K199" s="27">
        <f t="shared" si="36"/>
        <v>6.666666666666667</v>
      </c>
      <c r="L199" s="37">
        <f t="shared" si="38"/>
        <v>-3.8655806497362981</v>
      </c>
      <c r="M199" s="110">
        <f t="shared" si="37"/>
        <v>-11.760912373409578</v>
      </c>
      <c r="N199" s="110">
        <f t="shared" si="39"/>
        <v>0.41062173626624632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1181.2273474919568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39.146669861820257</v>
      </c>
      <c r="K200" s="27">
        <f t="shared" si="36"/>
        <v>6.666666666666667</v>
      </c>
      <c r="L200" s="37">
        <f t="shared" si="38"/>
        <v>-3.9075822352298353</v>
      </c>
      <c r="M200" s="110">
        <f t="shared" si="37"/>
        <v>-11.760912373409578</v>
      </c>
      <c r="N200" s="110">
        <f t="shared" si="39"/>
        <v>0.40666966359717177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1186.9371943847243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39.188554785936326</v>
      </c>
      <c r="K201" s="27">
        <f t="shared" si="36"/>
        <v>6.666666666666667</v>
      </c>
      <c r="L201" s="37">
        <f t="shared" si="38"/>
        <v>-3.9494671593459039</v>
      </c>
      <c r="M201" s="110">
        <f t="shared" si="37"/>
        <v>-11.760912373409578</v>
      </c>
      <c r="N201" s="110">
        <f t="shared" si="39"/>
        <v>0.40276644715045212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1192.6580707085609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39.230319027819775</v>
      </c>
      <c r="K202" s="27">
        <f t="shared" si="36"/>
        <v>6.666666666666667</v>
      </c>
      <c r="L202" s="37">
        <f t="shared" si="38"/>
        <v>-3.9912314012293528</v>
      </c>
      <c r="M202" s="110">
        <f t="shared" si="37"/>
        <v>-11.760912373409578</v>
      </c>
      <c r="N202" s="110">
        <f t="shared" si="39"/>
        <v>0.3989117786356976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1198.3893732128568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39.271958984820124</v>
      </c>
      <c r="K203" s="27">
        <f t="shared" si="36"/>
        <v>6.666666666666667</v>
      </c>
      <c r="L203" s="37">
        <f t="shared" si="38"/>
        <v>-4.032871358229702</v>
      </c>
      <c r="M203" s="110">
        <f t="shared" si="37"/>
        <v>-11.760912373409578</v>
      </c>
      <c r="N203" s="110">
        <f t="shared" si="39"/>
        <v>0.39510530797600651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1204.130540866983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39.313471434532524</v>
      </c>
      <c r="K204" s="27">
        <f t="shared" si="36"/>
        <v>6.666666666666667</v>
      </c>
      <c r="L204" s="37">
        <f t="shared" si="38"/>
        <v>-4.0743838079421018</v>
      </c>
      <c r="M204" s="110">
        <f t="shared" si="37"/>
        <v>-11.760912373409578</v>
      </c>
      <c r="N204" s="110">
        <f t="shared" si="39"/>
        <v>0.39134664880638464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1209.8810513161652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39.354853500604463</v>
      </c>
      <c r="K205" s="27">
        <f t="shared" si="36"/>
        <v>6.666666666666667</v>
      </c>
      <c r="L205" s="37">
        <f t="shared" si="38"/>
        <v>-4.1157658740140413</v>
      </c>
      <c r="M205" s="110">
        <f t="shared" si="37"/>
        <v>-11.760912373409578</v>
      </c>
      <c r="N205" s="110">
        <f t="shared" si="39"/>
        <v>0.38763538336687092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1215.6404176795979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39.396102621896397</v>
      </c>
      <c r="K206" s="27">
        <f t="shared" si="36"/>
        <v>6.666666666666667</v>
      </c>
      <c r="L206" s="37">
        <f t="shared" si="38"/>
        <v>-4.1570149953059747</v>
      </c>
      <c r="M206" s="110">
        <f t="shared" si="37"/>
        <v>-11.760912373409578</v>
      </c>
      <c r="N206" s="110">
        <f t="shared" si="39"/>
        <v>0.38397106685901766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1221.4081856539078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39.437216524633172</v>
      </c>
      <c r="K207" s="27">
        <f t="shared" si="36"/>
        <v>6.666666666666667</v>
      </c>
      <c r="L207" s="37">
        <f t="shared" si="38"/>
        <v>-4.19812889804275</v>
      </c>
      <c r="M207" s="110">
        <f t="shared" si="37"/>
        <v>-11.760912373409578</v>
      </c>
      <c r="N207" s="110">
        <f t="shared" si="39"/>
        <v>0.38035323132612159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1227.1839308894153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39.478193197226105</v>
      </c>
      <c r="K208" s="27">
        <f t="shared" si="36"/>
        <v>6.666666666666667</v>
      </c>
      <c r="L208" s="37">
        <f t="shared" si="38"/>
        <v>-4.2391055706356831</v>
      </c>
      <c r="M208" s="110">
        <f t="shared" si="37"/>
        <v>-11.760912373409578</v>
      </c>
      <c r="N208" s="110">
        <f t="shared" si="39"/>
        <v>0.37678138911036796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1232.9672566104218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39.519030867482648</v>
      </c>
      <c r="K209" s="27">
        <f t="shared" si="36"/>
        <v>6.666666666666667</v>
      </c>
      <c r="L209" s="37">
        <f t="shared" si="38"/>
        <v>-4.2799432408922264</v>
      </c>
      <c r="M209" s="110">
        <f t="shared" si="37"/>
        <v>-11.760912373409578</v>
      </c>
      <c r="N209" s="110">
        <f t="shared" si="39"/>
        <v>0.3732550359337708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1238.7577914540809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39.559727981953365</v>
      </c>
      <c r="K210" s="27">
        <f t="shared" si="36"/>
        <v>6.666666666666667</v>
      </c>
      <c r="L210" s="37">
        <f t="shared" si="38"/>
        <v>-4.3206403553629436</v>
      </c>
      <c r="M210" s="110">
        <f t="shared" si="37"/>
        <v>-11.760912373409578</v>
      </c>
      <c r="N210" s="110">
        <f t="shared" si="39"/>
        <v>0.369773653644274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1068.5996346935738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38.276300427621031</v>
      </c>
      <c r="K211" s="27">
        <f t="shared" si="36"/>
        <v>6.666666666666667</v>
      </c>
      <c r="L211" s="37">
        <f t="shared" si="38"/>
        <v>-3.0372128010306092</v>
      </c>
      <c r="M211" s="110">
        <f t="shared" si="37"/>
        <v>-11.760912373409578</v>
      </c>
      <c r="N211" s="110">
        <f t="shared" si="39"/>
        <v>0.49691112491228762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1068.6974347890664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38.277095338959057</v>
      </c>
      <c r="K212" s="27">
        <f t="shared" si="36"/>
        <v>6.666666666666667</v>
      </c>
      <c r="L212" s="37">
        <f t="shared" si="38"/>
        <v>-3.0380077123686355</v>
      </c>
      <c r="M212" s="110">
        <f t="shared" si="37"/>
        <v>-11.760912373409578</v>
      </c>
      <c r="N212" s="110">
        <f t="shared" si="39"/>
        <v>0.49682018105820031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1068.9905238394315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38.279477107683789</v>
      </c>
      <c r="K213" s="27">
        <f t="shared" si="36"/>
        <v>6.666666666666667</v>
      </c>
      <c r="L213" s="37">
        <f t="shared" si="38"/>
        <v>-3.0403894810933672</v>
      </c>
      <c r="M213" s="110">
        <f t="shared" si="37"/>
        <v>-11.760912373409578</v>
      </c>
      <c r="N213" s="110">
        <f t="shared" si="39"/>
        <v>0.49654778838444363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1069.4779730677596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38.283436885703317</v>
      </c>
      <c r="K214" s="27">
        <f t="shared" si="36"/>
        <v>6.666666666666667</v>
      </c>
      <c r="L214" s="37">
        <f t="shared" si="38"/>
        <v>-3.0443492591128951</v>
      </c>
      <c r="M214" s="110">
        <f t="shared" si="37"/>
        <v>-11.760912373409578</v>
      </c>
      <c r="N214" s="110">
        <f t="shared" si="39"/>
        <v>0.49609525605901628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1070.158250769465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38.288960083687641</v>
      </c>
      <c r="K215" s="27">
        <f t="shared" si="36"/>
        <v>6.666666666666667</v>
      </c>
      <c r="L215" s="37">
        <f t="shared" si="38"/>
        <v>-3.0498724570972193</v>
      </c>
      <c r="M215" s="110">
        <f t="shared" si="37"/>
        <v>-11.760912373409578</v>
      </c>
      <c r="N215" s="110">
        <f t="shared" si="39"/>
        <v>0.49546474131971829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1071.029246075457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38.296026601245359</v>
      </c>
      <c r="K216" s="27">
        <f t="shared" si="36"/>
        <v>6.666666666666667</v>
      </c>
      <c r="L216" s="37">
        <f t="shared" si="38"/>
        <v>-3.0569389746549369</v>
      </c>
      <c r="M216" s="110">
        <f t="shared" si="37"/>
        <v>-11.760912373409578</v>
      </c>
      <c r="N216" s="110">
        <f t="shared" si="39"/>
        <v>0.49465921338209873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1072.0883010177013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38.304611137460121</v>
      </c>
      <c r="K217" s="27">
        <f t="shared" si="36"/>
        <v>6.666666666666667</v>
      </c>
      <c r="L217" s="37">
        <f t="shared" si="38"/>
        <v>-3.0655235108696992</v>
      </c>
      <c r="M217" s="110">
        <f t="shared" si="37"/>
        <v>-11.760912373409578</v>
      </c>
      <c r="N217" s="110">
        <f t="shared" si="39"/>
        <v>0.49368240478738468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1073.332249786991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38.31468357098111</v>
      </c>
      <c r="K218" s="27">
        <f t="shared" si="36"/>
        <v>6.666666666666667</v>
      </c>
      <c r="L218" s="37">
        <f t="shared" si="38"/>
        <v>-3.0755959443906882</v>
      </c>
      <c r="M218" s="110">
        <f t="shared" si="37"/>
        <v>-11.760912373409578</v>
      </c>
      <c r="N218" s="110">
        <f t="shared" si="39"/>
        <v>0.49253875192059493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1074.7574638776491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38.326209396964813</v>
      </c>
      <c r="K219" s="27">
        <f t="shared" si="36"/>
        <v>6.666666666666667</v>
      </c>
      <c r="L219" s="37">
        <f t="shared" si="38"/>
        <v>-3.0871217703743916</v>
      </c>
      <c r="M219" s="110">
        <f t="shared" si="37"/>
        <v>-11.760912373409578</v>
      </c>
      <c r="N219" s="110">
        <f t="shared" si="39"/>
        <v>0.49123332673060888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1076.3599016938051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38.339150207001822</v>
      </c>
      <c r="K220" s="27">
        <f t="shared" si="36"/>
        <v>6.666666666666667</v>
      </c>
      <c r="L220" s="37">
        <f t="shared" si="38"/>
        <v>-3.1000625804114001</v>
      </c>
      <c r="M220" s="110">
        <f t="shared" si="37"/>
        <v>-11.760912373409578</v>
      </c>
      <c r="N220" s="110">
        <f t="shared" si="39"/>
        <v>0.48977176186703703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1078.1351611480209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38.353464197740436</v>
      </c>
      <c r="K221" s="27">
        <f t="shared" si="36"/>
        <v>6.666666666666667</v>
      </c>
      <c r="L221" s="37">
        <f t="shared" si="38"/>
        <v>-3.1143765711500144</v>
      </c>
      <c r="M221" s="110">
        <f t="shared" si="37"/>
        <v>-11.760912373409578</v>
      </c>
      <c r="N221" s="110">
        <f t="shared" si="39"/>
        <v>0.4881601715120118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1080.0785338105884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38.369106694194144</v>
      </c>
      <c r="K222" s="27">
        <f t="shared" si="36"/>
        <v>6.666666666666667</v>
      </c>
      <c r="L222" s="37">
        <f t="shared" si="38"/>
        <v>-3.1300190676037225</v>
      </c>
      <c r="M222" s="110">
        <f t="shared" si="37"/>
        <v>-11.760912373409578</v>
      </c>
      <c r="N222" s="110">
        <f t="shared" si="39"/>
        <v>0.48640507013600953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1082.1850592572293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38.38603067459745</v>
      </c>
      <c r="K223" s="27">
        <f t="shared" si="36"/>
        <v>6.666666666666667</v>
      </c>
      <c r="L223" s="37">
        <f t="shared" ref="L223:L254" si="41">F223-J223+M223</f>
        <v>-3.146943048007028</v>
      </c>
      <c r="M223" s="110">
        <f t="shared" si="37"/>
        <v>-11.760912373409578</v>
      </c>
      <c r="N223" s="110">
        <f t="shared" ref="N223:N254" si="42">10^(L223/10)</f>
        <v>0.48451329126106252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1084.4495784013466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38.404187285028648</v>
      </c>
      <c r="K224" s="27">
        <f t="shared" ref="K224:K268" si="45">4/60*100</f>
        <v>6.666666666666667</v>
      </c>
      <c r="L224" s="37">
        <f t="shared" si="41"/>
        <v>-3.1650996584382263</v>
      </c>
      <c r="M224" s="110">
        <f t="shared" ref="M224:M268" si="46">10*LOG(6.666667/100)</f>
        <v>-11.760912373409578</v>
      </c>
      <c r="N224" s="110">
        <f t="shared" si="42"/>
        <v>0.48249190809270909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1086.8667847699023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38.423526333708239</v>
      </c>
      <c r="K225" s="27">
        <f t="shared" si="45"/>
        <v>6.666666666666667</v>
      </c>
      <c r="L225" s="37">
        <f t="shared" si="41"/>
        <v>-3.1844387071178168</v>
      </c>
      <c r="M225" s="110">
        <f t="shared" si="46"/>
        <v>-11.760912373409578</v>
      </c>
      <c r="N225" s="110">
        <f t="shared" si="42"/>
        <v>0.48034815760675426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1089.4312728747884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38.443996756763504</v>
      </c>
      <c r="K226" s="27">
        <f t="shared" si="45"/>
        <v>6.666666666666667</v>
      </c>
      <c r="L226" s="37">
        <f t="shared" si="41"/>
        <v>-3.2049091301730819</v>
      </c>
      <c r="M226" s="110">
        <f t="shared" si="46"/>
        <v>-11.760912373409578</v>
      </c>
      <c r="N226" s="110">
        <f t="shared" si="42"/>
        <v>0.47808936937171509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1092.1375830307393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38.465547049192459</v>
      </c>
      <c r="K227" s="27">
        <f t="shared" si="45"/>
        <v>6.666666666666667</v>
      </c>
      <c r="L227" s="37">
        <f t="shared" si="41"/>
        <v>-3.2264594226020371</v>
      </c>
      <c r="M227" s="110">
        <f t="shared" si="46"/>
        <v>-11.760912373409578</v>
      </c>
      <c r="N227" s="110">
        <f t="shared" si="42"/>
        <v>0.47572290007394624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1094.9802421648899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38.488125656651924</v>
      </c>
      <c r="K228" s="27">
        <f t="shared" si="45"/>
        <v>6.666666666666667</v>
      </c>
      <c r="L228" s="37">
        <f t="shared" si="41"/>
        <v>-3.2490380300615023</v>
      </c>
      <c r="M228" s="110">
        <f t="shared" si="46"/>
        <v>-11.760912373409578</v>
      </c>
      <c r="N228" s="110">
        <f t="shared" si="42"/>
        <v>0.47325607440796774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1097.9538003430871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38.511681325447427</v>
      </c>
      <c r="K229" s="27">
        <f t="shared" si="45"/>
        <v>6.666666666666667</v>
      </c>
      <c r="L229" s="37">
        <f t="shared" si="41"/>
        <v>-3.2725936988570048</v>
      </c>
      <c r="M229" s="110">
        <f t="shared" si="46"/>
        <v>-11.760912373409578</v>
      </c>
      <c r="N229" s="110">
        <f t="shared" si="42"/>
        <v>0.47069613271343336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1101.0528628977288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38.536163409655742</v>
      </c>
      <c r="K230" s="27">
        <f t="shared" si="45"/>
        <v>6.666666666666667</v>
      </c>
      <c r="L230" s="37">
        <f t="shared" si="41"/>
        <v>-3.2970757830653206</v>
      </c>
      <c r="M230" s="110">
        <f t="shared" si="46"/>
        <v>-11.760912373409578</v>
      </c>
      <c r="N230" s="110">
        <f t="shared" si="42"/>
        <v>0.46805018549227484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1104.2721181775096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38.561522135629019</v>
      </c>
      <c r="K231" s="27">
        <f t="shared" si="45"/>
        <v>6.666666666666667</v>
      </c>
      <c r="L231" s="37">
        <f t="shared" si="41"/>
        <v>-3.3224345090385974</v>
      </c>
      <c r="M231" s="110">
        <f t="shared" si="46"/>
        <v>-11.760912373409578</v>
      </c>
      <c r="N231" s="110">
        <f t="shared" si="42"/>
        <v>0.46532517473032109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1107.6063610495291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38.587708825197296</v>
      </c>
      <c r="K232" s="27">
        <f t="shared" si="45"/>
        <v>6.666666666666667</v>
      </c>
      <c r="L232" s="37">
        <f t="shared" si="41"/>
        <v>-3.3486211986068746</v>
      </c>
      <c r="M232" s="110">
        <f t="shared" si="46"/>
        <v>-11.760912373409578</v>
      </c>
      <c r="N232" s="110">
        <f t="shared" si="42"/>
        <v>0.46252784177938155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1111.0505123690643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38.614676079707934</v>
      </c>
      <c r="K233" s="27">
        <f t="shared" si="45"/>
        <v>6.666666666666667</v>
      </c>
      <c r="L233" s="37">
        <f t="shared" si="41"/>
        <v>-3.375588453117512</v>
      </c>
      <c r="M233" s="110">
        <f t="shared" si="46"/>
        <v>-11.760912373409578</v>
      </c>
      <c r="N233" s="110">
        <f t="shared" si="42"/>
        <v>0.45966470142754867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1114.5996346935738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38.642377927631856</v>
      </c>
      <c r="K234" s="27">
        <f t="shared" si="45"/>
        <v>6.666666666666667</v>
      </c>
      <c r="L234" s="37">
        <f t="shared" si="41"/>
        <v>-3.4032903010414337</v>
      </c>
      <c r="M234" s="110">
        <f t="shared" si="46"/>
        <v>-11.760912373409578</v>
      </c>
      <c r="N234" s="110">
        <f t="shared" si="42"/>
        <v>0.45674202169455425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1118.2489445577376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38.670769938852899</v>
      </c>
      <c r="K235" s="27">
        <f t="shared" si="45"/>
        <v>6.666666666666667</v>
      </c>
      <c r="L235" s="37">
        <f t="shared" si="41"/>
        <v>-3.4316823122624776</v>
      </c>
      <c r="M235" s="110">
        <f t="shared" si="46"/>
        <v>-11.760912373409578</v>
      </c>
      <c r="N235" s="110">
        <f t="shared" si="42"/>
        <v>0.45376580883118117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1121.99382164852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38.699809308967161</v>
      </c>
      <c r="K236" s="27">
        <f t="shared" si="45"/>
        <v>6.666666666666667</v>
      </c>
      <c r="L236" s="37">
        <f t="shared" si="41"/>
        <v>-3.4607216823767395</v>
      </c>
      <c r="M236" s="110">
        <f t="shared" si="46"/>
        <v>-11.760912373409578</v>
      </c>
      <c r="N236" s="110">
        <f t="shared" si="42"/>
        <v>0.45074179697208538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1125.8298152266075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38.729454916985233</v>
      </c>
      <c r="K237" s="27">
        <f t="shared" si="45"/>
        <v>6.666666666666667</v>
      </c>
      <c r="L237" s="37">
        <f t="shared" si="41"/>
        <v>-3.4903672903948113</v>
      </c>
      <c r="M237" s="110">
        <f t="shared" si="46"/>
        <v>-11.760912373409578</v>
      </c>
      <c r="N237" s="110">
        <f t="shared" si="42"/>
        <v>0.44767544188481168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1129.752648136199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38.759667359783144</v>
      </c>
      <c r="K238" s="27">
        <f t="shared" si="45"/>
        <v>6.666666666666667</v>
      </c>
      <c r="L238" s="37">
        <f t="shared" si="41"/>
        <v>-3.5205797331927222</v>
      </c>
      <c r="M238" s="110">
        <f t="shared" si="46"/>
        <v>-11.760912373409578</v>
      </c>
      <c r="N238" s="110">
        <f t="shared" si="42"/>
        <v>0.44457191826913467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1133.7582187319326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38.790408966513894</v>
      </c>
      <c r="K239" s="27">
        <f t="shared" si="45"/>
        <v>6.666666666666667</v>
      </c>
      <c r="L239" s="37">
        <f t="shared" si="41"/>
        <v>-3.5513213399234722</v>
      </c>
      <c r="M239" s="110">
        <f t="shared" si="46"/>
        <v>-11.760912373409578</v>
      </c>
      <c r="N239" s="110">
        <f t="shared" si="42"/>
        <v>0.44143612008577138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1137.8426010322264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38.821643795997815</v>
      </c>
      <c r="K240" s="27">
        <f t="shared" si="45"/>
        <v>6.666666666666667</v>
      </c>
      <c r="L240" s="37">
        <f t="shared" si="41"/>
        <v>-3.5825561694073933</v>
      </c>
      <c r="M240" s="110">
        <f t="shared" si="46"/>
        <v>-11.760912373409578</v>
      </c>
      <c r="N240" s="110">
        <f t="shared" si="42"/>
        <v>0.43827266342768273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1142.0020433847126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38.853337619876292</v>
      </c>
      <c r="K241" s="27">
        <f t="shared" si="45"/>
        <v>6.666666666666667</v>
      </c>
      <c r="L241" s="37">
        <f t="shared" si="41"/>
        <v>-3.6142499932858705</v>
      </c>
      <c r="M241" s="110">
        <f t="shared" si="46"/>
        <v>-11.760912373409578</v>
      </c>
      <c r="N241" s="110">
        <f t="shared" si="42"/>
        <v>0.43508589148736226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1146.2329659034945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38.885457894057332</v>
      </c>
      <c r="K242" s="27">
        <f t="shared" si="45"/>
        <v>6.666666666666667</v>
      </c>
      <c r="L242" s="37">
        <f t="shared" si="41"/>
        <v>-3.6463702674669101</v>
      </c>
      <c r="M242" s="110">
        <f t="shared" si="46"/>
        <v>-11.760912373409578</v>
      </c>
      <c r="N242" s="110">
        <f t="shared" si="42"/>
        <v>0.43187988121686205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1150.5319569110884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38.917973720717264</v>
      </c>
      <c r="K243" s="27">
        <f t="shared" si="45"/>
        <v>6.666666666666667</v>
      </c>
      <c r="L243" s="37">
        <f t="shared" si="41"/>
        <v>-3.6788860941268418</v>
      </c>
      <c r="M243" s="110">
        <f t="shared" si="46"/>
        <v>-11.760912373409578</v>
      </c>
      <c r="N243" s="110">
        <f t="shared" si="42"/>
        <v>0.42865845132160074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1154.8957685911935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38.950855802860339</v>
      </c>
      <c r="K244" s="27">
        <f t="shared" si="45"/>
        <v>6.666666666666667</v>
      </c>
      <c r="L244" s="37">
        <f t="shared" si="41"/>
        <v>-3.7117681762699171</v>
      </c>
      <c r="M244" s="110">
        <f t="shared" si="46"/>
        <v>-11.760912373409578</v>
      </c>
      <c r="N244" s="110">
        <f t="shared" si="42"/>
        <v>0.42542517127263224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1159.3213120326582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38.984076393185319</v>
      </c>
      <c r="K245" s="27">
        <f t="shared" si="45"/>
        <v>6.666666666666667</v>
      </c>
      <c r="L245" s="37">
        <f t="shared" si="41"/>
        <v>-3.7449887665948971</v>
      </c>
      <c r="M245" s="110">
        <f t="shared" si="46"/>
        <v>-11.760912373409578</v>
      </c>
      <c r="N245" s="110">
        <f t="shared" si="42"/>
        <v>0.422183371063788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1163.8056518207122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39.017609238769907</v>
      </c>
      <c r="K246" s="27">
        <f t="shared" si="45"/>
        <v>6.666666666666667</v>
      </c>
      <c r="L246" s="37">
        <f t="shared" si="41"/>
        <v>-3.7785216121794853</v>
      </c>
      <c r="M246" s="110">
        <f t="shared" si="46"/>
        <v>-11.760912373409578</v>
      </c>
      <c r="N246" s="110">
        <f t="shared" si="42"/>
        <v>0.41893615147919477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1168.3460003090649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39.051429522864431</v>
      </c>
      <c r="K247" s="27">
        <f t="shared" si="45"/>
        <v>6.666666666666667</v>
      </c>
      <c r="L247" s="37">
        <f t="shared" si="41"/>
        <v>-3.8123418962740097</v>
      </c>
      <c r="M247" s="110">
        <f t="shared" si="46"/>
        <v>-11.760912373409578</v>
      </c>
      <c r="N247" s="110">
        <f t="shared" si="42"/>
        <v>0.41568639467251878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1172.939711686003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39.085513804885657</v>
      </c>
      <c r="K248" s="27">
        <f t="shared" si="45"/>
        <v>6.666666666666667</v>
      </c>
      <c r="L248" s="37">
        <f t="shared" si="41"/>
        <v>-3.8464261782952356</v>
      </c>
      <c r="M248" s="110">
        <f t="shared" si="46"/>
        <v>-11.760912373409578</v>
      </c>
      <c r="N248" s="110">
        <f t="shared" si="42"/>
        <v>0.41243677489180636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1177.5842759292536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39.119839959522849</v>
      </c>
      <c r="K249" s="27">
        <f t="shared" si="45"/>
        <v>6.666666666666667</v>
      </c>
      <c r="L249" s="37">
        <f t="shared" si="41"/>
        <v>-3.8807523329324276</v>
      </c>
      <c r="M249" s="110">
        <f t="shared" si="46"/>
        <v>-11.760912373409578</v>
      </c>
      <c r="N249" s="110">
        <f t="shared" si="42"/>
        <v>0.40918976921270384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1182.2773127280545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39.154387115708509</v>
      </c>
      <c r="K250" s="27">
        <f t="shared" si="45"/>
        <v>6.666666666666667</v>
      </c>
      <c r="L250" s="37">
        <f t="shared" si="41"/>
        <v>-3.9152994891180875</v>
      </c>
      <c r="M250" s="110">
        <f t="shared" si="46"/>
        <v>-11.760912373409578</v>
      </c>
      <c r="N250" s="110">
        <f t="shared" si="42"/>
        <v>0.40594766816844874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1187.0165654365464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39.189135596067104</v>
      </c>
      <c r="K251" s="27">
        <f t="shared" si="45"/>
        <v>6.666666666666667</v>
      </c>
      <c r="L251" s="37">
        <f t="shared" si="41"/>
        <v>-3.9500479694766817</v>
      </c>
      <c r="M251" s="110">
        <f t="shared" si="46"/>
        <v>-11.760912373409578</v>
      </c>
      <c r="N251" s="110">
        <f t="shared" si="42"/>
        <v>0.40271258618727068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1191.7998951101299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39.22406685733344</v>
      </c>
      <c r="K252" s="27">
        <f t="shared" si="45"/>
        <v>6.666666666666667</v>
      </c>
      <c r="L252" s="37">
        <f t="shared" si="41"/>
        <v>-3.9849792307430185</v>
      </c>
      <c r="M252" s="110">
        <f t="shared" si="46"/>
        <v>-11.760912373409578</v>
      </c>
      <c r="N252" s="110">
        <f t="shared" si="42"/>
        <v>0.39948647176713281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1196.625274665676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39.259163432128105</v>
      </c>
      <c r="K253" s="27">
        <f t="shared" si="45"/>
        <v>6.666666666666667</v>
      </c>
      <c r="L253" s="37">
        <f t="shared" si="41"/>
        <v>-4.0200758055376831</v>
      </c>
      <c r="M253" s="110">
        <f t="shared" si="46"/>
        <v>-11.760912373409578</v>
      </c>
      <c r="N253" s="110">
        <f t="shared" si="42"/>
        <v>0.39627111733419379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1201.4907831972832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39.294408872387834</v>
      </c>
      <c r="K254" s="27">
        <f t="shared" si="45"/>
        <v>6.666666666666667</v>
      </c>
      <c r="L254" s="37">
        <f t="shared" si="41"/>
        <v>-4.0553212457974119</v>
      </c>
      <c r="M254" s="110">
        <f t="shared" si="46"/>
        <v>-11.760912373409578</v>
      </c>
      <c r="N254" s="110">
        <f t="shared" si="42"/>
        <v>0.39306816874536821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1206.394600471474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39.329787694673598</v>
      </c>
      <c r="K255" s="27">
        <f t="shared" si="45"/>
        <v>6.666666666666667</v>
      </c>
      <c r="L255" s="37">
        <f t="shared" ref="L255:L268" si="47">F255-J255+M255</f>
        <v>-4.0907000680831764</v>
      </c>
      <c r="M255" s="110">
        <f t="shared" si="46"/>
        <v>-11.760912373409578</v>
      </c>
      <c r="N255" s="110">
        <f t="shared" ref="N255:N268" si="48">10^(L255/10)</f>
        <v>0.38987913440705529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1211.3350016191639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39.365285327515387</v>
      </c>
      <c r="K256" s="27">
        <f t="shared" si="45"/>
        <v>6.666666666666667</v>
      </c>
      <c r="L256" s="37">
        <f t="shared" si="47"/>
        <v>-4.1261977009249655</v>
      </c>
      <c r="M256" s="110">
        <f t="shared" si="46"/>
        <v>-11.760912373409578</v>
      </c>
      <c r="N256" s="110">
        <f t="shared" si="48"/>
        <v>0.38670539399189419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1216.3103520362608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39.400888060899824</v>
      </c>
      <c r="K257" s="27">
        <f t="shared" si="45"/>
        <v>6.666666666666667</v>
      </c>
      <c r="L257" s="37">
        <f t="shared" si="47"/>
        <v>-4.1618004343094022</v>
      </c>
      <c r="M257" s="110">
        <f t="shared" si="46"/>
        <v>-11.760912373409578</v>
      </c>
      <c r="N257" s="110">
        <f t="shared" si="48"/>
        <v>0.38354820674345064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1221.3191025002334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39.43658299796359</v>
      </c>
      <c r="K258" s="27">
        <f t="shared" si="45"/>
        <v>6.666666666666667</v>
      </c>
      <c r="L258" s="37">
        <f t="shared" si="47"/>
        <v>-4.1974953713731686</v>
      </c>
      <c r="M258" s="110">
        <f t="shared" si="46"/>
        <v>-11.760912373409578</v>
      </c>
      <c r="N258" s="110">
        <f t="shared" si="48"/>
        <v>0.38040871936525095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1226.359784506275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39.472358008919599</v>
      </c>
      <c r="K259" s="27">
        <f t="shared" si="45"/>
        <v>6.666666666666667</v>
      </c>
      <c r="L259" s="37">
        <f t="shared" si="47"/>
        <v>-4.2332703823291773</v>
      </c>
      <c r="M259" s="110">
        <f t="shared" si="46"/>
        <v>-11.760912373409578</v>
      </c>
      <c r="N259" s="110">
        <f t="shared" si="48"/>
        <v>0.37728797349589133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1231.4310058236952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39.508201687214388</v>
      </c>
      <c r="K260" s="27">
        <f t="shared" si="45"/>
        <v>6.666666666666667</v>
      </c>
      <c r="L260" s="37">
        <f t="shared" si="47"/>
        <v>-4.2691140606239664</v>
      </c>
      <c r="M260" s="110">
        <f t="shared" si="46"/>
        <v>-11.760912373409578</v>
      </c>
      <c r="N260" s="110">
        <f t="shared" si="48"/>
        <v>0.37418691277610433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1236.5314462707597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39.544103307892314</v>
      </c>
      <c r="K261" s="27">
        <f t="shared" si="45"/>
        <v>6.666666666666667</v>
      </c>
      <c r="L261" s="37">
        <f t="shared" si="47"/>
        <v>-4.3050156813018923</v>
      </c>
      <c r="M261" s="110">
        <f t="shared" si="46"/>
        <v>-11.760912373409578</v>
      </c>
      <c r="N261" s="110">
        <f t="shared" si="48"/>
        <v>0.3711063895169241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1241.6598537043171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39.58005278812405</v>
      </c>
      <c r="K262" s="27">
        <f t="shared" si="45"/>
        <v>6.666666666666667</v>
      </c>
      <c r="L262" s="37">
        <f t="shared" si="47"/>
        <v>-4.340965161533628</v>
      </c>
      <c r="M262" s="110">
        <f t="shared" si="46"/>
        <v>-11.760912373409578</v>
      </c>
      <c r="N262" s="110">
        <f t="shared" si="48"/>
        <v>0.36804717098057649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1246.8150402190704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39.616040649843114</v>
      </c>
      <c r="K263" s="27">
        <f t="shared" si="45"/>
        <v>6.666666666666667</v>
      </c>
      <c r="L263" s="37">
        <f t="shared" si="47"/>
        <v>-4.3769530232526925</v>
      </c>
      <c r="M263" s="110">
        <f t="shared" si="46"/>
        <v>-11.760912373409578</v>
      </c>
      <c r="N263" s="110">
        <f t="shared" si="48"/>
        <v>0.36500994528755376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1251.9958785502577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39.652057984423891</v>
      </c>
      <c r="K264" s="27">
        <f t="shared" si="45"/>
        <v>6.666666666666667</v>
      </c>
      <c r="L264" s="37">
        <f t="shared" si="47"/>
        <v>-4.4129703578334691</v>
      </c>
      <c r="M264" s="110">
        <f t="shared" si="46"/>
        <v>-11.760912373409578</v>
      </c>
      <c r="N264" s="110">
        <f t="shared" si="48"/>
        <v>0.36199532696462228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1257.2012986726816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39.688096419327138</v>
      </c>
      <c r="K265" s="27">
        <f t="shared" si="45"/>
        <v>6.666666666666667</v>
      </c>
      <c r="L265" s="37">
        <f t="shared" si="47"/>
        <v>-4.4490087927367163</v>
      </c>
      <c r="M265" s="110">
        <f t="shared" si="46"/>
        <v>-11.760912373409578</v>
      </c>
      <c r="N265" s="110">
        <f t="shared" si="48"/>
        <v>0.35900386214936519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1262.4302845884704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39.724148086633591</v>
      </c>
      <c r="K266" s="27">
        <f t="shared" si="45"/>
        <v>6.666666666666667</v>
      </c>
      <c r="L266" s="37">
        <f t="shared" si="47"/>
        <v>-4.4850604600431687</v>
      </c>
      <c r="M266" s="110">
        <f t="shared" si="46"/>
        <v>-11.760912373409578</v>
      </c>
      <c r="N266" s="110">
        <f t="shared" si="48"/>
        <v>0.35603603346738744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1267.681871295586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39.760205593383589</v>
      </c>
      <c r="K267" s="27">
        <f t="shared" si="45"/>
        <v>6.666666666666667</v>
      </c>
      <c r="L267" s="37">
        <f t="shared" si="47"/>
        <v>-4.5211179667931667</v>
      </c>
      <c r="M267" s="110">
        <f t="shared" si="46"/>
        <v>-11.760912373409578</v>
      </c>
      <c r="N267" s="110">
        <f t="shared" si="48"/>
        <v>0.35309226459847426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1272.9551419288903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39.796261993638595</v>
      </c>
      <c r="K268" s="40">
        <f t="shared" si="45"/>
        <v>6.666666666666667</v>
      </c>
      <c r="L268" s="41">
        <f t="shared" si="47"/>
        <v>-4.557174367048173</v>
      </c>
      <c r="M268" s="110">
        <f t="shared" si="46"/>
        <v>-11.760912373409578</v>
      </c>
      <c r="N268" s="110">
        <f t="shared" si="48"/>
        <v>0.35017292454800991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19.287483013069227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21FC6-1F71-4BD7-834F-3C7C7E779047}">
  <sheetPr codeName="Sheet1"/>
  <dimension ref="A1:R40"/>
  <sheetViews>
    <sheetView view="pageBreakPreview" topLeftCell="A2" zoomScale="90" zoomScaleNormal="100" zoomScaleSheetLayoutView="90" workbookViewId="0">
      <selection activeCell="R12" sqref="R12"/>
    </sheetView>
  </sheetViews>
  <sheetFormatPr defaultRowHeight="15" x14ac:dyDescent="0.25"/>
  <cols>
    <col min="1" max="1" width="11.5703125" bestFit="1" customWidth="1"/>
    <col min="2" max="2" width="14.28515625" bestFit="1" customWidth="1"/>
    <col min="3" max="3" width="19" bestFit="1" customWidth="1"/>
    <col min="4" max="4" width="17.140625" bestFit="1" customWidth="1"/>
    <col min="10" max="10" width="13" bestFit="1" customWidth="1"/>
    <col min="11" max="11" width="16.7109375" bestFit="1" customWidth="1"/>
    <col min="12" max="12" width="13" bestFit="1" customWidth="1"/>
    <col min="13" max="13" width="16.7109375" bestFit="1" customWidth="1"/>
    <col min="18" max="18" width="10" bestFit="1" customWidth="1"/>
  </cols>
  <sheetData>
    <row r="1" spans="1:18" x14ac:dyDescent="0.25">
      <c r="A1" s="159" t="s">
        <v>0</v>
      </c>
      <c r="B1" s="160" t="s">
        <v>1</v>
      </c>
      <c r="C1" s="160" t="s">
        <v>2</v>
      </c>
      <c r="D1" s="161"/>
      <c r="I1" s="159" t="s">
        <v>108</v>
      </c>
      <c r="J1" s="159" t="s">
        <v>186</v>
      </c>
      <c r="K1" s="160"/>
      <c r="L1" s="160"/>
      <c r="M1" s="161"/>
    </row>
    <row r="2" spans="1:18" ht="15.75" thickBot="1" x14ac:dyDescent="0.3">
      <c r="A2" s="163"/>
      <c r="B2" s="162"/>
      <c r="C2" s="12" t="s">
        <v>3</v>
      </c>
      <c r="D2" s="13" t="s">
        <v>4</v>
      </c>
      <c r="I2" s="163"/>
      <c r="J2" s="125" t="s">
        <v>185</v>
      </c>
      <c r="K2" s="98" t="s">
        <v>122</v>
      </c>
      <c r="L2" s="125" t="s">
        <v>185</v>
      </c>
      <c r="M2" s="135" t="s">
        <v>122</v>
      </c>
    </row>
    <row r="3" spans="1:18" x14ac:dyDescent="0.25">
      <c r="A3" s="32" t="s">
        <v>5</v>
      </c>
      <c r="B3" s="43" t="s">
        <v>5</v>
      </c>
      <c r="C3" s="44">
        <v>252528.6</v>
      </c>
      <c r="D3" s="45">
        <v>4259051.5199999996</v>
      </c>
      <c r="I3" s="128" t="s">
        <v>72</v>
      </c>
      <c r="J3" s="32" t="str">
        <f>NSAs!E3</f>
        <v>A30</v>
      </c>
      <c r="K3" s="43">
        <f>NSAs!F3</f>
        <v>772.11</v>
      </c>
      <c r="L3" s="43" t="str">
        <f>NSAs!G3</f>
        <v>TRANS</v>
      </c>
      <c r="M3" s="131">
        <f>NSAs!H3</f>
        <v>947.21</v>
      </c>
      <c r="R3">
        <f t="shared" ref="R3:R38" si="0">CONVERT(K3,"m","ft")</f>
        <v>2533.1692913385828</v>
      </c>
    </row>
    <row r="4" spans="1:18" x14ac:dyDescent="0.25">
      <c r="A4" s="9" t="s">
        <v>6</v>
      </c>
      <c r="B4" s="10" t="s">
        <v>6</v>
      </c>
      <c r="C4" s="7">
        <v>253217.96</v>
      </c>
      <c r="D4" s="8">
        <v>4258934.25</v>
      </c>
      <c r="I4" s="129" t="s">
        <v>73</v>
      </c>
      <c r="J4" s="9" t="str">
        <f>NSAs!E4</f>
        <v>A32</v>
      </c>
      <c r="K4" s="10">
        <f>NSAs!F4</f>
        <v>339.14</v>
      </c>
      <c r="L4" s="10" t="str">
        <f>NSAs!G4</f>
        <v>A33</v>
      </c>
      <c r="M4" s="132">
        <f>NSAs!H4</f>
        <v>434.09</v>
      </c>
      <c r="R4">
        <f t="shared" si="0"/>
        <v>1112.6640419947507</v>
      </c>
    </row>
    <row r="5" spans="1:18" x14ac:dyDescent="0.25">
      <c r="A5" s="9" t="s">
        <v>7</v>
      </c>
      <c r="B5" s="10" t="s">
        <v>7</v>
      </c>
      <c r="C5" s="7">
        <v>254597.27</v>
      </c>
      <c r="D5" s="8">
        <v>4258312.75</v>
      </c>
      <c r="I5" s="129" t="s">
        <v>74</v>
      </c>
      <c r="J5" s="9" t="str">
        <f>NSAs!E5</f>
        <v>A33</v>
      </c>
      <c r="K5" s="10">
        <f>NSAs!F5</f>
        <v>438.13</v>
      </c>
      <c r="L5" s="10" t="str">
        <f>NSAs!G5</f>
        <v>A32</v>
      </c>
      <c r="M5" s="132">
        <f>NSAs!H5</f>
        <v>449.24</v>
      </c>
      <c r="R5">
        <f t="shared" si="0"/>
        <v>1437.4343832020998</v>
      </c>
    </row>
    <row r="6" spans="1:18" x14ac:dyDescent="0.25">
      <c r="A6" s="9" t="s">
        <v>8</v>
      </c>
      <c r="B6" s="10" t="s">
        <v>8</v>
      </c>
      <c r="C6" s="7">
        <v>255507.64</v>
      </c>
      <c r="D6" s="8">
        <v>4258136.95</v>
      </c>
      <c r="I6" s="129" t="s">
        <v>75</v>
      </c>
      <c r="J6" s="9" t="str">
        <f>NSAs!E6</f>
        <v>A32</v>
      </c>
      <c r="K6" s="10">
        <f>NSAs!F6</f>
        <v>582.85</v>
      </c>
      <c r="L6" s="10" t="str">
        <f>NSAs!G6</f>
        <v>A33</v>
      </c>
      <c r="M6" s="132">
        <f>NSAs!H6</f>
        <v>624.4</v>
      </c>
      <c r="R6">
        <f t="shared" si="0"/>
        <v>1912.237532808399</v>
      </c>
    </row>
    <row r="7" spans="1:18" x14ac:dyDescent="0.25">
      <c r="A7" s="9" t="s">
        <v>9</v>
      </c>
      <c r="B7" s="10" t="s">
        <v>9</v>
      </c>
      <c r="C7" s="7">
        <v>255885.43</v>
      </c>
      <c r="D7" s="8">
        <v>4258136.88</v>
      </c>
      <c r="I7" s="129" t="s">
        <v>76</v>
      </c>
      <c r="J7" s="9" t="str">
        <f>NSAs!E7</f>
        <v>A32</v>
      </c>
      <c r="K7" s="10">
        <f>NSAs!F7</f>
        <v>631.9</v>
      </c>
      <c r="L7" s="10" t="str">
        <f>NSAs!G7</f>
        <v>A33</v>
      </c>
      <c r="M7" s="132">
        <f>NSAs!H7</f>
        <v>633.86</v>
      </c>
      <c r="R7">
        <f t="shared" si="0"/>
        <v>2073.1627296587926</v>
      </c>
    </row>
    <row r="8" spans="1:18" x14ac:dyDescent="0.25">
      <c r="A8" s="9" t="s">
        <v>10</v>
      </c>
      <c r="B8" s="10" t="s">
        <v>10</v>
      </c>
      <c r="C8" s="7">
        <v>256323</v>
      </c>
      <c r="D8" s="8">
        <v>4258195</v>
      </c>
      <c r="I8" s="129" t="s">
        <v>77</v>
      </c>
      <c r="J8" s="9" t="str">
        <f>NSAs!E8</f>
        <v>A33</v>
      </c>
      <c r="K8" s="10">
        <f>NSAs!F8</f>
        <v>693.8</v>
      </c>
      <c r="L8" s="10" t="str">
        <f>NSAs!G8</f>
        <v>A32</v>
      </c>
      <c r="M8" s="132">
        <f>NSAs!H8</f>
        <v>697.46</v>
      </c>
      <c r="R8">
        <f t="shared" si="0"/>
        <v>2276.2467191601049</v>
      </c>
    </row>
    <row r="9" spans="1:18" x14ac:dyDescent="0.25">
      <c r="A9" s="9" t="s">
        <v>11</v>
      </c>
      <c r="B9" s="10" t="s">
        <v>11</v>
      </c>
      <c r="C9" s="7">
        <v>254548.51</v>
      </c>
      <c r="D9" s="8">
        <v>4257829.0999999996</v>
      </c>
      <c r="I9" s="129" t="s">
        <v>78</v>
      </c>
      <c r="J9" s="9" t="str">
        <f>NSAs!E9</f>
        <v>A30</v>
      </c>
      <c r="K9" s="10">
        <f>NSAs!F9</f>
        <v>716.7</v>
      </c>
      <c r="L9" s="10" t="str">
        <f>NSAs!G9</f>
        <v>TRANS</v>
      </c>
      <c r="M9" s="132">
        <f>NSAs!H9</f>
        <v>962.45</v>
      </c>
      <c r="R9">
        <f t="shared" si="0"/>
        <v>2351.3779527559054</v>
      </c>
    </row>
    <row r="10" spans="1:18" x14ac:dyDescent="0.25">
      <c r="A10" s="9" t="s">
        <v>12</v>
      </c>
      <c r="B10" s="10" t="s">
        <v>12</v>
      </c>
      <c r="C10" s="7">
        <v>254850.77</v>
      </c>
      <c r="D10" s="8">
        <v>4257828.84</v>
      </c>
      <c r="I10" s="129" t="s">
        <v>79</v>
      </c>
      <c r="J10" s="9" t="str">
        <f>NSAs!E10</f>
        <v>A30</v>
      </c>
      <c r="K10" s="10">
        <f>NSAs!F10</f>
        <v>655.14</v>
      </c>
      <c r="L10" s="10" t="str">
        <f>NSAs!G10</f>
        <v>TRANS</v>
      </c>
      <c r="M10" s="132">
        <f>NSAs!H10</f>
        <v>977.87</v>
      </c>
      <c r="R10">
        <f t="shared" si="0"/>
        <v>2149.4094488188975</v>
      </c>
    </row>
    <row r="11" spans="1:18" x14ac:dyDescent="0.25">
      <c r="A11" s="9" t="s">
        <v>13</v>
      </c>
      <c r="B11" s="10" t="s">
        <v>13</v>
      </c>
      <c r="C11" s="7">
        <v>255533.88</v>
      </c>
      <c r="D11" s="8">
        <v>4257829.1500000004</v>
      </c>
      <c r="I11" s="129" t="s">
        <v>80</v>
      </c>
      <c r="J11" s="9" t="str">
        <f>NSAs!E11</f>
        <v>A32</v>
      </c>
      <c r="K11" s="10">
        <f>NSAs!F11</f>
        <v>818.3</v>
      </c>
      <c r="L11" s="10" t="str">
        <f>NSAs!G11</f>
        <v>A33</v>
      </c>
      <c r="M11" s="132">
        <f>NSAs!H11</f>
        <v>896.19</v>
      </c>
      <c r="R11">
        <f t="shared" si="0"/>
        <v>2684.7112860892389</v>
      </c>
    </row>
    <row r="12" spans="1:18" x14ac:dyDescent="0.25">
      <c r="A12" s="9" t="s">
        <v>14</v>
      </c>
      <c r="B12" s="10" t="s">
        <v>14</v>
      </c>
      <c r="C12" s="7">
        <v>255894.42</v>
      </c>
      <c r="D12" s="8">
        <v>4257829.12</v>
      </c>
      <c r="I12" s="129" t="s">
        <v>81</v>
      </c>
      <c r="J12" s="9" t="str">
        <f>NSAs!E12</f>
        <v>A30</v>
      </c>
      <c r="K12" s="10">
        <f>NSAs!F12</f>
        <v>733.74</v>
      </c>
      <c r="L12" s="10" t="str">
        <f>NSAs!G12</f>
        <v>TRANS</v>
      </c>
      <c r="M12" s="132">
        <f>NSAs!H12</f>
        <v>1086.82</v>
      </c>
      <c r="R12">
        <f t="shared" si="0"/>
        <v>2407.2834645669291</v>
      </c>
    </row>
    <row r="13" spans="1:18" x14ac:dyDescent="0.25">
      <c r="A13" s="9" t="s">
        <v>15</v>
      </c>
      <c r="B13" s="10" t="s">
        <v>15</v>
      </c>
      <c r="C13" s="7">
        <v>256274.81</v>
      </c>
      <c r="D13" s="8">
        <v>4257829.08</v>
      </c>
      <c r="I13" s="129" t="s">
        <v>82</v>
      </c>
      <c r="J13" s="9" t="str">
        <f>NSAs!E13</f>
        <v>A30</v>
      </c>
      <c r="K13" s="10">
        <f>NSAs!F13</f>
        <v>660.42</v>
      </c>
      <c r="L13" s="10" t="str">
        <f>NSAs!G13</f>
        <v>TRANS</v>
      </c>
      <c r="M13" s="132">
        <f>NSAs!H13</f>
        <v>1178.4000000000001</v>
      </c>
      <c r="R13">
        <f t="shared" si="0"/>
        <v>2166.732283464567</v>
      </c>
    </row>
    <row r="14" spans="1:18" x14ac:dyDescent="0.25">
      <c r="A14" s="9" t="s">
        <v>16</v>
      </c>
      <c r="B14" s="10" t="s">
        <v>16</v>
      </c>
      <c r="C14" s="7">
        <v>256570.18</v>
      </c>
      <c r="D14" s="8">
        <v>4257828.93</v>
      </c>
      <c r="I14" s="129" t="s">
        <v>83</v>
      </c>
      <c r="J14" s="9" t="str">
        <f>NSAs!E14</f>
        <v>A30</v>
      </c>
      <c r="K14" s="10">
        <f>NSAs!F14</f>
        <v>695.77</v>
      </c>
      <c r="L14" s="10" t="str">
        <f>NSAs!G14</f>
        <v>TRANS</v>
      </c>
      <c r="M14" s="132">
        <f>NSAs!H14</f>
        <v>1267.29</v>
      </c>
      <c r="R14">
        <f t="shared" si="0"/>
        <v>2282.7099737532808</v>
      </c>
    </row>
    <row r="15" spans="1:18" x14ac:dyDescent="0.25">
      <c r="A15" s="9" t="s">
        <v>17</v>
      </c>
      <c r="B15" s="10" t="s">
        <v>17</v>
      </c>
      <c r="C15" s="7">
        <v>256956.19</v>
      </c>
      <c r="D15" s="8">
        <v>4257829.25</v>
      </c>
      <c r="I15" s="129" t="s">
        <v>84</v>
      </c>
      <c r="J15" s="9" t="str">
        <f>NSAs!E15</f>
        <v>A15</v>
      </c>
      <c r="K15" s="10">
        <f>NSAs!F15</f>
        <v>496.79</v>
      </c>
      <c r="L15" s="10" t="str">
        <f>NSAs!G15</f>
        <v>A24</v>
      </c>
      <c r="M15" s="132">
        <f>NSAs!H15</f>
        <v>675.83</v>
      </c>
      <c r="R15">
        <f t="shared" si="0"/>
        <v>1629.8884514435695</v>
      </c>
    </row>
    <row r="16" spans="1:18" x14ac:dyDescent="0.25">
      <c r="A16" s="9" t="s">
        <v>18</v>
      </c>
      <c r="B16" s="10" t="s">
        <v>18</v>
      </c>
      <c r="C16" s="7">
        <v>257253.23</v>
      </c>
      <c r="D16" s="8">
        <v>4257829.12</v>
      </c>
      <c r="I16" s="129" t="s">
        <v>85</v>
      </c>
      <c r="J16" s="9" t="str">
        <f>NSAs!E16</f>
        <v>A15</v>
      </c>
      <c r="K16" s="10">
        <f>NSAs!F16</f>
        <v>484.59</v>
      </c>
      <c r="L16" s="10" t="str">
        <f>NSAs!G16</f>
        <v>A24</v>
      </c>
      <c r="M16" s="132">
        <f>NSAs!H16</f>
        <v>753.94</v>
      </c>
      <c r="R16">
        <f t="shared" si="0"/>
        <v>1589.8622047244094</v>
      </c>
    </row>
    <row r="17" spans="1:18" x14ac:dyDescent="0.25">
      <c r="A17" s="9" t="s">
        <v>19</v>
      </c>
      <c r="B17" s="10" t="s">
        <v>19</v>
      </c>
      <c r="C17" s="7">
        <v>257592.17</v>
      </c>
      <c r="D17" s="8">
        <v>4257829.28</v>
      </c>
      <c r="I17" s="129" t="s">
        <v>86</v>
      </c>
      <c r="J17" s="9" t="str">
        <f>NSAs!E17</f>
        <v>A15</v>
      </c>
      <c r="K17" s="10">
        <f>NSAs!F17</f>
        <v>500.17</v>
      </c>
      <c r="L17" s="10" t="str">
        <f>NSAs!G17</f>
        <v>A14</v>
      </c>
      <c r="M17" s="132">
        <f>NSAs!H17</f>
        <v>574.87</v>
      </c>
      <c r="R17">
        <f t="shared" si="0"/>
        <v>1640.9776902887138</v>
      </c>
    </row>
    <row r="18" spans="1:18" x14ac:dyDescent="0.25">
      <c r="A18" s="9" t="s">
        <v>20</v>
      </c>
      <c r="B18" s="10" t="s">
        <v>20</v>
      </c>
      <c r="C18" s="7">
        <v>254668.53</v>
      </c>
      <c r="D18" s="8">
        <v>4257462.46</v>
      </c>
      <c r="I18" s="129" t="s">
        <v>87</v>
      </c>
      <c r="J18" s="9" t="str">
        <f>NSAs!E18</f>
        <v>A14</v>
      </c>
      <c r="K18" s="10">
        <f>NSAs!F18</f>
        <v>568.67999999999995</v>
      </c>
      <c r="L18" s="10" t="str">
        <f>NSAs!G18</f>
        <v>A13</v>
      </c>
      <c r="M18" s="132">
        <f>NSAs!H18</f>
        <v>610.24</v>
      </c>
      <c r="R18">
        <f t="shared" si="0"/>
        <v>1865.7480314960626</v>
      </c>
    </row>
    <row r="19" spans="1:18" x14ac:dyDescent="0.25">
      <c r="A19" s="9" t="s">
        <v>21</v>
      </c>
      <c r="B19" s="10" t="s">
        <v>21</v>
      </c>
      <c r="C19" s="7">
        <v>255127.7</v>
      </c>
      <c r="D19" s="8">
        <v>4257462.49</v>
      </c>
      <c r="I19" s="129" t="s">
        <v>88</v>
      </c>
      <c r="J19" s="9" t="str">
        <f>NSAs!E19</f>
        <v>A6</v>
      </c>
      <c r="K19" s="10">
        <f>NSAs!F19</f>
        <v>504.31</v>
      </c>
      <c r="L19" s="10" t="str">
        <f>NSAs!G19</f>
        <v>A12</v>
      </c>
      <c r="M19" s="132">
        <f>NSAs!H19</f>
        <v>693.45</v>
      </c>
      <c r="R19">
        <f t="shared" si="0"/>
        <v>1654.5603674540682</v>
      </c>
    </row>
    <row r="20" spans="1:18" x14ac:dyDescent="0.25">
      <c r="A20" s="9" t="s">
        <v>22</v>
      </c>
      <c r="B20" s="10" t="s">
        <v>22</v>
      </c>
      <c r="C20" s="7">
        <v>255488.14</v>
      </c>
      <c r="D20" s="8">
        <v>4257462.93</v>
      </c>
      <c r="I20" s="129" t="s">
        <v>89</v>
      </c>
      <c r="J20" s="9" t="str">
        <f>NSAs!E20</f>
        <v>A6</v>
      </c>
      <c r="K20" s="10">
        <f>NSAs!F20</f>
        <v>385.14</v>
      </c>
      <c r="L20" s="10" t="str">
        <f>NSAs!G20</f>
        <v>A12</v>
      </c>
      <c r="M20" s="132">
        <f>NSAs!H20</f>
        <v>693.03</v>
      </c>
      <c r="R20">
        <f t="shared" si="0"/>
        <v>1263.5826771653544</v>
      </c>
    </row>
    <row r="21" spans="1:18" x14ac:dyDescent="0.25">
      <c r="A21" s="9" t="s">
        <v>23</v>
      </c>
      <c r="B21" s="10" t="s">
        <v>23</v>
      </c>
      <c r="C21" s="7">
        <v>255900.5</v>
      </c>
      <c r="D21" s="8">
        <v>4257462.8099999996</v>
      </c>
      <c r="I21" s="129" t="s">
        <v>90</v>
      </c>
      <c r="J21" s="9" t="str">
        <f>NSAs!E21</f>
        <v>A6</v>
      </c>
      <c r="K21" s="10">
        <f>NSAs!F21</f>
        <v>224.98</v>
      </c>
      <c r="L21" s="10" t="str">
        <f>NSAs!G21</f>
        <v>A5</v>
      </c>
      <c r="M21" s="132">
        <f>NSAs!H21</f>
        <v>474.4</v>
      </c>
      <c r="R21">
        <f t="shared" si="0"/>
        <v>738.12335958005247</v>
      </c>
    </row>
    <row r="22" spans="1:18" x14ac:dyDescent="0.25">
      <c r="A22" s="9" t="s">
        <v>24</v>
      </c>
      <c r="B22" s="10" t="s">
        <v>24</v>
      </c>
      <c r="C22" s="7">
        <v>256235.57</v>
      </c>
      <c r="D22" s="8">
        <v>4257462.63</v>
      </c>
      <c r="I22" s="129" t="s">
        <v>91</v>
      </c>
      <c r="J22" s="9" t="str">
        <f>NSAs!E22</f>
        <v>A6</v>
      </c>
      <c r="K22" s="10">
        <f>NSAs!F22</f>
        <v>368.16</v>
      </c>
      <c r="L22" s="10" t="str">
        <f>NSAs!G22</f>
        <v>A5</v>
      </c>
      <c r="M22" s="132">
        <f>NSAs!H22</f>
        <v>397.08</v>
      </c>
      <c r="R22">
        <f t="shared" si="0"/>
        <v>1207.8740157480318</v>
      </c>
    </row>
    <row r="23" spans="1:18" x14ac:dyDescent="0.25">
      <c r="A23" s="9" t="s">
        <v>25</v>
      </c>
      <c r="B23" s="10" t="s">
        <v>25</v>
      </c>
      <c r="C23" s="7">
        <v>256570.7</v>
      </c>
      <c r="D23" s="8">
        <v>4257462.51</v>
      </c>
      <c r="I23" s="129" t="s">
        <v>92</v>
      </c>
      <c r="J23" s="9" t="str">
        <f>NSAs!E23</f>
        <v>A5</v>
      </c>
      <c r="K23" s="10">
        <f>NSAs!F23</f>
        <v>296.57</v>
      </c>
      <c r="L23" s="10" t="str">
        <f>NSAs!G23</f>
        <v>A4</v>
      </c>
      <c r="M23" s="132">
        <f>NSAs!H23</f>
        <v>470.28</v>
      </c>
      <c r="R23">
        <f t="shared" si="0"/>
        <v>972.998687664042</v>
      </c>
    </row>
    <row r="24" spans="1:18" x14ac:dyDescent="0.25">
      <c r="A24" s="9" t="s">
        <v>26</v>
      </c>
      <c r="B24" s="10" t="s">
        <v>26</v>
      </c>
      <c r="C24" s="7">
        <v>256896.41</v>
      </c>
      <c r="D24" s="8">
        <v>4257462.62</v>
      </c>
      <c r="I24" s="129" t="s">
        <v>93</v>
      </c>
      <c r="J24" s="9" t="str">
        <f>NSAs!E24</f>
        <v>A4</v>
      </c>
      <c r="K24" s="10">
        <f>NSAs!F24</f>
        <v>440.03</v>
      </c>
      <c r="L24" s="10" t="str">
        <f>NSAs!G24</f>
        <v>A5</v>
      </c>
      <c r="M24" s="132">
        <f>NSAs!H24</f>
        <v>611.25</v>
      </c>
      <c r="R24">
        <f t="shared" si="0"/>
        <v>1443.6679790026246</v>
      </c>
    </row>
    <row r="25" spans="1:18" x14ac:dyDescent="0.25">
      <c r="A25" s="9" t="s">
        <v>27</v>
      </c>
      <c r="B25" s="10" t="s">
        <v>27</v>
      </c>
      <c r="C25" s="7">
        <v>257225.35</v>
      </c>
      <c r="D25" s="8">
        <v>4257462.6500000004</v>
      </c>
      <c r="I25" s="129" t="s">
        <v>94</v>
      </c>
      <c r="J25" s="9" t="str">
        <f>NSAs!E25</f>
        <v>A3</v>
      </c>
      <c r="K25" s="10">
        <f>NSAs!F25</f>
        <v>514.23</v>
      </c>
      <c r="L25" s="10" t="str">
        <f>NSAs!G25</f>
        <v>A4</v>
      </c>
      <c r="M25" s="132">
        <f>NSAs!H25</f>
        <v>648.48</v>
      </c>
      <c r="R25">
        <f t="shared" si="0"/>
        <v>1687.1062992125985</v>
      </c>
    </row>
    <row r="26" spans="1:18" x14ac:dyDescent="0.25">
      <c r="A26" s="9" t="s">
        <v>28</v>
      </c>
      <c r="B26" s="10" t="s">
        <v>28</v>
      </c>
      <c r="C26" s="7">
        <v>257594.36</v>
      </c>
      <c r="D26" s="8">
        <v>4257462.59</v>
      </c>
      <c r="I26" s="129" t="s">
        <v>95</v>
      </c>
      <c r="J26" s="9" t="str">
        <f>NSAs!E26</f>
        <v>A3</v>
      </c>
      <c r="K26" s="10">
        <f>NSAs!F26</f>
        <v>682.44</v>
      </c>
      <c r="L26" s="10" t="str">
        <f>NSAs!G26</f>
        <v>A2</v>
      </c>
      <c r="M26" s="132">
        <f>NSAs!H26</f>
        <v>830.54</v>
      </c>
      <c r="R26">
        <f t="shared" si="0"/>
        <v>2238.9763779527561</v>
      </c>
    </row>
    <row r="27" spans="1:18" x14ac:dyDescent="0.25">
      <c r="A27" s="9" t="s">
        <v>29</v>
      </c>
      <c r="B27" s="10" t="s">
        <v>29</v>
      </c>
      <c r="C27" s="7">
        <v>255275.85</v>
      </c>
      <c r="D27" s="8">
        <v>4257096.13</v>
      </c>
      <c r="I27" s="129" t="s">
        <v>96</v>
      </c>
      <c r="J27" s="9" t="str">
        <f>NSAs!E27</f>
        <v>A7</v>
      </c>
      <c r="K27" s="10">
        <f>NSAs!F27</f>
        <v>884.6</v>
      </c>
      <c r="L27" s="10" t="str">
        <f>NSAs!G27</f>
        <v>A3</v>
      </c>
      <c r="M27" s="132">
        <f>NSAs!H27</f>
        <v>908.07</v>
      </c>
      <c r="R27">
        <f t="shared" si="0"/>
        <v>2902.2309711286089</v>
      </c>
    </row>
    <row r="28" spans="1:18" x14ac:dyDescent="0.25">
      <c r="A28" s="9" t="s">
        <v>30</v>
      </c>
      <c r="B28" s="10" t="s">
        <v>30</v>
      </c>
      <c r="C28" s="7">
        <v>255700.77</v>
      </c>
      <c r="D28" s="8">
        <v>4257096.22</v>
      </c>
      <c r="I28" s="129" t="s">
        <v>97</v>
      </c>
      <c r="J28" s="9" t="str">
        <f>NSAs!E28</f>
        <v>A7</v>
      </c>
      <c r="K28" s="10">
        <f>NSAs!F28</f>
        <v>367.02</v>
      </c>
      <c r="L28" s="10" t="str">
        <f>NSAs!G28</f>
        <v>B2</v>
      </c>
      <c r="M28" s="132">
        <f>NSAs!H28</f>
        <v>433.14</v>
      </c>
      <c r="R28">
        <f t="shared" si="0"/>
        <v>1204.1338582677165</v>
      </c>
    </row>
    <row r="29" spans="1:18" x14ac:dyDescent="0.25">
      <c r="A29" s="9" t="s">
        <v>31</v>
      </c>
      <c r="B29" s="10" t="s">
        <v>31</v>
      </c>
      <c r="C29" s="7">
        <v>256203.13</v>
      </c>
      <c r="D29" s="8">
        <v>4257096.38</v>
      </c>
      <c r="I29" s="129" t="s">
        <v>98</v>
      </c>
      <c r="J29" s="9" t="str">
        <f>NSAs!E29</f>
        <v>B2</v>
      </c>
      <c r="K29" s="10">
        <f>NSAs!F29</f>
        <v>520.47</v>
      </c>
      <c r="L29" s="10" t="str">
        <f>NSAs!G29</f>
        <v>A7</v>
      </c>
      <c r="M29" s="132">
        <f>NSAs!H29</f>
        <v>710.17</v>
      </c>
      <c r="R29">
        <f t="shared" si="0"/>
        <v>1707.5787401574803</v>
      </c>
    </row>
    <row r="30" spans="1:18" x14ac:dyDescent="0.25">
      <c r="A30" s="9" t="s">
        <v>32</v>
      </c>
      <c r="B30" s="10" t="s">
        <v>32</v>
      </c>
      <c r="C30" s="7">
        <v>257175.15</v>
      </c>
      <c r="D30" s="8">
        <v>4257096.53</v>
      </c>
      <c r="I30" s="129" t="s">
        <v>99</v>
      </c>
      <c r="J30" s="9" t="str">
        <f>NSAs!E30</f>
        <v>B2</v>
      </c>
      <c r="K30" s="10">
        <f>NSAs!F30</f>
        <v>674.12</v>
      </c>
      <c r="L30" s="10" t="str">
        <f>NSAs!G30</f>
        <v>A16</v>
      </c>
      <c r="M30" s="132">
        <f>NSAs!H30</f>
        <v>933.72</v>
      </c>
      <c r="R30">
        <f t="shared" si="0"/>
        <v>2211.6797900262468</v>
      </c>
    </row>
    <row r="31" spans="1:18" x14ac:dyDescent="0.25">
      <c r="A31" s="9" t="s">
        <v>33</v>
      </c>
      <c r="B31" s="10" t="s">
        <v>33</v>
      </c>
      <c r="C31" s="7">
        <v>257433.06</v>
      </c>
      <c r="D31" s="8">
        <v>4257096.66</v>
      </c>
      <c r="I31" s="129" t="s">
        <v>100</v>
      </c>
      <c r="J31" s="9" t="str">
        <f>NSAs!E31</f>
        <v>B3</v>
      </c>
      <c r="K31" s="10">
        <f>NSAs!F31</f>
        <v>300.61</v>
      </c>
      <c r="L31" s="10" t="str">
        <f>NSAs!G31</f>
        <v>A25</v>
      </c>
      <c r="M31" s="132">
        <f>NSAs!H31</f>
        <v>570.29</v>
      </c>
      <c r="R31">
        <f t="shared" si="0"/>
        <v>986.25328083989507</v>
      </c>
    </row>
    <row r="32" spans="1:18" x14ac:dyDescent="0.25">
      <c r="A32" s="9" t="s">
        <v>34</v>
      </c>
      <c r="B32" s="10" t="s">
        <v>34</v>
      </c>
      <c r="C32" s="7">
        <v>258530</v>
      </c>
      <c r="D32" s="8">
        <v>4257037</v>
      </c>
      <c r="I32" s="129" t="s">
        <v>101</v>
      </c>
      <c r="J32" s="9" t="str">
        <f>NSAs!E32</f>
        <v>B3</v>
      </c>
      <c r="K32" s="10">
        <f>NSAs!F32</f>
        <v>448.56</v>
      </c>
      <c r="L32" s="10" t="str">
        <f>NSAs!G32</f>
        <v>A31</v>
      </c>
      <c r="M32" s="132">
        <f>NSAs!H32</f>
        <v>694.37</v>
      </c>
      <c r="R32">
        <f t="shared" si="0"/>
        <v>1471.6535433070867</v>
      </c>
    </row>
    <row r="33" spans="1:18" x14ac:dyDescent="0.25">
      <c r="A33" s="9" t="s">
        <v>35</v>
      </c>
      <c r="B33" s="10" t="s">
        <v>35</v>
      </c>
      <c r="C33" s="7">
        <v>256051.61</v>
      </c>
      <c r="D33" s="8">
        <v>4256729.74</v>
      </c>
      <c r="I33" s="129" t="s">
        <v>102</v>
      </c>
      <c r="J33" s="9" t="str">
        <f>NSAs!E33</f>
        <v>A31</v>
      </c>
      <c r="K33" s="10">
        <f>NSAs!F33</f>
        <v>373.75</v>
      </c>
      <c r="L33" s="10" t="str">
        <f>NSAs!G33</f>
        <v>A26</v>
      </c>
      <c r="M33" s="132">
        <f>NSAs!H33</f>
        <v>668.58</v>
      </c>
      <c r="R33">
        <f t="shared" si="0"/>
        <v>1226.2139107611549</v>
      </c>
    </row>
    <row r="34" spans="1:18" x14ac:dyDescent="0.25">
      <c r="A34" s="9" t="s">
        <v>36</v>
      </c>
      <c r="B34" s="10" t="s">
        <v>36</v>
      </c>
      <c r="C34" s="7">
        <v>257407.81</v>
      </c>
      <c r="D34" s="8">
        <v>4256729.9400000004</v>
      </c>
      <c r="I34" s="129" t="s">
        <v>103</v>
      </c>
      <c r="J34" s="9" t="str">
        <f>NSAs!E34</f>
        <v>A31</v>
      </c>
      <c r="K34" s="10">
        <f>NSAs!F34</f>
        <v>283.92</v>
      </c>
      <c r="L34" s="10" t="str">
        <f>NSAs!G34</f>
        <v>A27</v>
      </c>
      <c r="M34" s="132">
        <f>NSAs!H34</f>
        <v>680.2</v>
      </c>
      <c r="R34">
        <f t="shared" si="0"/>
        <v>931.49606299212599</v>
      </c>
    </row>
    <row r="35" spans="1:18" x14ac:dyDescent="0.25">
      <c r="A35" s="9" t="s">
        <v>37</v>
      </c>
      <c r="B35" s="10" t="s">
        <v>37</v>
      </c>
      <c r="C35" s="7">
        <v>257768.43</v>
      </c>
      <c r="D35" s="8">
        <v>4257096.5599999996</v>
      </c>
      <c r="I35" s="129" t="s">
        <v>104</v>
      </c>
      <c r="J35" s="9" t="str">
        <f>NSAs!E35</f>
        <v>A28</v>
      </c>
      <c r="K35" s="10">
        <f>NSAs!F35</f>
        <v>616.45000000000005</v>
      </c>
      <c r="L35" s="10" t="str">
        <f>NSAs!G35</f>
        <v>A27</v>
      </c>
      <c r="M35" s="132">
        <f>NSAs!H35</f>
        <v>653.6</v>
      </c>
      <c r="R35">
        <f t="shared" si="0"/>
        <v>2022.4737532808399</v>
      </c>
    </row>
    <row r="36" spans="1:18" x14ac:dyDescent="0.25">
      <c r="A36" s="9" t="s">
        <v>126</v>
      </c>
      <c r="B36" s="10" t="s">
        <v>126</v>
      </c>
      <c r="C36" s="7">
        <v>252816.43</v>
      </c>
      <c r="D36" s="8">
        <v>4259063</v>
      </c>
      <c r="I36" s="129" t="s">
        <v>105</v>
      </c>
      <c r="J36" s="9" t="str">
        <f>NSAs!E36</f>
        <v>A32</v>
      </c>
      <c r="K36" s="10">
        <f>NSAs!F36</f>
        <v>477.47</v>
      </c>
      <c r="L36" s="10" t="str">
        <f>NSAs!G36</f>
        <v>A28</v>
      </c>
      <c r="M36" s="132">
        <f>NSAs!H36</f>
        <v>604.86</v>
      </c>
      <c r="R36">
        <f t="shared" si="0"/>
        <v>1566.502624671916</v>
      </c>
    </row>
    <row r="37" spans="1:18" x14ac:dyDescent="0.25">
      <c r="A37" s="46" t="s">
        <v>198</v>
      </c>
      <c r="B37" s="42" t="s">
        <v>198</v>
      </c>
      <c r="C37" s="7">
        <v>254406.11</v>
      </c>
      <c r="D37" s="8">
        <v>4257462.75</v>
      </c>
      <c r="I37" s="129" t="s">
        <v>106</v>
      </c>
      <c r="J37" s="9" t="str">
        <f>NSAs!E37</f>
        <v>A2</v>
      </c>
      <c r="K37" s="10">
        <f>NSAs!F37</f>
        <v>550.11</v>
      </c>
      <c r="L37" s="10" t="str">
        <f>NSAs!G37</f>
        <v>B1</v>
      </c>
      <c r="M37" s="132">
        <f>NSAs!H37</f>
        <v>966.93</v>
      </c>
      <c r="R37">
        <f t="shared" si="0"/>
        <v>1804.8228346456692</v>
      </c>
    </row>
    <row r="38" spans="1:18" x14ac:dyDescent="0.25">
      <c r="A38" s="46" t="s">
        <v>199</v>
      </c>
      <c r="B38" s="42" t="s">
        <v>199</v>
      </c>
      <c r="C38" s="7">
        <v>255183.93</v>
      </c>
      <c r="D38" s="8">
        <v>4256730.4000000004</v>
      </c>
      <c r="I38" s="129" t="s">
        <v>107</v>
      </c>
      <c r="J38" s="9" t="str">
        <f>NSAs!E38</f>
        <v>B1</v>
      </c>
      <c r="K38" s="10">
        <f>NSAs!F38</f>
        <v>485.24</v>
      </c>
      <c r="L38" s="10" t="str">
        <f>NSAs!G38</f>
        <v>A1</v>
      </c>
      <c r="M38" s="132">
        <f>NSAs!H38</f>
        <v>613.88</v>
      </c>
      <c r="R38">
        <f t="shared" si="0"/>
        <v>1591.994750656168</v>
      </c>
    </row>
    <row r="39" spans="1:18" x14ac:dyDescent="0.25">
      <c r="A39" s="46" t="s">
        <v>200</v>
      </c>
      <c r="B39" s="42" t="s">
        <v>200</v>
      </c>
      <c r="C39" s="7">
        <v>255199.02</v>
      </c>
      <c r="D39" s="8">
        <v>4257829.17</v>
      </c>
      <c r="I39" s="129" t="s">
        <v>112</v>
      </c>
      <c r="J39" s="9" t="str">
        <f>NSAs!E39</f>
        <v>A1</v>
      </c>
      <c r="K39" s="10">
        <f>NSAs!F39</f>
        <v>458.99</v>
      </c>
      <c r="L39" s="10" t="str">
        <f>NSAs!G39</f>
        <v>B1</v>
      </c>
      <c r="M39" s="132">
        <f>NSAs!H39</f>
        <v>712.54</v>
      </c>
      <c r="R39">
        <f t="shared" ref="R39" si="1">CONVERT(K39,"m","ft")</f>
        <v>1505.8727034120734</v>
      </c>
    </row>
    <row r="40" spans="1:18" ht="15.75" thickBot="1" x14ac:dyDescent="0.3">
      <c r="A40" s="47" t="s">
        <v>128</v>
      </c>
      <c r="B40" s="48" t="s">
        <v>127</v>
      </c>
      <c r="C40" s="49">
        <v>257923</v>
      </c>
      <c r="D40" s="50">
        <v>4257154</v>
      </c>
      <c r="I40" s="130" t="s">
        <v>113</v>
      </c>
      <c r="J40" s="11" t="str">
        <f>NSAs!E40</f>
        <v>A1</v>
      </c>
      <c r="K40" s="133">
        <f>NSAs!F40</f>
        <v>582.5</v>
      </c>
      <c r="L40" s="133" t="str">
        <f>NSAs!G40</f>
        <v>B1</v>
      </c>
      <c r="M40" s="134">
        <f>NSAs!H40</f>
        <v>702.49</v>
      </c>
    </row>
  </sheetData>
  <mergeCells count="5">
    <mergeCell ref="J1:M1"/>
    <mergeCell ref="C1:D1"/>
    <mergeCell ref="B1:B2"/>
    <mergeCell ref="A1:A2"/>
    <mergeCell ref="I1:I2"/>
  </mergeCells>
  <phoneticPr fontId="4" type="noConversion"/>
  <pageMargins left="0.7" right="0.7" top="0.75" bottom="0.75" header="0.3" footer="0.3"/>
  <pageSetup orientation="portrait" r:id="rId1"/>
  <colBreaks count="1" manualBreakCount="1">
    <brk id="5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65C38-29EC-4CDF-B4FD-CC35265BC3E5}">
  <sheetPr codeName="Sheet28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170</v>
      </c>
      <c r="B2" s="29" t="s">
        <v>119</v>
      </c>
      <c r="C2" s="29">
        <f>NSAs!B28</f>
        <v>254181.51</v>
      </c>
      <c r="D2" s="30">
        <f>NSAs!C28</f>
        <v>4257833.1100000003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26 (dBA)</v>
      </c>
      <c r="V5" s="145" t="str">
        <f>INDEX(A7:A45,MATCH(W5,H7:H45,0))</f>
        <v>A-7</v>
      </c>
      <c r="W5" s="146">
        <f>MAX(H7:H45)</f>
        <v>40.016460211897154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A-16</v>
      </c>
      <c r="W6" s="148">
        <f>LARGE(H7:H45,2)</f>
        <v>35.574971172575879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2053.4445198734015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43.949659470909765</v>
      </c>
      <c r="H7" s="36">
        <f>C7-G7</f>
        <v>25.060640485730048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320.67422112837943</v>
      </c>
    </row>
    <row r="8" spans="1:23" x14ac:dyDescent="0.25">
      <c r="A8" s="9" t="str">
        <f>Inverters!B4</f>
        <v>A-2</v>
      </c>
      <c r="B8" s="24">
        <f t="shared" si="0"/>
        <v>1463.1944170544446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41.006040707663097</v>
      </c>
      <c r="H8" s="37">
        <f t="shared" ref="H8:H44" si="3">C8-G8</f>
        <v>28.004259248976716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631.57644575216148</v>
      </c>
    </row>
    <row r="9" spans="1:23" x14ac:dyDescent="0.25">
      <c r="A9" s="9" t="str">
        <f>Inverters!B5</f>
        <v>A-3</v>
      </c>
      <c r="B9" s="24">
        <f t="shared" si="0"/>
        <v>634.75263465358057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33.752090243318101</v>
      </c>
      <c r="H9" s="37">
        <f t="shared" si="3"/>
        <v>35.258209713321712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3355.9924207112595</v>
      </c>
    </row>
    <row r="10" spans="1:23" x14ac:dyDescent="0.25">
      <c r="A10" s="9" t="str">
        <f>Inverters!B6</f>
        <v>A-4</v>
      </c>
      <c r="B10" s="24">
        <f t="shared" si="0"/>
        <v>1360.4923823748231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40.373922288697877</v>
      </c>
      <c r="H10" s="37">
        <f t="shared" si="3"/>
        <v>28.636377667941936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730.52951452335742</v>
      </c>
    </row>
    <row r="11" spans="1:23" x14ac:dyDescent="0.25">
      <c r="A11" s="9" t="str">
        <f>Inverters!B7</f>
        <v>A-5</v>
      </c>
      <c r="B11" s="24">
        <f t="shared" si="0"/>
        <v>1730.7858271027276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42.464866604623417</v>
      </c>
      <c r="H11" s="37">
        <f t="shared" si="3"/>
        <v>26.545433352016396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451.38106324571311</v>
      </c>
    </row>
    <row r="12" spans="1:23" x14ac:dyDescent="0.25">
      <c r="A12" s="9" t="str">
        <f>Inverters!B8</f>
        <v>A-6</v>
      </c>
      <c r="B12" s="24">
        <f t="shared" si="0"/>
        <v>2171.8526175133793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44.436607011592187</v>
      </c>
      <c r="H12" s="37">
        <f t="shared" si="3"/>
        <v>24.573692945047625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286.6614507936269</v>
      </c>
    </row>
    <row r="13" spans="1:23" x14ac:dyDescent="0.25">
      <c r="A13" s="9" t="str">
        <f>Inverters!B9</f>
        <v>A-7</v>
      </c>
      <c r="B13" s="24">
        <f t="shared" si="0"/>
        <v>367.02190683936794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28.993839744742655</v>
      </c>
      <c r="H13" s="37">
        <f t="shared" si="3"/>
        <v>40.016460211897154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10037.972953804785</v>
      </c>
    </row>
    <row r="14" spans="1:23" x14ac:dyDescent="0.25">
      <c r="A14" s="9" t="str">
        <f>Inverters!B10</f>
        <v>A-8</v>
      </c>
      <c r="B14" s="24">
        <f t="shared" si="0"/>
        <v>669.27362154800164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34.21207416503632</v>
      </c>
      <c r="H14" s="37">
        <f t="shared" si="3"/>
        <v>34.798225791603492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3018.7182418237553</v>
      </c>
    </row>
    <row r="15" spans="1:23" x14ac:dyDescent="0.25">
      <c r="A15" s="9" t="str">
        <f>Inverters!B11</f>
        <v>A-9</v>
      </c>
      <c r="B15" s="24">
        <f t="shared" si="0"/>
        <v>1352.3757978091694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40.321947800112149</v>
      </c>
      <c r="H15" s="37">
        <f t="shared" si="3"/>
        <v>28.688352156527664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739.32469987509126</v>
      </c>
    </row>
    <row r="16" spans="1:23" x14ac:dyDescent="0.25">
      <c r="A16" s="9" t="str">
        <f>Inverters!B12</f>
        <v>A-10</v>
      </c>
      <c r="B16" s="24">
        <f t="shared" si="0"/>
        <v>1712.9146470854914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42.374714460439122</v>
      </c>
      <c r="H16" s="37">
        <f t="shared" si="3"/>
        <v>26.63558549620069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460.84889406840085</v>
      </c>
    </row>
    <row r="17" spans="1:21" x14ac:dyDescent="0.25">
      <c r="A17" s="9" t="str">
        <f>Inverters!B13</f>
        <v>A-11</v>
      </c>
      <c r="B17" s="24">
        <f t="shared" si="0"/>
        <v>2093.303879254026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44.116645565375137</v>
      </c>
      <c r="H17" s="37">
        <f t="shared" si="3"/>
        <v>24.893654391264675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308.57834050204781</v>
      </c>
    </row>
    <row r="18" spans="1:21" x14ac:dyDescent="0.25">
      <c r="A18" s="9" t="str">
        <f>Inverters!B14</f>
        <v>A-12</v>
      </c>
      <c r="B18" s="24">
        <f t="shared" si="0"/>
        <v>2388.6736573462535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45.263136402324079</v>
      </c>
      <c r="H18" s="37">
        <f t="shared" si="3"/>
        <v>23.747163554315733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236.98254297902901</v>
      </c>
    </row>
    <row r="19" spans="1:21" x14ac:dyDescent="0.25">
      <c r="A19" s="9" t="str">
        <f>Inverters!B15</f>
        <v>A-13</v>
      </c>
      <c r="B19" s="24">
        <f t="shared" si="0"/>
        <v>2774.6826849209197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46.564266480218954</v>
      </c>
      <c r="H19" s="37">
        <f t="shared" si="3"/>
        <v>22.446033476420858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175.63187899314823</v>
      </c>
    </row>
    <row r="20" spans="1:21" x14ac:dyDescent="0.25">
      <c r="A20" s="9" t="str">
        <f>Inverters!B16</f>
        <v>A-14</v>
      </c>
      <c r="B20" s="24">
        <f t="shared" si="0"/>
        <v>3071.7225913972129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47.447639836138542</v>
      </c>
      <c r="H20" s="37">
        <f t="shared" si="3"/>
        <v>21.56266012050127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143.30654051060637</v>
      </c>
    </row>
    <row r="21" spans="1:21" x14ac:dyDescent="0.25">
      <c r="A21" s="9" t="str">
        <f>Inverters!B17</f>
        <v>A-15</v>
      </c>
      <c r="B21" s="24">
        <f t="shared" si="0"/>
        <v>3410.6621504482123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48.3567740336306</v>
      </c>
      <c r="H21" s="37">
        <f t="shared" si="3"/>
        <v>20.653525923009212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116.23919463937634</v>
      </c>
    </row>
    <row r="22" spans="1:21" x14ac:dyDescent="0.25">
      <c r="A22" s="9" t="str">
        <f>Inverters!B18</f>
        <v>A-16</v>
      </c>
      <c r="B22" s="24">
        <f t="shared" si="0"/>
        <v>612.02116213433828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33.435328784063934</v>
      </c>
      <c r="H22" s="37">
        <f t="shared" si="3"/>
        <v>35.574971172575879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3609.9161740285253</v>
      </c>
    </row>
    <row r="23" spans="1:21" x14ac:dyDescent="0.25">
      <c r="A23" s="9" t="str">
        <f>Inverters!B19</f>
        <v>A-17</v>
      </c>
      <c r="B23" s="24">
        <f t="shared" si="0"/>
        <v>1016.1863512663842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37.839467149224134</v>
      </c>
      <c r="H23" s="37">
        <f t="shared" si="3"/>
        <v>31.170832807415678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1309.4329970987171</v>
      </c>
    </row>
    <row r="24" spans="1:21" x14ac:dyDescent="0.25">
      <c r="A24" s="9" t="str">
        <f>Inverters!B20</f>
        <v>A-18</v>
      </c>
      <c r="B24" s="24">
        <f t="shared" si="0"/>
        <v>1358.0556650227859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40.358351430064502</v>
      </c>
      <c r="H24" s="37">
        <f t="shared" si="3"/>
        <v>28.65194852657531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733.15339949936697</v>
      </c>
    </row>
    <row r="25" spans="1:21" x14ac:dyDescent="0.25">
      <c r="A25" s="9" t="str">
        <f>Inverters!B21</f>
        <v>A-19</v>
      </c>
      <c r="B25" s="24">
        <f t="shared" si="0"/>
        <v>1758.4222217944471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42.602463268896386</v>
      </c>
      <c r="H25" s="37">
        <f t="shared" si="3"/>
        <v>26.407836687743426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437.30422045647657</v>
      </c>
    </row>
    <row r="26" spans="1:21" x14ac:dyDescent="0.25">
      <c r="A26" s="9" t="str">
        <f>Inverters!B22</f>
        <v>A-20</v>
      </c>
      <c r="B26" s="24">
        <f t="shared" si="0"/>
        <v>2087.2033714998456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44.091295352339614</v>
      </c>
      <c r="H26" s="37">
        <f t="shared" si="3"/>
        <v>24.919004604300198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310.38481097933123</v>
      </c>
    </row>
    <row r="27" spans="1:21" x14ac:dyDescent="0.25">
      <c r="A27" s="9" t="str">
        <f>Inverters!B23</f>
        <v>A-21</v>
      </c>
      <c r="B27" s="24">
        <f t="shared" si="0"/>
        <v>2417.7620263583481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45.36827104442807</v>
      </c>
      <c r="H27" s="37">
        <f t="shared" si="3"/>
        <v>23.642028912211742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231.31451797741599</v>
      </c>
    </row>
    <row r="28" spans="1:21" x14ac:dyDescent="0.25">
      <c r="A28" s="9" t="str">
        <f>Inverters!B24</f>
        <v>A-22</v>
      </c>
      <c r="B28" s="24">
        <f t="shared" si="0"/>
        <v>2740.0629281277706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46.455210738340782</v>
      </c>
      <c r="H28" s="37">
        <f t="shared" si="3"/>
        <v>22.555089218299031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180.09801320875818</v>
      </c>
    </row>
    <row r="29" spans="1:21" x14ac:dyDescent="0.25">
      <c r="A29" s="9" t="str">
        <f>Inverters!B25</f>
        <v>A-23</v>
      </c>
      <c r="B29" s="24">
        <f t="shared" si="0"/>
        <v>3066.3011197858491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47.432296032154142</v>
      </c>
      <c r="H29" s="37">
        <f t="shared" si="3"/>
        <v>21.578003924485671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143.81374391349485</v>
      </c>
    </row>
    <row r="30" spans="1:21" x14ac:dyDescent="0.25">
      <c r="A30" s="9" t="str">
        <f>Inverters!B26</f>
        <v>A-24</v>
      </c>
      <c r="B30" s="24">
        <f t="shared" si="0"/>
        <v>3432.9040465617736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48.413233291753421</v>
      </c>
      <c r="H30" s="37">
        <f t="shared" si="3"/>
        <v>20.597066664886391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114.73783912462137</v>
      </c>
    </row>
    <row r="31" spans="1:21" x14ac:dyDescent="0.25">
      <c r="A31" s="9" t="str">
        <f>Inverters!B27</f>
        <v>A-25</v>
      </c>
      <c r="B31" s="24">
        <f t="shared" si="0"/>
        <v>1319.363314633483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40.107288083993673</v>
      </c>
      <c r="H31" s="37">
        <f t="shared" si="3"/>
        <v>28.90301187264614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776.785637940784</v>
      </c>
    </row>
    <row r="32" spans="1:21" x14ac:dyDescent="0.25">
      <c r="A32" s="9" t="str">
        <f>Inverters!B28</f>
        <v>A-26</v>
      </c>
      <c r="B32" s="24">
        <f t="shared" si="0"/>
        <v>1688.5371833930155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42.250212574105539</v>
      </c>
      <c r="H32" s="37">
        <f t="shared" si="3"/>
        <v>26.760087382534273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474.25152737628878</v>
      </c>
    </row>
    <row r="33" spans="1:21" x14ac:dyDescent="0.25">
      <c r="A33" s="9" t="str">
        <f>Inverters!B29</f>
        <v>A-27</v>
      </c>
      <c r="B33" s="24">
        <f t="shared" si="0"/>
        <v>2151.6780700887016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44.355545871088296</v>
      </c>
      <c r="H33" s="37">
        <f t="shared" si="3"/>
        <v>24.654754085551517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292.06223785119977</v>
      </c>
    </row>
    <row r="34" spans="1:21" x14ac:dyDescent="0.25">
      <c r="A34" s="9" t="str">
        <f>Inverters!B30</f>
        <v>A-28</v>
      </c>
      <c r="B34" s="24">
        <f t="shared" si="0"/>
        <v>3082.9256471734798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47.479261014078276</v>
      </c>
      <c r="H34" s="37">
        <f t="shared" si="3"/>
        <v>21.531038942561537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142.26690849490473</v>
      </c>
    </row>
    <row r="35" spans="1:21" x14ac:dyDescent="0.25">
      <c r="A35" s="9" t="str">
        <f>Inverters!B31</f>
        <v>A-29</v>
      </c>
      <c r="B35" s="24">
        <f t="shared" si="0"/>
        <v>3333.9070180495733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48.159069665621992</v>
      </c>
      <c r="H35" s="37">
        <f t="shared" si="3"/>
        <v>20.851230291017821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121.65305766723922</v>
      </c>
    </row>
    <row r="36" spans="1:21" x14ac:dyDescent="0.25">
      <c r="A36" s="9" t="str">
        <f>Inverters!B32</f>
        <v>A-30</v>
      </c>
      <c r="B36" s="24">
        <f t="shared" si="0"/>
        <v>4420.7642339532713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50.609947078830338</v>
      </c>
      <c r="H36" s="37">
        <f t="shared" si="3"/>
        <v>18.400352877809475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69.188718662653201</v>
      </c>
    </row>
    <row r="37" spans="1:21" x14ac:dyDescent="0.25">
      <c r="A37" s="9" t="str">
        <f>Inverters!B33</f>
        <v>A-31</v>
      </c>
      <c r="B37" s="24">
        <f t="shared" si="0"/>
        <v>2171.3358484813352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44.434540051414409</v>
      </c>
      <c r="H37" s="37">
        <f t="shared" si="3"/>
        <v>24.575759905225404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286.79791553135482</v>
      </c>
    </row>
    <row r="38" spans="1:21" x14ac:dyDescent="0.25">
      <c r="A38" s="9" t="str">
        <f>Inverters!B34</f>
        <v>A-32</v>
      </c>
      <c r="B38" s="24">
        <f t="shared" si="0"/>
        <v>3409.6914433566799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48.354301594450156</v>
      </c>
      <c r="H38" s="37">
        <f t="shared" si="3"/>
        <v>20.655998362189656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116.30538847177743</v>
      </c>
    </row>
    <row r="39" spans="1:21" x14ac:dyDescent="0.25">
      <c r="A39" s="9" t="str">
        <f>Inverters!B35</f>
        <v>A-33</v>
      </c>
      <c r="B39" s="24">
        <f t="shared" si="0"/>
        <v>3661.7620060431263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48.973802283633511</v>
      </c>
      <c r="H39" s="37">
        <f t="shared" si="3"/>
        <v>20.036497673006302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100.84393116749095</v>
      </c>
    </row>
    <row r="40" spans="1:21" x14ac:dyDescent="0.25">
      <c r="A40" s="9" t="str">
        <f>Inverters!B36</f>
        <v>B-1</v>
      </c>
      <c r="B40" s="24">
        <f t="shared" si="0"/>
        <v>1837.4092680998481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42.984118053503394</v>
      </c>
      <c r="H40" s="37">
        <f t="shared" si="3"/>
        <v>23.015881946496606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200.25722540324941</v>
      </c>
    </row>
    <row r="41" spans="1:21" x14ac:dyDescent="0.25">
      <c r="A41" s="9" t="str">
        <f>Inverters!B37</f>
        <v>B-2</v>
      </c>
      <c r="B41" s="24">
        <f t="shared" si="0"/>
        <v>433.14165073361147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30.432598946545422</v>
      </c>
      <c r="H41" s="37">
        <f t="shared" si="3"/>
        <v>35.567401053454574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3603.6292665588985</v>
      </c>
    </row>
    <row r="42" spans="1:21" x14ac:dyDescent="0.25">
      <c r="A42" s="9" t="str">
        <f>Inverters!B38</f>
        <v>B-3</v>
      </c>
      <c r="B42" s="24">
        <f t="shared" si="0"/>
        <v>1490.2399808419734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41.165124213389859</v>
      </c>
      <c r="H42" s="37">
        <f t="shared" si="3"/>
        <v>24.834875786610141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304.43009181484416</v>
      </c>
    </row>
    <row r="43" spans="1:21" x14ac:dyDescent="0.25">
      <c r="A43" s="9" t="str">
        <f>Inverters!B39</f>
        <v>C-1</v>
      </c>
      <c r="B43" s="24">
        <f t="shared" si="0"/>
        <v>1017.5176282010857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37.850838839795564</v>
      </c>
      <c r="H43" s="37">
        <f t="shared" si="3"/>
        <v>28.149161160204436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653.0044126630238</v>
      </c>
    </row>
    <row r="44" spans="1:21" ht="15.75" thickBot="1" x14ac:dyDescent="0.3">
      <c r="A44" s="9" t="str">
        <f>Inverters!B40</f>
        <v>Trans</v>
      </c>
      <c r="B44" s="24">
        <f>SQRT(($C$2-Q44)^2+($D$2-R44)^2)</f>
        <v>3802.6224914130494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49.301664251939002</v>
      </c>
      <c r="H44" s="37">
        <f t="shared" si="3"/>
        <v>4.6983357480609982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2.9500785158403069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25.131021428733934</v>
      </c>
      <c r="O45" s="108"/>
      <c r="P45" s="108"/>
      <c r="Q45" s="109"/>
      <c r="R45" s="109"/>
      <c r="U45">
        <f t="shared" ref="U45" si="5">10^(H45/10)</f>
        <v>325.91334441430223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45.508996308252804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45.508996308252804</v>
      </c>
      <c r="D51" s="77">
        <f>10*LOG10(SUM(U7:U44))</f>
        <v>45.469003219839578</v>
      </c>
      <c r="E51" s="77">
        <f>P85</f>
        <v>45.494042025406436</v>
      </c>
      <c r="F51" s="78">
        <f>S85</f>
        <v>51.884519689389364</v>
      </c>
    </row>
    <row r="52" spans="1:19" ht="14.45" customHeight="1" thickBot="1" x14ac:dyDescent="0.3">
      <c r="B52" s="72" t="s">
        <v>141</v>
      </c>
      <c r="C52" s="79">
        <f>10*LOG10(10^(C50/10)+10^(C51/10))</f>
        <v>46.585352297859529</v>
      </c>
      <c r="D52" s="79">
        <f>10*LOG10(10^(D50/10)+10^(D51/10))</f>
        <v>45.76812102311316</v>
      </c>
      <c r="E52" s="79">
        <f>J85</f>
        <v>46.296608643416199</v>
      </c>
      <c r="F52" s="80">
        <f>M85</f>
        <v>52.304492974863464</v>
      </c>
    </row>
    <row r="53" spans="1:19" ht="16.149999999999999" customHeight="1" thickBot="1" x14ac:dyDescent="0.3">
      <c r="B53" s="74" t="s">
        <v>145</v>
      </c>
      <c r="C53" s="81">
        <f>C52-C50</f>
        <v>6.5853522978595294</v>
      </c>
      <c r="D53" s="81">
        <f>D52-D50</f>
        <v>11.76812102311316</v>
      </c>
      <c r="E53" s="81">
        <f>E52-E50</f>
        <v>7.7281375734448261</v>
      </c>
      <c r="F53" s="82">
        <f>F52-F50</f>
        <v>10.35392104505064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26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45.76812102311316</v>
      </c>
      <c r="J61" s="62">
        <f>10^(I61/10)</f>
        <v>37740.886949266664</v>
      </c>
      <c r="K61" s="63"/>
      <c r="L61" s="153">
        <f>I61+10</f>
        <v>55.76812102311316</v>
      </c>
      <c r="M61" s="62">
        <f>10^(L61/10)</f>
        <v>377408.86949266633</v>
      </c>
      <c r="N61" s="62"/>
      <c r="O61" s="62">
        <f>D51</f>
        <v>45.469003219839578</v>
      </c>
      <c r="P61" s="62">
        <f>10^(O61/10)</f>
        <v>35229.000517757035</v>
      </c>
      <c r="Q61" s="62"/>
      <c r="R61" s="62">
        <f>O61+10</f>
        <v>55.469003219839578</v>
      </c>
      <c r="S61" s="63">
        <f>10^(R61/10)</f>
        <v>352290.00517757016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45.76812102311316</v>
      </c>
      <c r="J62" s="26">
        <f t="shared" ref="J62:J84" si="10">10^(I62/10)</f>
        <v>37740.886949266664</v>
      </c>
      <c r="K62" s="64"/>
      <c r="L62" s="154">
        <f t="shared" ref="L62:L67" si="11">I62+10</f>
        <v>55.76812102311316</v>
      </c>
      <c r="M62" s="26">
        <f t="shared" ref="M62:M84" si="12">10^(L62/10)</f>
        <v>377408.86949266633</v>
      </c>
      <c r="N62" s="26"/>
      <c r="O62" s="26">
        <f>O61</f>
        <v>45.469003219839578</v>
      </c>
      <c r="P62" s="26">
        <f t="shared" ref="P62:P84" si="13">10^(O62/10)</f>
        <v>35229.000517757035</v>
      </c>
      <c r="Q62" s="26"/>
      <c r="R62" s="26">
        <f t="shared" ref="R62:R67" si="14">O62+10</f>
        <v>55.469003219839578</v>
      </c>
      <c r="S62" s="64">
        <f t="shared" ref="S62:S84" si="15">10^(R62/10)</f>
        <v>352290.00517757016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45.76812102311316</v>
      </c>
      <c r="J63" s="26">
        <f t="shared" si="10"/>
        <v>37740.886949266664</v>
      </c>
      <c r="K63" s="64"/>
      <c r="L63" s="154">
        <f t="shared" si="11"/>
        <v>55.76812102311316</v>
      </c>
      <c r="M63" s="26">
        <f t="shared" si="12"/>
        <v>377408.86949266633</v>
      </c>
      <c r="N63" s="26"/>
      <c r="O63" s="26">
        <f t="shared" ref="O63:O84" si="17">O62</f>
        <v>45.469003219839578</v>
      </c>
      <c r="P63" s="26">
        <f t="shared" si="13"/>
        <v>35229.000517757035</v>
      </c>
      <c r="Q63" s="26"/>
      <c r="R63" s="26">
        <f t="shared" si="14"/>
        <v>55.469003219839578</v>
      </c>
      <c r="S63" s="64">
        <f t="shared" si="15"/>
        <v>352290.00517757016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45.76812102311316</v>
      </c>
      <c r="J64" s="26">
        <f t="shared" si="10"/>
        <v>37740.886949266664</v>
      </c>
      <c r="K64" s="64"/>
      <c r="L64" s="154">
        <f t="shared" si="11"/>
        <v>55.76812102311316</v>
      </c>
      <c r="M64" s="26">
        <f t="shared" si="12"/>
        <v>377408.86949266633</v>
      </c>
      <c r="N64" s="26"/>
      <c r="O64" s="26">
        <f t="shared" si="17"/>
        <v>45.469003219839578</v>
      </c>
      <c r="P64" s="26">
        <f t="shared" si="13"/>
        <v>35229.000517757035</v>
      </c>
      <c r="Q64" s="26"/>
      <c r="R64" s="26">
        <f t="shared" si="14"/>
        <v>55.469003219839578</v>
      </c>
      <c r="S64" s="64">
        <f t="shared" si="15"/>
        <v>352290.00517757016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45.76812102311316</v>
      </c>
      <c r="J65" s="26">
        <f t="shared" si="10"/>
        <v>37740.886949266664</v>
      </c>
      <c r="K65" s="64"/>
      <c r="L65" s="154">
        <f t="shared" si="11"/>
        <v>55.76812102311316</v>
      </c>
      <c r="M65" s="26">
        <f t="shared" si="12"/>
        <v>377408.86949266633</v>
      </c>
      <c r="N65" s="26"/>
      <c r="O65" s="26">
        <f t="shared" si="17"/>
        <v>45.469003219839578</v>
      </c>
      <c r="P65" s="26">
        <f t="shared" si="13"/>
        <v>35229.000517757035</v>
      </c>
      <c r="Q65" s="26"/>
      <c r="R65" s="26">
        <f t="shared" si="14"/>
        <v>55.469003219839578</v>
      </c>
      <c r="S65" s="64">
        <f t="shared" si="15"/>
        <v>352290.00517757016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45.76812102311316</v>
      </c>
      <c r="J66" s="26">
        <f t="shared" si="10"/>
        <v>37740.886949266664</v>
      </c>
      <c r="K66" s="64"/>
      <c r="L66" s="154">
        <f t="shared" si="11"/>
        <v>55.76812102311316</v>
      </c>
      <c r="M66" s="26">
        <f t="shared" si="12"/>
        <v>377408.86949266633</v>
      </c>
      <c r="N66" s="26"/>
      <c r="O66" s="26">
        <f t="shared" si="17"/>
        <v>45.469003219839578</v>
      </c>
      <c r="P66" s="26">
        <f t="shared" si="13"/>
        <v>35229.000517757035</v>
      </c>
      <c r="Q66" s="26"/>
      <c r="R66" s="26">
        <f t="shared" si="14"/>
        <v>55.469003219839578</v>
      </c>
      <c r="S66" s="64">
        <f t="shared" si="15"/>
        <v>352290.00517757016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45.76812102311316</v>
      </c>
      <c r="J67" s="26">
        <f t="shared" si="10"/>
        <v>37740.886949266664</v>
      </c>
      <c r="K67" s="64"/>
      <c r="L67" s="154">
        <f t="shared" si="11"/>
        <v>55.76812102311316</v>
      </c>
      <c r="M67" s="26">
        <f t="shared" si="12"/>
        <v>377408.86949266633</v>
      </c>
      <c r="N67" s="26"/>
      <c r="O67" s="26">
        <f t="shared" si="17"/>
        <v>45.469003219839578</v>
      </c>
      <c r="P67" s="26">
        <f t="shared" si="13"/>
        <v>35229.000517757035</v>
      </c>
      <c r="Q67" s="26"/>
      <c r="R67" s="26">
        <f t="shared" si="14"/>
        <v>55.469003219839578</v>
      </c>
      <c r="S67" s="64">
        <f t="shared" si="15"/>
        <v>352290.00517757016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46.585352297859529</v>
      </c>
      <c r="J68" s="26">
        <f t="shared" si="10"/>
        <v>45554.913862171299</v>
      </c>
      <c r="K68" s="64"/>
      <c r="L68" s="154">
        <f>I68</f>
        <v>46.585352297859529</v>
      </c>
      <c r="M68" s="26">
        <f t="shared" si="12"/>
        <v>45554.913862171299</v>
      </c>
      <c r="N68" s="26"/>
      <c r="O68" s="26">
        <f>H46</f>
        <v>45.508996308252804</v>
      </c>
      <c r="P68" s="26">
        <f t="shared" si="13"/>
        <v>35554.913862171299</v>
      </c>
      <c r="Q68" s="26"/>
      <c r="R68" s="26">
        <f>O68</f>
        <v>45.508996308252804</v>
      </c>
      <c r="S68" s="64">
        <f t="shared" si="15"/>
        <v>35554.913862171299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46.585352297859529</v>
      </c>
      <c r="J69" s="26">
        <f t="shared" si="10"/>
        <v>45554.913862171299</v>
      </c>
      <c r="K69" s="64"/>
      <c r="L69" s="154">
        <f t="shared" ref="L69:L82" si="20">I69</f>
        <v>46.585352297859529</v>
      </c>
      <c r="M69" s="26">
        <f t="shared" si="12"/>
        <v>45554.913862171299</v>
      </c>
      <c r="N69" s="26"/>
      <c r="O69" s="26">
        <f t="shared" si="17"/>
        <v>45.508996308252804</v>
      </c>
      <c r="P69" s="26">
        <f t="shared" si="13"/>
        <v>35554.913862171299</v>
      </c>
      <c r="Q69" s="26"/>
      <c r="R69" s="26">
        <f t="shared" ref="R69:R82" si="21">O69</f>
        <v>45.508996308252804</v>
      </c>
      <c r="S69" s="64">
        <f t="shared" si="15"/>
        <v>35554.913862171299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46.585352297859529</v>
      </c>
      <c r="J70" s="26">
        <f t="shared" si="10"/>
        <v>45554.913862171299</v>
      </c>
      <c r="K70" s="64"/>
      <c r="L70" s="154">
        <f t="shared" si="20"/>
        <v>46.585352297859529</v>
      </c>
      <c r="M70" s="26">
        <f t="shared" si="12"/>
        <v>45554.913862171299</v>
      </c>
      <c r="N70" s="26"/>
      <c r="O70" s="26">
        <f t="shared" si="17"/>
        <v>45.508996308252804</v>
      </c>
      <c r="P70" s="26">
        <f t="shared" si="13"/>
        <v>35554.913862171299</v>
      </c>
      <c r="Q70" s="26"/>
      <c r="R70" s="26">
        <f t="shared" si="21"/>
        <v>45.508996308252804</v>
      </c>
      <c r="S70" s="64">
        <f t="shared" si="15"/>
        <v>35554.913862171299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46.585352297859529</v>
      </c>
      <c r="J71" s="26">
        <f t="shared" si="10"/>
        <v>45554.913862171299</v>
      </c>
      <c r="K71" s="64"/>
      <c r="L71" s="154">
        <f t="shared" si="20"/>
        <v>46.585352297859529</v>
      </c>
      <c r="M71" s="26">
        <f t="shared" si="12"/>
        <v>45554.913862171299</v>
      </c>
      <c r="N71" s="26"/>
      <c r="O71" s="26">
        <f t="shared" si="17"/>
        <v>45.508996308252804</v>
      </c>
      <c r="P71" s="26">
        <f t="shared" si="13"/>
        <v>35554.913862171299</v>
      </c>
      <c r="Q71" s="26"/>
      <c r="R71" s="26">
        <f t="shared" si="21"/>
        <v>45.508996308252804</v>
      </c>
      <c r="S71" s="64">
        <f t="shared" si="15"/>
        <v>35554.913862171299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46.585352297859529</v>
      </c>
      <c r="J72" s="26">
        <f t="shared" si="10"/>
        <v>45554.913862171299</v>
      </c>
      <c r="K72" s="64"/>
      <c r="L72" s="154">
        <f t="shared" si="20"/>
        <v>46.585352297859529</v>
      </c>
      <c r="M72" s="26">
        <f t="shared" si="12"/>
        <v>45554.913862171299</v>
      </c>
      <c r="N72" s="26"/>
      <c r="O72" s="26">
        <f t="shared" si="17"/>
        <v>45.508996308252804</v>
      </c>
      <c r="P72" s="26">
        <f t="shared" si="13"/>
        <v>35554.913862171299</v>
      </c>
      <c r="Q72" s="26"/>
      <c r="R72" s="26">
        <f t="shared" si="21"/>
        <v>45.508996308252804</v>
      </c>
      <c r="S72" s="64">
        <f t="shared" si="15"/>
        <v>35554.913862171299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46.585352297859529</v>
      </c>
      <c r="J73" s="26">
        <f t="shared" si="10"/>
        <v>45554.913862171299</v>
      </c>
      <c r="K73" s="64"/>
      <c r="L73" s="154">
        <f t="shared" si="20"/>
        <v>46.585352297859529</v>
      </c>
      <c r="M73" s="26">
        <f t="shared" si="12"/>
        <v>45554.913862171299</v>
      </c>
      <c r="N73" s="26"/>
      <c r="O73" s="26">
        <f t="shared" si="17"/>
        <v>45.508996308252804</v>
      </c>
      <c r="P73" s="26">
        <f t="shared" si="13"/>
        <v>35554.913862171299</v>
      </c>
      <c r="Q73" s="26"/>
      <c r="R73" s="26">
        <f t="shared" si="21"/>
        <v>45.508996308252804</v>
      </c>
      <c r="S73" s="64">
        <f t="shared" si="15"/>
        <v>35554.913862171299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46.585352297859529</v>
      </c>
      <c r="J74" s="26">
        <f t="shared" si="10"/>
        <v>45554.913862171299</v>
      </c>
      <c r="K74" s="64"/>
      <c r="L74" s="154">
        <f t="shared" si="20"/>
        <v>46.585352297859529</v>
      </c>
      <c r="M74" s="26">
        <f t="shared" si="12"/>
        <v>45554.913862171299</v>
      </c>
      <c r="N74" s="26"/>
      <c r="O74" s="26">
        <f t="shared" si="17"/>
        <v>45.508996308252804</v>
      </c>
      <c r="P74" s="26">
        <f t="shared" si="13"/>
        <v>35554.913862171299</v>
      </c>
      <c r="Q74" s="26"/>
      <c r="R74" s="26">
        <f t="shared" si="21"/>
        <v>45.508996308252804</v>
      </c>
      <c r="S74" s="64">
        <f t="shared" si="15"/>
        <v>35554.913862171299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46.585352297859529</v>
      </c>
      <c r="J75" s="26">
        <f t="shared" si="10"/>
        <v>45554.913862171299</v>
      </c>
      <c r="K75" s="64"/>
      <c r="L75" s="154">
        <f t="shared" si="20"/>
        <v>46.585352297859529</v>
      </c>
      <c r="M75" s="26">
        <f t="shared" si="12"/>
        <v>45554.913862171299</v>
      </c>
      <c r="N75" s="26"/>
      <c r="O75" s="26">
        <f t="shared" si="17"/>
        <v>45.508996308252804</v>
      </c>
      <c r="P75" s="26">
        <f t="shared" si="13"/>
        <v>35554.913862171299</v>
      </c>
      <c r="Q75" s="26"/>
      <c r="R75" s="26">
        <f t="shared" si="21"/>
        <v>45.508996308252804</v>
      </c>
      <c r="S75" s="64">
        <f t="shared" si="15"/>
        <v>35554.913862171299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46.585352297859529</v>
      </c>
      <c r="J76" s="26">
        <f t="shared" si="10"/>
        <v>45554.913862171299</v>
      </c>
      <c r="K76" s="64"/>
      <c r="L76" s="154">
        <f t="shared" si="20"/>
        <v>46.585352297859529</v>
      </c>
      <c r="M76" s="26">
        <f t="shared" si="12"/>
        <v>45554.913862171299</v>
      </c>
      <c r="N76" s="26"/>
      <c r="O76" s="26">
        <f t="shared" si="17"/>
        <v>45.508996308252804</v>
      </c>
      <c r="P76" s="26">
        <f t="shared" si="13"/>
        <v>35554.913862171299</v>
      </c>
      <c r="Q76" s="26"/>
      <c r="R76" s="26">
        <f t="shared" si="21"/>
        <v>45.508996308252804</v>
      </c>
      <c r="S76" s="64">
        <f t="shared" si="15"/>
        <v>35554.913862171299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46.585352297859529</v>
      </c>
      <c r="J77" s="26">
        <f t="shared" si="10"/>
        <v>45554.913862171299</v>
      </c>
      <c r="K77" s="64"/>
      <c r="L77" s="154">
        <f t="shared" si="20"/>
        <v>46.585352297859529</v>
      </c>
      <c r="M77" s="26">
        <f t="shared" si="12"/>
        <v>45554.913862171299</v>
      </c>
      <c r="N77" s="26"/>
      <c r="O77" s="26">
        <f t="shared" si="17"/>
        <v>45.508996308252804</v>
      </c>
      <c r="P77" s="26">
        <f t="shared" si="13"/>
        <v>35554.913862171299</v>
      </c>
      <c r="Q77" s="26"/>
      <c r="R77" s="26">
        <f t="shared" si="21"/>
        <v>45.508996308252804</v>
      </c>
      <c r="S77" s="64">
        <f t="shared" si="15"/>
        <v>35554.913862171299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46.585352297859529</v>
      </c>
      <c r="J78" s="26">
        <f t="shared" si="10"/>
        <v>45554.913862171299</v>
      </c>
      <c r="K78" s="64"/>
      <c r="L78" s="154">
        <f t="shared" si="20"/>
        <v>46.585352297859529</v>
      </c>
      <c r="M78" s="26">
        <f t="shared" si="12"/>
        <v>45554.913862171299</v>
      </c>
      <c r="N78" s="26"/>
      <c r="O78" s="26">
        <f t="shared" si="17"/>
        <v>45.508996308252804</v>
      </c>
      <c r="P78" s="26">
        <f t="shared" si="13"/>
        <v>35554.913862171299</v>
      </c>
      <c r="Q78" s="26"/>
      <c r="R78" s="26">
        <f t="shared" si="21"/>
        <v>45.508996308252804</v>
      </c>
      <c r="S78" s="64">
        <f t="shared" si="15"/>
        <v>35554.913862171299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46.585352297859529</v>
      </c>
      <c r="J79" s="26">
        <f t="shared" si="10"/>
        <v>45554.913862171299</v>
      </c>
      <c r="K79" s="64"/>
      <c r="L79" s="154">
        <f t="shared" si="20"/>
        <v>46.585352297859529</v>
      </c>
      <c r="M79" s="26">
        <f t="shared" si="12"/>
        <v>45554.913862171299</v>
      </c>
      <c r="N79" s="26"/>
      <c r="O79" s="26">
        <f t="shared" si="17"/>
        <v>45.508996308252804</v>
      </c>
      <c r="P79" s="26">
        <f t="shared" si="13"/>
        <v>35554.913862171299</v>
      </c>
      <c r="Q79" s="26"/>
      <c r="R79" s="26">
        <f t="shared" si="21"/>
        <v>45.508996308252804</v>
      </c>
      <c r="S79" s="64">
        <f t="shared" si="15"/>
        <v>35554.913862171299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46.585352297859529</v>
      </c>
      <c r="J80" s="26">
        <f t="shared" si="10"/>
        <v>45554.913862171299</v>
      </c>
      <c r="K80" s="64"/>
      <c r="L80" s="154">
        <f t="shared" si="20"/>
        <v>46.585352297859529</v>
      </c>
      <c r="M80" s="26">
        <f t="shared" si="12"/>
        <v>45554.913862171299</v>
      </c>
      <c r="N80" s="26"/>
      <c r="O80" s="26">
        <f t="shared" si="17"/>
        <v>45.508996308252804</v>
      </c>
      <c r="P80" s="26">
        <f t="shared" si="13"/>
        <v>35554.913862171299</v>
      </c>
      <c r="Q80" s="26"/>
      <c r="R80" s="26">
        <f t="shared" si="21"/>
        <v>45.508996308252804</v>
      </c>
      <c r="S80" s="64">
        <f t="shared" si="15"/>
        <v>35554.913862171299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46.585352297859529</v>
      </c>
      <c r="J81" s="26">
        <f t="shared" si="10"/>
        <v>45554.913862171299</v>
      </c>
      <c r="K81" s="64"/>
      <c r="L81" s="154">
        <f t="shared" si="20"/>
        <v>46.585352297859529</v>
      </c>
      <c r="M81" s="26">
        <f t="shared" si="12"/>
        <v>45554.913862171299</v>
      </c>
      <c r="N81" s="26"/>
      <c r="O81" s="26">
        <f t="shared" si="17"/>
        <v>45.508996308252804</v>
      </c>
      <c r="P81" s="26">
        <f t="shared" si="13"/>
        <v>35554.913862171299</v>
      </c>
      <c r="Q81" s="26"/>
      <c r="R81" s="26">
        <f t="shared" si="21"/>
        <v>45.508996308252804</v>
      </c>
      <c r="S81" s="64">
        <f t="shared" si="15"/>
        <v>35554.913862171299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46.585352297859529</v>
      </c>
      <c r="J82" s="26">
        <f t="shared" si="10"/>
        <v>45554.913862171299</v>
      </c>
      <c r="K82" s="64"/>
      <c r="L82" s="154">
        <f t="shared" si="20"/>
        <v>46.585352297859529</v>
      </c>
      <c r="M82" s="26">
        <f t="shared" si="12"/>
        <v>45554.913862171299</v>
      </c>
      <c r="N82" s="26"/>
      <c r="O82" s="26">
        <f t="shared" si="17"/>
        <v>45.508996308252804</v>
      </c>
      <c r="P82" s="26">
        <f t="shared" si="13"/>
        <v>35554.913862171299</v>
      </c>
      <c r="Q82" s="26"/>
      <c r="R82" s="26">
        <f t="shared" si="21"/>
        <v>45.508996308252804</v>
      </c>
      <c r="S82" s="64">
        <f t="shared" si="15"/>
        <v>35554.913862171299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45.76812102311316</v>
      </c>
      <c r="J83" s="26">
        <f t="shared" si="10"/>
        <v>37740.886949266664</v>
      </c>
      <c r="K83" s="64"/>
      <c r="L83" s="154">
        <f>I83+10</f>
        <v>55.76812102311316</v>
      </c>
      <c r="M83" s="26">
        <f t="shared" si="12"/>
        <v>377408.86949266633</v>
      </c>
      <c r="N83" s="26"/>
      <c r="O83" s="26">
        <f>D51</f>
        <v>45.469003219839578</v>
      </c>
      <c r="P83" s="26">
        <f t="shared" si="13"/>
        <v>35229.000517757035</v>
      </c>
      <c r="Q83" s="26"/>
      <c r="R83" s="26">
        <f>O83+10</f>
        <v>55.469003219839578</v>
      </c>
      <c r="S83" s="64">
        <f t="shared" si="15"/>
        <v>352290.00517757016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45.76812102311316</v>
      </c>
      <c r="J84" s="65">
        <f t="shared" si="10"/>
        <v>37740.886949266664</v>
      </c>
      <c r="K84" s="66"/>
      <c r="L84" s="155">
        <f>I84+10</f>
        <v>55.76812102311316</v>
      </c>
      <c r="M84" s="65">
        <f t="shared" si="12"/>
        <v>377408.86949266633</v>
      </c>
      <c r="N84" s="65"/>
      <c r="O84" s="65">
        <f t="shared" si="17"/>
        <v>45.469003219839578</v>
      </c>
      <c r="P84" s="65">
        <f t="shared" si="13"/>
        <v>35229.000517757035</v>
      </c>
      <c r="Q84" s="65"/>
      <c r="R84" s="65">
        <f>O84+10</f>
        <v>55.469003219839578</v>
      </c>
      <c r="S84" s="66">
        <f t="shared" si="15"/>
        <v>352290.00517757016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46.296608643416199</v>
      </c>
      <c r="K85" s="67"/>
      <c r="L85" s="67" t="s">
        <v>134</v>
      </c>
      <c r="M85" s="67">
        <f>10*LOG10(SUM(M61:M84)/24)</f>
        <v>52.304492974863464</v>
      </c>
      <c r="N85" s="67"/>
      <c r="O85" s="67" t="s">
        <v>135</v>
      </c>
      <c r="P85" s="67">
        <f>10*LOG10(SUM(P61:P84)/24)</f>
        <v>45.494042025406436</v>
      </c>
      <c r="Q85" s="67"/>
      <c r="R85" s="67" t="s">
        <v>134</v>
      </c>
      <c r="S85" s="68">
        <f>10*LOG10(SUM(S61:S84)/24)</f>
        <v>51.884519689389364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26</v>
      </c>
      <c r="C89" s="22">
        <f>C2</f>
        <v>254181.51</v>
      </c>
      <c r="D89" s="23">
        <f>D2</f>
        <v>4257833.1100000003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45.508996308252804</v>
      </c>
      <c r="J89" s="86">
        <f>D51</f>
        <v>45.469003219839578</v>
      </c>
      <c r="K89" s="86">
        <f>E51</f>
        <v>45.494042025406436</v>
      </c>
      <c r="L89" s="87">
        <f>F51</f>
        <v>51.884519689389364</v>
      </c>
      <c r="M89" s="89">
        <f>C52</f>
        <v>46.585352297859529</v>
      </c>
      <c r="N89" s="86">
        <f>D52</f>
        <v>45.76812102311316</v>
      </c>
      <c r="O89" s="86">
        <f>E52</f>
        <v>46.296608643416199</v>
      </c>
      <c r="P89" s="87">
        <f>F52</f>
        <v>52.304492974863464</v>
      </c>
      <c r="Q89" s="89">
        <f>C53</f>
        <v>6.5853522978595294</v>
      </c>
      <c r="R89" s="86">
        <f>D53</f>
        <v>11.76812102311316</v>
      </c>
      <c r="S89" s="86">
        <f>E53</f>
        <v>7.7281375734448261</v>
      </c>
      <c r="T89" s="87">
        <f>F53</f>
        <v>10.35392104505064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26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367.02190683936794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25.334140404671022</v>
      </c>
      <c r="K95" s="35">
        <f>4/60*100</f>
        <v>6.666666666666667</v>
      </c>
      <c r="L95" s="36">
        <f t="shared" ref="L95:L126" si="23">F95-J95+M95</f>
        <v>9.9049472219194001</v>
      </c>
      <c r="M95" s="110">
        <f>10*LOG(6.666667/100)</f>
        <v>-11.760912373409578</v>
      </c>
      <c r="N95" s="110">
        <f t="shared" ref="N95:N126" si="24">10^(L95/10)</f>
        <v>9.7835106520108024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373.02190683936794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29.134686756285184</v>
      </c>
      <c r="K96" s="27">
        <f t="shared" ref="K96:K159" si="27">4/60*100</f>
        <v>6.666666666666667</v>
      </c>
      <c r="L96" s="37">
        <f t="shared" si="23"/>
        <v>6.1044008703052377</v>
      </c>
      <c r="M96" s="110">
        <f t="shared" ref="M96:M159" si="28">10*LOG(6.666667/100)</f>
        <v>-11.760912373409578</v>
      </c>
      <c r="N96" s="110">
        <f t="shared" si="24"/>
        <v>4.0779330088390831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379.02190683936794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29.273286243926137</v>
      </c>
      <c r="K97" s="27">
        <f t="shared" si="27"/>
        <v>6.666666666666667</v>
      </c>
      <c r="L97" s="37">
        <f t="shared" si="23"/>
        <v>5.9658013826642851</v>
      </c>
      <c r="M97" s="110">
        <f t="shared" si="28"/>
        <v>-11.760912373409578</v>
      </c>
      <c r="N97" s="110">
        <f t="shared" si="24"/>
        <v>3.9498457722415097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385.02190683936794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29.409708810886148</v>
      </c>
      <c r="K98" s="27">
        <f t="shared" si="27"/>
        <v>6.666666666666667</v>
      </c>
      <c r="L98" s="37">
        <f t="shared" si="23"/>
        <v>5.8293788157042741</v>
      </c>
      <c r="M98" s="110">
        <f t="shared" si="28"/>
        <v>-11.760912373409578</v>
      </c>
      <c r="N98" s="110">
        <f t="shared" si="24"/>
        <v>3.8276999067263184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391.02190683936794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29.544021784896309</v>
      </c>
      <c r="K99" s="27">
        <f t="shared" si="27"/>
        <v>6.666666666666667</v>
      </c>
      <c r="L99" s="37">
        <f t="shared" si="23"/>
        <v>5.6950658416941131</v>
      </c>
      <c r="M99" s="110">
        <f t="shared" si="28"/>
        <v>-11.760912373409578</v>
      </c>
      <c r="N99" s="110">
        <f t="shared" si="24"/>
        <v>3.7111335575525426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397.02190683936794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29.676289417729137</v>
      </c>
      <c r="K100" s="27">
        <f t="shared" si="27"/>
        <v>6.666666666666667</v>
      </c>
      <c r="L100" s="37">
        <f t="shared" si="23"/>
        <v>5.5627982088612846</v>
      </c>
      <c r="M100" s="110">
        <f t="shared" si="28"/>
        <v>-11.760912373409578</v>
      </c>
      <c r="N100" s="110">
        <f t="shared" si="24"/>
        <v>3.5998120044262674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403.02190683936794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29.806573069763854</v>
      </c>
      <c r="K101" s="27">
        <f t="shared" si="27"/>
        <v>6.666666666666667</v>
      </c>
      <c r="L101" s="37">
        <f t="shared" si="23"/>
        <v>5.4325145568265683</v>
      </c>
      <c r="M101" s="110">
        <f t="shared" si="28"/>
        <v>-11.760912373409578</v>
      </c>
      <c r="N101" s="110">
        <f t="shared" si="24"/>
        <v>3.4934252559411609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409.02190683936794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29.934931380912989</v>
      </c>
      <c r="K102" s="27">
        <f t="shared" si="27"/>
        <v>6.666666666666667</v>
      </c>
      <c r="L102" s="37">
        <f t="shared" si="23"/>
        <v>5.3041562456774329</v>
      </c>
      <c r="M102" s="110">
        <f t="shared" si="28"/>
        <v>-11.760912373409578</v>
      </c>
      <c r="N102" s="110">
        <f t="shared" si="24"/>
        <v>3.3916858891963648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415.02190683936794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30.06142042910216</v>
      </c>
      <c r="K103" s="27">
        <f t="shared" si="27"/>
        <v>6.666666666666667</v>
      </c>
      <c r="L103" s="37">
        <f t="shared" si="23"/>
        <v>5.1776671974882618</v>
      </c>
      <c r="M103" s="110">
        <f t="shared" si="28"/>
        <v>-11.760912373409578</v>
      </c>
      <c r="N103" s="110">
        <f t="shared" si="24"/>
        <v>3.2943271064435087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421.02190683936794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30.186093877375111</v>
      </c>
      <c r="K104" s="27">
        <f t="shared" si="27"/>
        <v>6.666666666666667</v>
      </c>
      <c r="L104" s="37">
        <f t="shared" si="23"/>
        <v>5.052993749215311</v>
      </c>
      <c r="M104" s="110">
        <f t="shared" si="28"/>
        <v>-11.760912373409578</v>
      </c>
      <c r="N104" s="110">
        <f t="shared" si="24"/>
        <v>3.2011009841986455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427.02190683936794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30.309003110589831</v>
      </c>
      <c r="K105" s="27">
        <f t="shared" si="27"/>
        <v>6.666666666666667</v>
      </c>
      <c r="L105" s="37">
        <f t="shared" si="23"/>
        <v>4.9300845160005906</v>
      </c>
      <c r="M105" s="110">
        <f t="shared" si="28"/>
        <v>-11.760912373409578</v>
      </c>
      <c r="N105" s="110">
        <f t="shared" si="24"/>
        <v>3.1117768933391088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433.02190683936794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30.430197362577214</v>
      </c>
      <c r="K106" s="27">
        <f t="shared" si="27"/>
        <v>6.666666666666667</v>
      </c>
      <c r="L106" s="37">
        <f t="shared" si="23"/>
        <v>4.8088902640132076</v>
      </c>
      <c r="M106" s="110">
        <f t="shared" si="28"/>
        <v>-11.760912373409578</v>
      </c>
      <c r="N106" s="110">
        <f t="shared" si="24"/>
        <v>3.0261400713650715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439.02190683936794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30.549723834549876</v>
      </c>
      <c r="K107" s="27">
        <f t="shared" si="27"/>
        <v>6.666666666666667</v>
      </c>
      <c r="L107" s="37">
        <f t="shared" si="23"/>
        <v>4.6893637920405453</v>
      </c>
      <c r="M107" s="110">
        <f t="shared" si="28"/>
        <v>-11.760912373409578</v>
      </c>
      <c r="N107" s="110">
        <f t="shared" si="24"/>
        <v>2.9439903303042989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445.02190683936794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30.667627805473867</v>
      </c>
      <c r="K108" s="27">
        <f t="shared" si="27"/>
        <v>6.666666666666667</v>
      </c>
      <c r="L108" s="37">
        <f t="shared" si="23"/>
        <v>4.5714598211165551</v>
      </c>
      <c r="M108" s="110">
        <f t="shared" si="28"/>
        <v>-11.760912373409578</v>
      </c>
      <c r="N108" s="110">
        <f t="shared" si="24"/>
        <v>2.8651408857296801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451.02190683936794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30.783952735048981</v>
      </c>
      <c r="K109" s="27">
        <f t="shared" si="27"/>
        <v>6.666666666666667</v>
      </c>
      <c r="L109" s="37">
        <f t="shared" si="23"/>
        <v>4.4551348915414408</v>
      </c>
      <c r="M109" s="110">
        <f t="shared" si="28"/>
        <v>-11.760912373409578</v>
      </c>
      <c r="N109" s="110">
        <f t="shared" si="24"/>
        <v>2.7894172940871389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457.02190683936794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30.898740359883998</v>
      </c>
      <c r="K110" s="27">
        <f t="shared" si="27"/>
        <v>6.666666666666667</v>
      </c>
      <c r="L110" s="37">
        <f t="shared" si="23"/>
        <v>4.3403472667064236</v>
      </c>
      <c r="M110" s="110">
        <f t="shared" si="28"/>
        <v>-11.760912373409578</v>
      </c>
      <c r="N110" s="110">
        <f t="shared" si="24"/>
        <v>2.7166564870339296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463.02190683936794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31.01203078339935</v>
      </c>
      <c r="K111" s="27">
        <f t="shared" si="27"/>
        <v>6.666666666666667</v>
      </c>
      <c r="L111" s="37">
        <f t="shared" si="23"/>
        <v>4.2270568431910718</v>
      </c>
      <c r="M111" s="110">
        <f t="shared" si="28"/>
        <v>-11.760912373409578</v>
      </c>
      <c r="N111" s="110">
        <f t="shared" si="24"/>
        <v>2.6467058927966622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469.02190683936794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31.123862559941838</v>
      </c>
      <c r="K112" s="27">
        <f t="shared" si="27"/>
        <v>6.666666666666667</v>
      </c>
      <c r="L112" s="37">
        <f t="shared" si="23"/>
        <v>4.1152250666485841</v>
      </c>
      <c r="M112" s="110">
        <f t="shared" si="28"/>
        <v>-11.760912373409578</v>
      </c>
      <c r="N112" s="110">
        <f t="shared" si="24"/>
        <v>2.5794226357011238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475.02190683936794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31.234272773552849</v>
      </c>
      <c r="K113" s="27">
        <f t="shared" si="27"/>
        <v>6.666666666666667</v>
      </c>
      <c r="L113" s="37">
        <f t="shared" si="23"/>
        <v>4.0048148530375727</v>
      </c>
      <c r="M113" s="110">
        <f t="shared" si="28"/>
        <v>-11.760912373409578</v>
      </c>
      <c r="N113" s="110">
        <f t="shared" si="24"/>
        <v>2.5146728060253651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481.02190683936794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31.343297111792854</v>
      </c>
      <c r="K114" s="27">
        <f t="shared" si="27"/>
        <v>6.666666666666667</v>
      </c>
      <c r="L114" s="37">
        <f t="shared" si="23"/>
        <v>3.895790514797568</v>
      </c>
      <c r="M114" s="110">
        <f t="shared" si="28"/>
        <v>-11.760912373409578</v>
      </c>
      <c r="N114" s="110">
        <f t="shared" si="24"/>
        <v>2.4523307932029517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487.02190683936794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31.450969934989775</v>
      </c>
      <c r="K115" s="27">
        <f t="shared" si="27"/>
        <v>6.666666666666667</v>
      </c>
      <c r="L115" s="37">
        <f t="shared" si="23"/>
        <v>3.7881176916006467</v>
      </c>
      <c r="M115" s="110">
        <f t="shared" si="28"/>
        <v>-11.760912373409578</v>
      </c>
      <c r="N115" s="110">
        <f t="shared" si="24"/>
        <v>2.3922786761717347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493.02190683936794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31.557324341247575</v>
      </c>
      <c r="K116" s="27">
        <f t="shared" si="27"/>
        <v>6.666666666666667</v>
      </c>
      <c r="L116" s="37">
        <f t="shared" si="23"/>
        <v>3.6817632853428464</v>
      </c>
      <c r="M116" s="110">
        <f t="shared" si="28"/>
        <v>-11.760912373409578</v>
      </c>
      <c r="N116" s="110">
        <f t="shared" si="24"/>
        <v>2.3344056653387457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499.02190683936794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31.662392227522698</v>
      </c>
      <c r="K117" s="27">
        <f t="shared" si="27"/>
        <v>6.666666666666667</v>
      </c>
      <c r="L117" s="37">
        <f t="shared" si="23"/>
        <v>3.5766953990677237</v>
      </c>
      <c r="M117" s="110">
        <f t="shared" si="28"/>
        <v>-11.760912373409578</v>
      </c>
      <c r="N117" s="110">
        <f t="shared" si="24"/>
        <v>2.2786075912266375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505.02190683936794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31.766204347050486</v>
      </c>
      <c r="K118" s="27">
        <f t="shared" si="27"/>
        <v>6.666666666666667</v>
      </c>
      <c r="L118" s="37">
        <f t="shared" si="23"/>
        <v>3.4728832795399356</v>
      </c>
      <c r="M118" s="110">
        <f t="shared" si="28"/>
        <v>-11.760912373409578</v>
      </c>
      <c r="N118" s="110">
        <f t="shared" si="24"/>
        <v>2.2247864353914224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511.02190683936794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31.868790363380111</v>
      </c>
      <c r="K119" s="27">
        <f t="shared" si="27"/>
        <v>6.666666666666667</v>
      </c>
      <c r="L119" s="37">
        <f t="shared" si="23"/>
        <v>3.3702972632103112</v>
      </c>
      <c r="M119" s="110">
        <f t="shared" si="28"/>
        <v>-11.760912373409578</v>
      </c>
      <c r="N119" s="110">
        <f t="shared" si="24"/>
        <v>2.1728498996646644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517.02190683936794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31.970178901255654</v>
      </c>
      <c r="K120" s="27">
        <f t="shared" si="27"/>
        <v>6.666666666666667</v>
      </c>
      <c r="L120" s="37">
        <f t="shared" si="23"/>
        <v>3.268908725334768</v>
      </c>
      <c r="M120" s="110">
        <f t="shared" si="28"/>
        <v>-11.760912373409578</v>
      </c>
      <c r="N120" s="110">
        <f t="shared" si="24"/>
        <v>2.1227110101829401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523.02190683936794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32.070397594561655</v>
      </c>
      <c r="K121" s="27">
        <f t="shared" si="27"/>
        <v>6.666666666666667</v>
      </c>
      <c r="L121" s="37">
        <f t="shared" si="23"/>
        <v>3.168690032028767</v>
      </c>
      <c r="M121" s="110">
        <f t="shared" si="28"/>
        <v>-11.760912373409578</v>
      </c>
      <c r="N121" s="110">
        <f t="shared" si="24"/>
        <v>2.0742877530305606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529.02190683936794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32.169473131534062</v>
      </c>
      <c r="K122" s="27">
        <f t="shared" si="27"/>
        <v>6.666666666666667</v>
      </c>
      <c r="L122" s="37">
        <f t="shared" si="23"/>
        <v>3.06961449505636</v>
      </c>
      <c r="M122" s="110">
        <f t="shared" si="28"/>
        <v>-11.760912373409578</v>
      </c>
      <c r="N122" s="110">
        <f t="shared" si="24"/>
        <v>2.0275027386436042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535.02190683936794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32.267431297421645</v>
      </c>
      <c r="K123" s="27">
        <f t="shared" si="27"/>
        <v>6.666666666666667</v>
      </c>
      <c r="L123" s="37">
        <f t="shared" si="23"/>
        <v>2.971656329168777</v>
      </c>
      <c r="M123" s="110">
        <f t="shared" si="28"/>
        <v>-11.760912373409578</v>
      </c>
      <c r="N123" s="110">
        <f t="shared" si="24"/>
        <v>1.9822828924095592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541.02190683936794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32.364297014768432</v>
      </c>
      <c r="K124" s="27">
        <f t="shared" si="27"/>
        <v>6.666666666666667</v>
      </c>
      <c r="L124" s="37">
        <f t="shared" si="23"/>
        <v>2.8747906118219895</v>
      </c>
      <c r="M124" s="110">
        <f t="shared" si="28"/>
        <v>-11.760912373409578</v>
      </c>
      <c r="N124" s="110">
        <f t="shared" si="24"/>
        <v>1.9385591691515338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547.02190683936794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32.46009438147464</v>
      </c>
      <c r="K125" s="27">
        <f t="shared" si="27"/>
        <v>6.666666666666667</v>
      </c>
      <c r="L125" s="37">
        <f t="shared" si="23"/>
        <v>2.7789932451157817</v>
      </c>
      <c r="M125" s="110">
        <f t="shared" si="28"/>
        <v>-11.760912373409578</v>
      </c>
      <c r="N125" s="110">
        <f t="shared" si="24"/>
        <v>1.8962662894128197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553.02190683936794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32.554846706781554</v>
      </c>
      <c r="K126" s="27">
        <f t="shared" si="27"/>
        <v>6.666666666666667</v>
      </c>
      <c r="L126" s="37">
        <f t="shared" si="23"/>
        <v>2.6842409198088681</v>
      </c>
      <c r="M126" s="110">
        <f t="shared" si="28"/>
        <v>-11.760912373409578</v>
      </c>
      <c r="N126" s="110">
        <f t="shared" si="24"/>
        <v>1.855342495659994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559.02190683936794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32.648576545314668</v>
      </c>
      <c r="K127" s="27">
        <f t="shared" si="27"/>
        <v>6.666666666666667</v>
      </c>
      <c r="L127" s="37">
        <f t="shared" ref="L127:L158" si="29">F127-J127+M127</f>
        <v>2.5905110812757535</v>
      </c>
      <c r="M127" s="110">
        <f t="shared" si="28"/>
        <v>-11.760912373409578</v>
      </c>
      <c r="N127" s="110">
        <f t="shared" ref="N127:N158" si="30">10^(L127/10)</f>
        <v>1.8157293267036008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565.02190683936794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32.741305729309623</v>
      </c>
      <c r="K128" s="27">
        <f t="shared" si="27"/>
        <v>6.666666666666667</v>
      </c>
      <c r="L128" s="37">
        <f t="shared" si="29"/>
        <v>2.4977818972807988</v>
      </c>
      <c r="M128" s="110">
        <f t="shared" si="28"/>
        <v>-11.760912373409578</v>
      </c>
      <c r="N128" s="110">
        <f t="shared" si="30"/>
        <v>1.7773714087970252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571.02190683936794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32.833055399135944</v>
      </c>
      <c r="K129" s="27">
        <f t="shared" si="27"/>
        <v>6.666666666666667</v>
      </c>
      <c r="L129" s="37">
        <f t="shared" si="29"/>
        <v>2.4060322274544781</v>
      </c>
      <c r="M129" s="110">
        <f t="shared" si="28"/>
        <v>-11.760912373409578</v>
      </c>
      <c r="N129" s="110">
        <f t="shared" si="30"/>
        <v>1.7402162620191177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577.02190683936794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32.923846032225541</v>
      </c>
      <c r="K130" s="27">
        <f t="shared" si="27"/>
        <v>6.666666666666667</v>
      </c>
      <c r="L130" s="37">
        <f t="shared" si="29"/>
        <v>2.3152415943648812</v>
      </c>
      <c r="M130" s="110">
        <f t="shared" si="28"/>
        <v>-11.760912373409578</v>
      </c>
      <c r="N130" s="110">
        <f t="shared" si="30"/>
        <v>1.704214120675771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583.02190683936794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33.013697470504752</v>
      </c>
      <c r="K131" s="27">
        <f t="shared" si="27"/>
        <v>6.666666666666667</v>
      </c>
      <c r="L131" s="37">
        <f t="shared" si="29"/>
        <v>2.2253901560856697</v>
      </c>
      <c r="M131" s="110">
        <f t="shared" si="28"/>
        <v>-11.760912373409578</v>
      </c>
      <c r="N131" s="110">
        <f t="shared" si="30"/>
        <v>1.6693177665723817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589.02190683936794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33.102628946422136</v>
      </c>
      <c r="K132" s="27">
        <f t="shared" si="27"/>
        <v>6.666666666666667</v>
      </c>
      <c r="L132" s="37">
        <f t="shared" si="29"/>
        <v>2.1364586801682854</v>
      </c>
      <c r="M132" s="110">
        <f t="shared" si="28"/>
        <v>-11.760912373409578</v>
      </c>
      <c r="N132" s="110">
        <f t="shared" si="30"/>
        <v>1.6354823741136177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595.02190683936794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33.190659107657147</v>
      </c>
      <c r="K133" s="27">
        <f t="shared" si="27"/>
        <v>6.666666666666667</v>
      </c>
      <c r="L133" s="37">
        <f t="shared" si="29"/>
        <v>2.0484285189332745</v>
      </c>
      <c r="M133" s="110">
        <f t="shared" si="28"/>
        <v>-11.760912373409578</v>
      </c>
      <c r="N133" s="110">
        <f t="shared" si="30"/>
        <v>1.6026653662813566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601.02190683936794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33.277806040589283</v>
      </c>
      <c r="K134" s="27">
        <f t="shared" si="27"/>
        <v>6.666666666666667</v>
      </c>
      <c r="L134" s="37">
        <f t="shared" si="29"/>
        <v>1.9612815860011388</v>
      </c>
      <c r="M134" s="110">
        <f t="shared" si="28"/>
        <v>-11.760912373409578</v>
      </c>
      <c r="N134" s="110">
        <f t="shared" si="30"/>
        <v>1.5708262806263387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607.02190683936794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33.364087292601546</v>
      </c>
      <c r="K135" s="27">
        <f t="shared" si="27"/>
        <v>6.666666666666667</v>
      </c>
      <c r="L135" s="37">
        <f t="shared" si="29"/>
        <v>1.8750003339888757</v>
      </c>
      <c r="M135" s="110">
        <f t="shared" si="28"/>
        <v>-11.760912373409578</v>
      </c>
      <c r="N135" s="110">
        <f t="shared" si="30"/>
        <v>1.5399266444856683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613.02190683936794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33.449519893286926</v>
      </c>
      <c r="K136" s="27">
        <f t="shared" si="27"/>
        <v>6.666666666666667</v>
      </c>
      <c r="L136" s="37">
        <f t="shared" si="29"/>
        <v>1.7895677333034961</v>
      </c>
      <c r="M136" s="110">
        <f t="shared" si="28"/>
        <v>-11.760912373409578</v>
      </c>
      <c r="N136" s="110">
        <f t="shared" si="30"/>
        <v>1.5099298587073797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619.02190683936794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33.534120374622184</v>
      </c>
      <c r="K137" s="27">
        <f t="shared" si="27"/>
        <v>6.666666666666667</v>
      </c>
      <c r="L137" s="37">
        <f t="shared" si="29"/>
        <v>1.7049672519682382</v>
      </c>
      <c r="M137" s="110">
        <f t="shared" si="28"/>
        <v>-11.760912373409578</v>
      </c>
      <c r="N137" s="110">
        <f t="shared" si="30"/>
        <v>1.480801089225583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625.02190683936794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33.617904790168538</v>
      </c>
      <c r="K138" s="27">
        <f t="shared" si="27"/>
        <v>6.666666666666667</v>
      </c>
      <c r="L138" s="37">
        <f t="shared" si="29"/>
        <v>1.6211828364218839</v>
      </c>
      <c r="M138" s="110">
        <f t="shared" si="28"/>
        <v>-11.760912373409578</v>
      </c>
      <c r="N138" s="110">
        <f t="shared" si="30"/>
        <v>1.4525071658862709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631.02190683936794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33.700888733355114</v>
      </c>
      <c r="K139" s="27">
        <f t="shared" si="27"/>
        <v>6.666666666666667</v>
      </c>
      <c r="L139" s="37">
        <f t="shared" si="29"/>
        <v>1.5381988932353075</v>
      </c>
      <c r="M139" s="110">
        <f t="shared" si="28"/>
        <v>-11.760912373409578</v>
      </c>
      <c r="N139" s="110">
        <f t="shared" si="30"/>
        <v>1.4250164879748688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637.02190683936794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33.783087354897297</v>
      </c>
      <c r="K140" s="27">
        <f t="shared" si="27"/>
        <v>6.666666666666667</v>
      </c>
      <c r="L140" s="37">
        <f t="shared" si="29"/>
        <v>1.4560002716931244</v>
      </c>
      <c r="M140" s="110">
        <f t="shared" si="28"/>
        <v>-11.760912373409578</v>
      </c>
      <c r="N140" s="110">
        <f t="shared" si="30"/>
        <v>1.3982989359429321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643.02190683936794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33.864515379398512</v>
      </c>
      <c r="K141" s="27">
        <f t="shared" si="27"/>
        <v>6.666666666666667</v>
      </c>
      <c r="L141" s="37">
        <f t="shared" si="29"/>
        <v>1.3745722471919102</v>
      </c>
      <c r="M141" s="110">
        <f t="shared" si="28"/>
        <v>-11.760912373409578</v>
      </c>
      <c r="N141" s="110">
        <f t="shared" si="30"/>
        <v>1.3723257888734637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649.02190683936794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33.94518712118105</v>
      </c>
      <c r="K142" s="27">
        <f t="shared" si="27"/>
        <v>6.666666666666667</v>
      </c>
      <c r="L142" s="37">
        <f t="shared" si="29"/>
        <v>1.293900505409372</v>
      </c>
      <c r="M142" s="110">
        <f t="shared" si="28"/>
        <v>-11.760912373409578</v>
      </c>
      <c r="N142" s="110">
        <f t="shared" si="30"/>
        <v>1.3470696472623824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655.02190683936794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34.025116499388524</v>
      </c>
      <c r="K143" s="27">
        <f t="shared" si="27"/>
        <v>6.666666666666667</v>
      </c>
      <c r="L143" s="37">
        <f t="shared" si="29"/>
        <v>1.2139711272018978</v>
      </c>
      <c r="M143" s="110">
        <f t="shared" si="28"/>
        <v>-11.760912373409578</v>
      </c>
      <c r="N143" s="110">
        <f t="shared" si="30"/>
        <v>1.3225043607283751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661.02190683936794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34.104317052399651</v>
      </c>
      <c r="K144" s="27">
        <f t="shared" si="27"/>
        <v>6.666666666666667</v>
      </c>
      <c r="L144" s="37">
        <f t="shared" si="29"/>
        <v>1.134770574190771</v>
      </c>
      <c r="M144" s="110">
        <f t="shared" si="28"/>
        <v>-11.760912373409578</v>
      </c>
      <c r="N144" s="110">
        <f t="shared" si="30"/>
        <v>1.2986049602949397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667.02190683936794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34.182801951590903</v>
      </c>
      <c r="K145" s="27">
        <f t="shared" si="27"/>
        <v>6.666666666666667</v>
      </c>
      <c r="L145" s="37">
        <f t="shared" si="29"/>
        <v>1.0562856749995184</v>
      </c>
      <c r="M145" s="110">
        <f t="shared" si="28"/>
        <v>-11.760912373409578</v>
      </c>
      <c r="N145" s="110">
        <f t="shared" si="30"/>
        <v>1.2753475949170321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673.02190683936794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34.260584014482845</v>
      </c>
      <c r="K146" s="27">
        <f t="shared" si="27"/>
        <v>6.666666666666667</v>
      </c>
      <c r="L146" s="37">
        <f t="shared" si="29"/>
        <v>0.97850361210757697</v>
      </c>
      <c r="M146" s="110">
        <f t="shared" si="28"/>
        <v>-11.760912373409578</v>
      </c>
      <c r="N146" s="110">
        <f t="shared" si="30"/>
        <v>1.252709471951005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679.02190683936794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34.3376757173031</v>
      </c>
      <c r="K147" s="27">
        <f t="shared" si="27"/>
        <v>6.666666666666667</v>
      </c>
      <c r="L147" s="37">
        <f t="shared" si="29"/>
        <v>0.90141190928732229</v>
      </c>
      <c r="M147" s="110">
        <f t="shared" si="28"/>
        <v>-11.760912373409578</v>
      </c>
      <c r="N147" s="110">
        <f t="shared" si="30"/>
        <v>1.2306688012902893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685.02190683936794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34.41408920699665</v>
      </c>
      <c r="K148" s="27">
        <f t="shared" si="27"/>
        <v>6.666666666666667</v>
      </c>
      <c r="L148" s="37">
        <f t="shared" si="29"/>
        <v>0.82499841959377207</v>
      </c>
      <c r="M148" s="110">
        <f t="shared" si="28"/>
        <v>-11.760912373409578</v>
      </c>
      <c r="N148" s="110">
        <f t="shared" si="30"/>
        <v>1.2092047429111257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691.02190683936794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34.48983631271247</v>
      </c>
      <c r="K149" s="27">
        <f t="shared" si="27"/>
        <v>6.666666666666667</v>
      </c>
      <c r="L149" s="37">
        <f t="shared" si="29"/>
        <v>0.74925131387795219</v>
      </c>
      <c r="M149" s="110">
        <f t="shared" si="28"/>
        <v>-11.760912373409578</v>
      </c>
      <c r="N149" s="110">
        <f t="shared" si="30"/>
        <v>1.188297357592484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697.02190683936794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34.564928556793561</v>
      </c>
      <c r="K150" s="27">
        <f t="shared" si="27"/>
        <v>6.666666666666667</v>
      </c>
      <c r="L150" s="37">
        <f t="shared" si="29"/>
        <v>0.67415906979686113</v>
      </c>
      <c r="M150" s="110">
        <f t="shared" si="28"/>
        <v>-11.760912373409578</v>
      </c>
      <c r="N150" s="110">
        <f t="shared" si="30"/>
        <v>1.1679275605925621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703.02190683936794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34.639377165296025</v>
      </c>
      <c r="K151" s="27">
        <f t="shared" si="27"/>
        <v>6.666666666666667</v>
      </c>
      <c r="L151" s="37">
        <f t="shared" si="29"/>
        <v>0.59971046129439642</v>
      </c>
      <c r="M151" s="110">
        <f t="shared" si="28"/>
        <v>-11.760912373409578</v>
      </c>
      <c r="N151" s="110">
        <f t="shared" si="30"/>
        <v>1.1480770780808389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709.02190683936794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34.713193078061146</v>
      </c>
      <c r="K152" s="27">
        <f t="shared" si="27"/>
        <v>6.666666666666667</v>
      </c>
      <c r="L152" s="37">
        <f t="shared" si="29"/>
        <v>0.52589454852927631</v>
      </c>
      <c r="M152" s="110">
        <f t="shared" si="28"/>
        <v>-11.760912373409578</v>
      </c>
      <c r="N152" s="110">
        <f t="shared" si="30"/>
        <v>1.1287284061399447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459.02190683936794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30.936668255077304</v>
      </c>
      <c r="K153" s="27">
        <f t="shared" si="27"/>
        <v>6.666666666666667</v>
      </c>
      <c r="L153" s="37">
        <f t="shared" si="29"/>
        <v>4.3024193715131176</v>
      </c>
      <c r="M153" s="110">
        <f t="shared" si="28"/>
        <v>-11.760912373409578</v>
      </c>
      <c r="N153" s="110">
        <f t="shared" si="30"/>
        <v>2.6930346242206102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459.21735141229681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30.940365788157496</v>
      </c>
      <c r="K154" s="27">
        <f t="shared" si="27"/>
        <v>6.666666666666667</v>
      </c>
      <c r="L154" s="37">
        <f t="shared" si="29"/>
        <v>4.2987218384329253</v>
      </c>
      <c r="M154" s="110">
        <f t="shared" si="28"/>
        <v>-11.760912373409578</v>
      </c>
      <c r="N154" s="110">
        <f t="shared" si="30"/>
        <v>2.6907427813949831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459.80121487731356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30.951402288374485</v>
      </c>
      <c r="K155" s="27">
        <f t="shared" si="27"/>
        <v>6.666666666666667</v>
      </c>
      <c r="L155" s="37">
        <f t="shared" si="29"/>
        <v>4.2876853382159368</v>
      </c>
      <c r="M155" s="110">
        <f t="shared" si="28"/>
        <v>-11.760912373409578</v>
      </c>
      <c r="N155" s="110">
        <f t="shared" si="30"/>
        <v>2.6839136174220157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460.7662400014317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30.969613022964435</v>
      </c>
      <c r="K156" s="27">
        <f t="shared" si="27"/>
        <v>6.666666666666667</v>
      </c>
      <c r="L156" s="37">
        <f t="shared" si="29"/>
        <v>4.2694746036259872</v>
      </c>
      <c r="M156" s="110">
        <f t="shared" si="28"/>
        <v>-11.760912373409578</v>
      </c>
      <c r="N156" s="110">
        <f t="shared" si="30"/>
        <v>2.672683055964288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462.10082143140562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30.994734810443763</v>
      </c>
      <c r="K157" s="27">
        <f t="shared" si="27"/>
        <v>6.666666666666667</v>
      </c>
      <c r="L157" s="37">
        <f t="shared" si="29"/>
        <v>4.2443528161466588</v>
      </c>
      <c r="M157" s="110">
        <f t="shared" si="28"/>
        <v>-11.760912373409578</v>
      </c>
      <c r="N157" s="110">
        <f t="shared" si="30"/>
        <v>2.6572675351313109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463.7896700665915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31.026421428383568</v>
      </c>
      <c r="K158" s="27">
        <f t="shared" si="27"/>
        <v>6.666666666666667</v>
      </c>
      <c r="L158" s="37">
        <f t="shared" si="29"/>
        <v>4.2126661982068541</v>
      </c>
      <c r="M158" s="110">
        <f t="shared" si="28"/>
        <v>-11.760912373409578</v>
      </c>
      <c r="N158" s="110">
        <f t="shared" si="30"/>
        <v>2.637950365652725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465.81461912119568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31.064262286121622</v>
      </c>
      <c r="K159" s="27">
        <f t="shared" si="27"/>
        <v>6.666666666666667</v>
      </c>
      <c r="L159" s="37">
        <f t="shared" ref="L159:L190" si="32">F159-J159+M159</f>
        <v>4.1748253404688001</v>
      </c>
      <c r="M159" s="110">
        <f t="shared" si="28"/>
        <v>-11.760912373409578</v>
      </c>
      <c r="N159" s="110">
        <f t="shared" ref="N159:N190" si="33">10^(L159/10)</f>
        <v>2.6150652763527633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468.15548187753222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31.107802262643023</v>
      </c>
      <c r="K160" s="27">
        <f t="shared" ref="K160:K223" si="36">4/60*100</f>
        <v>6.666666666666667</v>
      </c>
      <c r="L160" s="37">
        <f t="shared" si="32"/>
        <v>4.1312853639473985</v>
      </c>
      <c r="M160" s="110">
        <f t="shared" ref="M160:M223" si="37">10*LOG(6.666667/100)</f>
        <v>-11.760912373409578</v>
      </c>
      <c r="N160" s="110">
        <f t="shared" si="33"/>
        <v>2.5889790515111883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470.7908810079507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31.156560843568887</v>
      </c>
      <c r="K161" s="27">
        <f t="shared" si="36"/>
        <v>6.666666666666667</v>
      </c>
      <c r="L161" s="37">
        <f t="shared" si="32"/>
        <v>4.0825267830215353</v>
      </c>
      <c r="M161" s="110">
        <f t="shared" si="37"/>
        <v>-11.760912373409578</v>
      </c>
      <c r="N161" s="110">
        <f t="shared" si="33"/>
        <v>2.5600749393162552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473.69898966412461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31.210049168751095</v>
      </c>
      <c r="K162" s="27">
        <f t="shared" si="36"/>
        <v>6.666666666666667</v>
      </c>
      <c r="L162" s="37">
        <f t="shared" si="32"/>
        <v>4.0290384578393272</v>
      </c>
      <c r="M162" s="110">
        <f t="shared" si="37"/>
        <v>-11.760912373409578</v>
      </c>
      <c r="N162" s="110">
        <f t="shared" si="33"/>
        <v>2.5287380636004917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476.8581485813358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31.267784165692941</v>
      </c>
      <c r="K163" s="27">
        <f t="shared" si="36"/>
        <v>6.666666666666667</v>
      </c>
      <c r="L163" s="37">
        <f t="shared" si="32"/>
        <v>3.9713034608974809</v>
      </c>
      <c r="M163" s="110">
        <f t="shared" si="37"/>
        <v>-11.760912373409578</v>
      </c>
      <c r="N163" s="110">
        <f t="shared" si="33"/>
        <v>2.4953435494178282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480.24734567711323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31.329299463971093</v>
      </c>
      <c r="K164" s="27">
        <f t="shared" si="36"/>
        <v>6.666666666666667</v>
      </c>
      <c r="L164" s="37">
        <f t="shared" si="32"/>
        <v>3.9097881626193285</v>
      </c>
      <c r="M164" s="110">
        <f t="shared" si="37"/>
        <v>-11.760912373409578</v>
      </c>
      <c r="N164" s="110">
        <f t="shared" si="33"/>
        <v>2.4602475968393729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483.84656177144984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31.394153185742237</v>
      </c>
      <c r="K165" s="27">
        <f t="shared" si="36"/>
        <v>6.666666666666667</v>
      </c>
      <c r="L165" s="37">
        <f t="shared" si="32"/>
        <v>3.8449344408481849</v>
      </c>
      <c r="M165" s="110">
        <f t="shared" si="37"/>
        <v>-11.760912373409578</v>
      </c>
      <c r="N165" s="110">
        <f t="shared" si="33"/>
        <v>2.4237813759592983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487.63699710588475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31.461932963922347</v>
      </c>
      <c r="K166" s="27">
        <f t="shared" si="36"/>
        <v>6.666666666666667</v>
      </c>
      <c r="L166" s="37">
        <f t="shared" si="32"/>
        <v>3.7771546626680745</v>
      </c>
      <c r="M166" s="110">
        <f t="shared" si="37"/>
        <v>-11.760912373409578</v>
      </c>
      <c r="N166" s="110">
        <f t="shared" si="33"/>
        <v>2.386247389351881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491.60119885854743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31.532258666428962</v>
      </c>
      <c r="K167" s="27">
        <f t="shared" si="36"/>
        <v>6.666666666666667</v>
      </c>
      <c r="L167" s="37">
        <f t="shared" si="32"/>
        <v>3.7068289601614595</v>
      </c>
      <c r="M167" s="110">
        <f t="shared" si="37"/>
        <v>-11.760912373409578</v>
      </c>
      <c r="N167" s="110">
        <f t="shared" si="33"/>
        <v>2.3479178416978224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495.7231111849373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31.604783333766331</v>
      </c>
      <c r="K168" s="27">
        <f t="shared" si="36"/>
        <v>6.666666666666667</v>
      </c>
      <c r="L168" s="37">
        <f t="shared" si="32"/>
        <v>3.6343042928240905</v>
      </c>
      <c r="M168" s="110">
        <f t="shared" si="37"/>
        <v>-11.760912373409578</v>
      </c>
      <c r="N168" s="110">
        <f t="shared" si="33"/>
        <v>2.3090345392818401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499.98806794812526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31.679192803275573</v>
      </c>
      <c r="K169" s="27">
        <f t="shared" si="36"/>
        <v>6.666666666666667</v>
      </c>
      <c r="L169" s="37">
        <f t="shared" si="32"/>
        <v>3.5598948233148491</v>
      </c>
      <c r="M169" s="110">
        <f t="shared" si="37"/>
        <v>-11.760912373409578</v>
      </c>
      <c r="N169" s="110">
        <f t="shared" si="33"/>
        <v>2.2698098813557612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504.38274550891015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31.755204426441164</v>
      </c>
      <c r="K170" s="27">
        <f t="shared" si="36"/>
        <v>6.666666666666667</v>
      </c>
      <c r="L170" s="37">
        <f t="shared" si="32"/>
        <v>3.4838832001492577</v>
      </c>
      <c r="M170" s="110">
        <f t="shared" si="37"/>
        <v>-11.760912373409578</v>
      </c>
      <c r="N170" s="110">
        <f t="shared" si="33"/>
        <v>2.2304285730691347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508.89508964711354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31.832565207308644</v>
      </c>
      <c r="K171" s="27">
        <f t="shared" si="36"/>
        <v>6.666666666666667</v>
      </c>
      <c r="L171" s="37">
        <f t="shared" si="32"/>
        <v>3.406522419281778</v>
      </c>
      <c r="M171" s="110">
        <f t="shared" si="37"/>
        <v>-11.760912373409578</v>
      </c>
      <c r="N171" s="110">
        <f t="shared" si="33"/>
        <v>2.1910497659433559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513.51422745720788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31.911049613799708</v>
      </c>
      <c r="K172" s="27">
        <f t="shared" si="36"/>
        <v>6.666666666666667</v>
      </c>
      <c r="L172" s="37">
        <f t="shared" si="32"/>
        <v>3.3280380127907137</v>
      </c>
      <c r="M172" s="110">
        <f t="shared" si="37"/>
        <v>-11.760912373409578</v>
      </c>
      <c r="N172" s="110">
        <f t="shared" si="33"/>
        <v>2.1518094045469542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518.23037221085428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31.990457246598542</v>
      </c>
      <c r="K173" s="27">
        <f t="shared" si="36"/>
        <v>6.666666666666667</v>
      </c>
      <c r="L173" s="37">
        <f t="shared" si="32"/>
        <v>3.2486303799918801</v>
      </c>
      <c r="M173" s="110">
        <f t="shared" si="37"/>
        <v>-11.760912373409578</v>
      </c>
      <c r="N173" s="110">
        <f t="shared" si="33"/>
        <v>2.1128226209429726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523.03472682541906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32.070610495049877</v>
      </c>
      <c r="K174" s="27">
        <f t="shared" si="36"/>
        <v>6.666666666666667</v>
      </c>
      <c r="L174" s="37">
        <f t="shared" si="32"/>
        <v>3.1684771315405449</v>
      </c>
      <c r="M174" s="110">
        <f t="shared" si="37"/>
        <v>-11.760912373409578</v>
      </c>
      <c r="N174" s="110">
        <f t="shared" si="33"/>
        <v>2.0741860694795582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527.91938972831804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32.15135226625025</v>
      </c>
      <c r="K175" s="27">
        <f t="shared" si="36"/>
        <v>6.666666666666667</v>
      </c>
      <c r="L175" s="37">
        <f t="shared" si="32"/>
        <v>3.0877353603401723</v>
      </c>
      <c r="M175" s="110">
        <f t="shared" si="37"/>
        <v>-11.760912373409578</v>
      </c>
      <c r="N175" s="110">
        <f t="shared" si="33"/>
        <v>2.0359801338161554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532.87726551071148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32.232543840965249</v>
      </c>
      <c r="K176" s="27">
        <f t="shared" si="36"/>
        <v>6.666666666666667</v>
      </c>
      <c r="L176" s="37">
        <f t="shared" si="32"/>
        <v>3.0065437856251727</v>
      </c>
      <c r="M176" s="110">
        <f t="shared" si="37"/>
        <v>-11.760912373409578</v>
      </c>
      <c r="N176" s="110">
        <f t="shared" si="33"/>
        <v>1.998270967142679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537.90198174571856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32.314062886367324</v>
      </c>
      <c r="K177" s="27">
        <f t="shared" si="36"/>
        <v>6.666666666666667</v>
      </c>
      <c r="L177" s="37">
        <f t="shared" si="32"/>
        <v>2.9250247402230976</v>
      </c>
      <c r="M177" s="110">
        <f t="shared" si="37"/>
        <v>-11.760912373409578</v>
      </c>
      <c r="N177" s="110">
        <f t="shared" si="33"/>
        <v>1.961112347208781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542.98781262796092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32.395801639002549</v>
      </c>
      <c r="K178" s="27">
        <f t="shared" si="36"/>
        <v>6.666666666666667</v>
      </c>
      <c r="L178" s="37">
        <f t="shared" si="32"/>
        <v>2.8432859875878727</v>
      </c>
      <c r="M178" s="110">
        <f t="shared" si="37"/>
        <v>-11.760912373409578</v>
      </c>
      <c r="N178" s="110">
        <f t="shared" si="33"/>
        <v>1.9245473418816443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548.12960960211626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32.4776652601807</v>
      </c>
      <c r="K179" s="27">
        <f t="shared" si="36"/>
        <v>6.666666666666667</v>
      </c>
      <c r="L179" s="37">
        <f t="shared" si="32"/>
        <v>2.7614223664097217</v>
      </c>
      <c r="M179" s="110">
        <f t="shared" si="37"/>
        <v>-11.760912373409578</v>
      </c>
      <c r="N179" s="110">
        <f t="shared" si="33"/>
        <v>1.8886097901287231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553.32273882892184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32.559570358738462</v>
      </c>
      <c r="K180" s="27">
        <f t="shared" si="36"/>
        <v>6.666666666666667</v>
      </c>
      <c r="L180" s="37">
        <f t="shared" si="32"/>
        <v>2.6795172678519599</v>
      </c>
      <c r="M180" s="110">
        <f t="shared" si="37"/>
        <v>-11.760912373409578</v>
      </c>
      <c r="N180" s="110">
        <f t="shared" si="33"/>
        <v>1.8533256089215395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558.56302514037407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32.641443671732844</v>
      </c>
      <c r="K181" s="27">
        <f t="shared" si="36"/>
        <v>6.666666666666667</v>
      </c>
      <c r="L181" s="37">
        <f t="shared" si="32"/>
        <v>2.5976439548575776</v>
      </c>
      <c r="M181" s="110">
        <f t="shared" si="37"/>
        <v>-11.760912373409578</v>
      </c>
      <c r="N181" s="110">
        <f t="shared" si="33"/>
        <v>1.8187139396346703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563.84670202534039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32.723220891226184</v>
      </c>
      <c r="K182" s="27">
        <f t="shared" si="36"/>
        <v>6.666666666666667</v>
      </c>
      <c r="L182" s="37">
        <f t="shared" si="32"/>
        <v>2.5158667353642379</v>
      </c>
      <c r="M182" s="110">
        <f t="shared" si="37"/>
        <v>-11.760912373409578</v>
      </c>
      <c r="N182" s="110">
        <f t="shared" si="33"/>
        <v>1.7847881488687241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569.17036713526045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32.804845624286934</v>
      </c>
      <c r="K183" s="27">
        <f t="shared" si="36"/>
        <v>6.666666666666667</v>
      </c>
      <c r="L183" s="37">
        <f t="shared" si="32"/>
        <v>2.4342420023034883</v>
      </c>
      <c r="M183" s="110">
        <f t="shared" si="37"/>
        <v>-11.760912373409578</v>
      </c>
      <c r="N183" s="110">
        <f t="shared" si="33"/>
        <v>1.7515566988450402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574.53094278720323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32.88626847318772</v>
      </c>
      <c r="K184" s="27">
        <f t="shared" si="36"/>
        <v>6.666666666666667</v>
      </c>
      <c r="L184" s="37">
        <f t="shared" si="32"/>
        <v>2.3528191534027023</v>
      </c>
      <c r="M184" s="110">
        <f t="shared" si="37"/>
        <v>-11.760912373409578</v>
      </c>
      <c r="N184" s="110">
        <f t="shared" si="33"/>
        <v>1.7190239020238154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579.92564095410819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32.967446223203581</v>
      </c>
      <c r="K185" s="27">
        <f t="shared" si="36"/>
        <v>6.666666666666667</v>
      </c>
      <c r="L185" s="37">
        <f t="shared" si="32"/>
        <v>2.2716414033868411</v>
      </c>
      <c r="M185" s="110">
        <f t="shared" si="37"/>
        <v>-11.760912373409578</v>
      </c>
      <c r="N185" s="110">
        <f t="shared" si="33"/>
        <v>1.6871905736808193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585.35193225960188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33.048341126167458</v>
      </c>
      <c r="K186" s="27">
        <f t="shared" si="36"/>
        <v>6.666666666666667</v>
      </c>
      <c r="L186" s="37">
        <f t="shared" si="32"/>
        <v>2.1907465004229643</v>
      </c>
      <c r="M186" s="110">
        <f t="shared" si="37"/>
        <v>-11.760912373409578</v>
      </c>
      <c r="N186" s="110">
        <f t="shared" si="33"/>
        <v>1.6560545950421872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590.80751853055779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33.128920268869891</v>
      </c>
      <c r="K187" s="27">
        <f t="shared" si="36"/>
        <v>6.666666666666667</v>
      </c>
      <c r="L187" s="37">
        <f t="shared" si="32"/>
        <v>2.1101673577205311</v>
      </c>
      <c r="M187" s="110">
        <f t="shared" si="37"/>
        <v>-11.760912373409578</v>
      </c>
      <c r="N187" s="110">
        <f t="shared" si="33"/>
        <v>1.6256113983553382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596.29030849995434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33.209155016390049</v>
      </c>
      <c r="K188" s="27">
        <f t="shared" si="36"/>
        <v>6.666666666666667</v>
      </c>
      <c r="L188" s="37">
        <f t="shared" si="32"/>
        <v>2.0299326102003725</v>
      </c>
      <c r="M188" s="110">
        <f t="shared" si="37"/>
        <v>-11.760912373409578</v>
      </c>
      <c r="N188" s="110">
        <f t="shared" si="33"/>
        <v>1.5958543840527533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601.79839629263495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33.289020521448229</v>
      </c>
      <c r="K189" s="27">
        <f t="shared" si="36"/>
        <v>6.666666666666667</v>
      </c>
      <c r="L189" s="37">
        <f t="shared" si="32"/>
        <v>1.9500671051421925</v>
      </c>
      <c r="M189" s="110">
        <f t="shared" si="37"/>
        <v>-11.760912373409578</v>
      </c>
      <c r="N189" s="110">
        <f t="shared" si="33"/>
        <v>1.5667752789963552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607.33004236540455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33.36849529183425</v>
      </c>
      <c r="K190" s="27">
        <f t="shared" si="36"/>
        <v>6.666666666666667</v>
      </c>
      <c r="L190" s="37">
        <f t="shared" si="32"/>
        <v>1.8705923347561715</v>
      </c>
      <c r="M190" s="110">
        <f t="shared" si="37"/>
        <v>-11.760912373409578</v>
      </c>
      <c r="N190" s="110">
        <f t="shared" si="33"/>
        <v>1.5383644437030999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612.88365660943691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33.447560808867195</v>
      </c>
      <c r="K191" s="27">
        <f t="shared" si="36"/>
        <v>6.666666666666667</v>
      </c>
      <c r="L191" s="37">
        <f t="shared" ref="L191:L222" si="38">F191-J191+M191</f>
        <v>1.7915268177232271</v>
      </c>
      <c r="M191" s="110">
        <f t="shared" si="37"/>
        <v>-11.760912373409578</v>
      </c>
      <c r="N191" s="110">
        <f t="shared" ref="N191:N222" si="39">10^(L191/10)</f>
        <v>1.5106111354616409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618.45778335662237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33.526201190668523</v>
      </c>
      <c r="K192" s="27">
        <f t="shared" si="36"/>
        <v>6.666666666666667</v>
      </c>
      <c r="L192" s="37">
        <f t="shared" si="38"/>
        <v>1.7128864359218987</v>
      </c>
      <c r="M192" s="110">
        <f t="shared" si="37"/>
        <v>-11.760912373409578</v>
      </c>
      <c r="N192" s="110">
        <f t="shared" si="39"/>
        <v>1.4835037333597425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624.05108806204544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33.604402894777664</v>
      </c>
      <c r="K193" s="27">
        <f t="shared" si="36"/>
        <v>6.666666666666667</v>
      </c>
      <c r="L193" s="37">
        <f t="shared" si="38"/>
        <v>1.634684731812758</v>
      </c>
      <c r="M193" s="110">
        <f t="shared" si="37"/>
        <v>-11.760912373409578</v>
      </c>
      <c r="N193" s="110">
        <f t="shared" si="39"/>
        <v>1.4570299304511003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629.66234546221222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33.682154455307924</v>
      </c>
      <c r="K194" s="27">
        <f t="shared" si="36"/>
        <v>6.666666666666667</v>
      </c>
      <c r="L194" s="37">
        <f t="shared" si="38"/>
        <v>1.5569331712824983</v>
      </c>
      <c r="M194" s="110">
        <f t="shared" si="37"/>
        <v>-11.760912373409578</v>
      </c>
      <c r="N194" s="110">
        <f t="shared" si="39"/>
        <v>1.4311768975928048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635.29042903308346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33.759446250434848</v>
      </c>
      <c r="K195" s="27">
        <f t="shared" si="36"/>
        <v>6.666666666666667</v>
      </c>
      <c r="L195" s="37">
        <f t="shared" si="38"/>
        <v>1.4796413761555733</v>
      </c>
      <c r="M195" s="110">
        <f t="shared" si="37"/>
        <v>-11.760912373409578</v>
      </c>
      <c r="N195" s="110">
        <f t="shared" si="39"/>
        <v>1.4059314228735234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640.93430159360321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33.836270296533449</v>
      </c>
      <c r="K196" s="27">
        <f t="shared" si="36"/>
        <v>6.666666666666667</v>
      </c>
      <c r="L196" s="37">
        <f t="shared" si="38"/>
        <v>1.4028173300569726</v>
      </c>
      <c r="M196" s="110">
        <f t="shared" si="37"/>
        <v>-11.760912373409578</v>
      </c>
      <c r="N196" s="110">
        <f t="shared" si="39"/>
        <v>1.3812800300196539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646.59300691947283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33.912620065742495</v>
      </c>
      <c r="K197" s="27">
        <f t="shared" si="36"/>
        <v>6.666666666666667</v>
      </c>
      <c r="L197" s="37">
        <f t="shared" si="38"/>
        <v>1.3264675608479273</v>
      </c>
      <c r="M197" s="110">
        <f t="shared" si="37"/>
        <v>-11.760912373409578</v>
      </c>
      <c r="N197" s="110">
        <f t="shared" si="39"/>
        <v>1.3572090787034328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652.26566224866701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33.988490324138283</v>
      </c>
      <c r="K198" s="27">
        <f t="shared" si="36"/>
        <v>6.666666666666667</v>
      </c>
      <c r="L198" s="37">
        <f t="shared" si="38"/>
        <v>1.2505973024521388</v>
      </c>
      <c r="M198" s="110">
        <f t="shared" si="37"/>
        <v>-11.760912373409578</v>
      </c>
      <c r="N198" s="110">
        <f t="shared" si="39"/>
        <v>1.3337048492756967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657.95145157485877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34.06387698805414</v>
      </c>
      <c r="K199" s="27">
        <f t="shared" si="36"/>
        <v>6.666666666666667</v>
      </c>
      <c r="L199" s="37">
        <f t="shared" si="38"/>
        <v>1.1752106385362815</v>
      </c>
      <c r="M199" s="110">
        <f t="shared" si="37"/>
        <v>-11.760912373409578</v>
      </c>
      <c r="N199" s="110">
        <f t="shared" si="39"/>
        <v>1.3107536140988114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663.6496196377509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34.138776996390746</v>
      </c>
      <c r="K200" s="27">
        <f t="shared" si="36"/>
        <v>6.666666666666667</v>
      </c>
      <c r="L200" s="37">
        <f t="shared" si="38"/>
        <v>1.1003106301996759</v>
      </c>
      <c r="M200" s="110">
        <f t="shared" si="37"/>
        <v>-11.760912373409578</v>
      </c>
      <c r="N200" s="110">
        <f t="shared" si="39"/>
        <v>1.288341697355488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669.35946653051838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34.213188197031776</v>
      </c>
      <c r="K201" s="27">
        <f t="shared" si="36"/>
        <v>6.666666666666667</v>
      </c>
      <c r="L201" s="37">
        <f t="shared" si="38"/>
        <v>1.0258994295586454</v>
      </c>
      <c r="M201" s="110">
        <f t="shared" si="37"/>
        <v>-11.760912373409578</v>
      </c>
      <c r="N201" s="110">
        <f t="shared" si="39"/>
        <v>1.2664555249505831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675.08034285435519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34.287109245714099</v>
      </c>
      <c r="K202" s="27">
        <f t="shared" si="36"/>
        <v>6.666666666666667</v>
      </c>
      <c r="L202" s="37">
        <f t="shared" si="38"/>
        <v>0.95197838087632292</v>
      </c>
      <c r="M202" s="110">
        <f t="shared" si="37"/>
        <v>-11.760912373409578</v>
      </c>
      <c r="N202" s="110">
        <f t="shared" si="39"/>
        <v>1.2450816659000434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680.81164535865094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34.360539515906275</v>
      </c>
      <c r="K203" s="27">
        <f t="shared" si="36"/>
        <v>6.666666666666667</v>
      </c>
      <c r="L203" s="37">
        <f t="shared" si="38"/>
        <v>0.87854811068414662</v>
      </c>
      <c r="M203" s="110">
        <f t="shared" si="37"/>
        <v>-11.760912373409578</v>
      </c>
      <c r="N203" s="110">
        <f t="shared" si="39"/>
        <v>1.2242068664090597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686.55281301277705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34.433479018427334</v>
      </c>
      <c r="K204" s="27">
        <f t="shared" si="36"/>
        <v>6.666666666666667</v>
      </c>
      <c r="L204" s="37">
        <f t="shared" si="38"/>
        <v>0.80560860816308733</v>
      </c>
      <c r="M204" s="110">
        <f t="shared" si="37"/>
        <v>-11.760912373409578</v>
      </c>
      <c r="N204" s="110">
        <f t="shared" si="39"/>
        <v>1.2038180776760161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692.30332346195951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34.505928329692985</v>
      </c>
      <c r="K205" s="27">
        <f t="shared" si="36"/>
        <v>6.666666666666667</v>
      </c>
      <c r="L205" s="37">
        <f t="shared" si="38"/>
        <v>0.73315929689743697</v>
      </c>
      <c r="M205" s="110">
        <f t="shared" si="37"/>
        <v>-11.760912373409578</v>
      </c>
      <c r="N205" s="110">
        <f t="shared" si="39"/>
        <v>1.1839024783162848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698.06268982539223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34.577888527611883</v>
      </c>
      <c r="K206" s="27">
        <f t="shared" si="36"/>
        <v>6.666666666666667</v>
      </c>
      <c r="L206" s="37">
        <f t="shared" si="38"/>
        <v>0.66119909897853901</v>
      </c>
      <c r="M206" s="110">
        <f t="shared" si="37"/>
        <v>-11.760912373409578</v>
      </c>
      <c r="N206" s="110">
        <f t="shared" si="39"/>
        <v>1.1644474921770931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703.83045779970212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34.649361134272418</v>
      </c>
      <c r="K207" s="27">
        <f t="shared" si="36"/>
        <v>6.666666666666667</v>
      </c>
      <c r="L207" s="37">
        <f t="shared" si="38"/>
        <v>0.58972649231800389</v>
      </c>
      <c r="M207" s="110">
        <f t="shared" si="37"/>
        <v>-11.760912373409578</v>
      </c>
      <c r="N207" s="110">
        <f t="shared" si="39"/>
        <v>1.1454408022089244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709.60620303520932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34.72034806466359</v>
      </c>
      <c r="K208" s="27">
        <f t="shared" si="36"/>
        <v>6.666666666666667</v>
      </c>
      <c r="L208" s="37">
        <f t="shared" si="38"/>
        <v>0.51873956192683224</v>
      </c>
      <c r="M208" s="110">
        <f t="shared" si="37"/>
        <v>-11.760912373409578</v>
      </c>
      <c r="N208" s="110">
        <f t="shared" si="39"/>
        <v>1.1268703609676878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715.38952875621601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34.790851580763473</v>
      </c>
      <c r="K209" s="27">
        <f t="shared" si="36"/>
        <v>6.666666666666667</v>
      </c>
      <c r="L209" s="37">
        <f t="shared" si="38"/>
        <v>0.44823604582694898</v>
      </c>
      <c r="M209" s="110">
        <f t="shared" si="37"/>
        <v>-11.760912373409578</v>
      </c>
      <c r="N209" s="110">
        <f t="shared" si="39"/>
        <v>1.1087243982432693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721.18006359987521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34.860874250407257</v>
      </c>
      <c r="K210" s="27">
        <f t="shared" si="36"/>
        <v>6.666666666666667</v>
      </c>
      <c r="L210" s="37">
        <f t="shared" si="38"/>
        <v>0.3782133761831652</v>
      </c>
      <c r="M210" s="110">
        <f t="shared" si="37"/>
        <v>-11.760912373409578</v>
      </c>
      <c r="N210" s="110">
        <f t="shared" si="39"/>
        <v>1.0909914262422806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551.02190683936794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32.523377306630181</v>
      </c>
      <c r="K211" s="27">
        <f t="shared" si="36"/>
        <v>6.666666666666667</v>
      </c>
      <c r="L211" s="37">
        <f t="shared" si="38"/>
        <v>2.715710319960241</v>
      </c>
      <c r="M211" s="110">
        <f t="shared" si="37"/>
        <v>-11.760912373409578</v>
      </c>
      <c r="N211" s="110">
        <f t="shared" si="39"/>
        <v>1.8688353137601752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551.11970693486069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32.524918816047219</v>
      </c>
      <c r="K212" s="27">
        <f t="shared" si="36"/>
        <v>6.666666666666667</v>
      </c>
      <c r="L212" s="37">
        <f t="shared" si="38"/>
        <v>2.7141688105432031</v>
      </c>
      <c r="M212" s="110">
        <f t="shared" si="37"/>
        <v>-11.760912373409578</v>
      </c>
      <c r="N212" s="110">
        <f t="shared" si="39"/>
        <v>1.8681720964854922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551.41279598522567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32.529536800911728</v>
      </c>
      <c r="K213" s="27">
        <f t="shared" si="36"/>
        <v>6.666666666666667</v>
      </c>
      <c r="L213" s="37">
        <f t="shared" si="38"/>
        <v>2.7095508256786935</v>
      </c>
      <c r="M213" s="110">
        <f t="shared" si="37"/>
        <v>-11.760912373409578</v>
      </c>
      <c r="N213" s="110">
        <f t="shared" si="39"/>
        <v>1.8661866682394683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551.90024521355394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32.537211740514174</v>
      </c>
      <c r="K214" s="27">
        <f t="shared" si="36"/>
        <v>6.666666666666667</v>
      </c>
      <c r="L214" s="37">
        <f t="shared" si="38"/>
        <v>2.7018758860762482</v>
      </c>
      <c r="M214" s="110">
        <f t="shared" si="37"/>
        <v>-11.760912373409578</v>
      </c>
      <c r="N214" s="110">
        <f t="shared" si="39"/>
        <v>1.8628916179494859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552.58052291525917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32.547911461066953</v>
      </c>
      <c r="K215" s="27">
        <f t="shared" si="36"/>
        <v>6.666666666666667</v>
      </c>
      <c r="L215" s="37">
        <f t="shared" si="38"/>
        <v>2.6911761655234692</v>
      </c>
      <c r="M215" s="110">
        <f t="shared" si="37"/>
        <v>-11.760912373409578</v>
      </c>
      <c r="N215" s="110">
        <f t="shared" si="39"/>
        <v>1.8583076577691333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553.45151822125115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32.561591662698781</v>
      </c>
      <c r="K216" s="27">
        <f t="shared" si="36"/>
        <v>6.666666666666667</v>
      </c>
      <c r="L216" s="37">
        <f t="shared" si="38"/>
        <v>2.6774959638916407</v>
      </c>
      <c r="M216" s="110">
        <f t="shared" si="37"/>
        <v>-11.760912373409578</v>
      </c>
      <c r="N216" s="110">
        <f t="shared" si="39"/>
        <v>1.8524632303013018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554.51057316349534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32.578196630002374</v>
      </c>
      <c r="K217" s="27">
        <f t="shared" si="36"/>
        <v>6.666666666666667</v>
      </c>
      <c r="L217" s="37">
        <f t="shared" si="38"/>
        <v>2.6608909965880478</v>
      </c>
      <c r="M217" s="110">
        <f t="shared" si="37"/>
        <v>-11.760912373409578</v>
      </c>
      <c r="N217" s="110">
        <f t="shared" si="39"/>
        <v>1.8453939805369315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555.75452193278522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32.597660101013609</v>
      </c>
      <c r="K218" s="27">
        <f t="shared" si="36"/>
        <v>6.666666666666667</v>
      </c>
      <c r="L218" s="37">
        <f t="shared" si="38"/>
        <v>2.6414275255768125</v>
      </c>
      <c r="M218" s="110">
        <f t="shared" si="37"/>
        <v>-11.760912373409578</v>
      </c>
      <c r="N218" s="110">
        <f t="shared" si="39"/>
        <v>1.8371421125629184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557.17973602344341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32.619906265116384</v>
      </c>
      <c r="K219" s="27">
        <f t="shared" si="36"/>
        <v>6.666666666666667</v>
      </c>
      <c r="L219" s="37">
        <f t="shared" si="38"/>
        <v>2.6191813614740376</v>
      </c>
      <c r="M219" s="110">
        <f t="shared" si="37"/>
        <v>-11.760912373409578</v>
      </c>
      <c r="N219" s="110">
        <f t="shared" si="39"/>
        <v>1.8277556544942628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558.78217383959918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32.644850857698188</v>
      </c>
      <c r="K220" s="27">
        <f t="shared" si="36"/>
        <v>6.666666666666667</v>
      </c>
      <c r="L220" s="37">
        <f t="shared" si="38"/>
        <v>2.5942367688922339</v>
      </c>
      <c r="M220" s="110">
        <f t="shared" si="37"/>
        <v>-11.760912373409578</v>
      </c>
      <c r="N220" s="110">
        <f t="shared" si="39"/>
        <v>1.8172876570670751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560.55743329381505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32.672402318450047</v>
      </c>
      <c r="K221" s="27">
        <f t="shared" si="36"/>
        <v>6.666666666666667</v>
      </c>
      <c r="L221" s="37">
        <f t="shared" si="38"/>
        <v>2.5666853081403751</v>
      </c>
      <c r="M221" s="110">
        <f t="shared" si="37"/>
        <v>-11.760912373409578</v>
      </c>
      <c r="N221" s="110">
        <f t="shared" si="39"/>
        <v>1.8057953518801118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562.50080595638258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32.702462980900322</v>
      </c>
      <c r="K222" s="27">
        <f t="shared" si="36"/>
        <v>6.666666666666667</v>
      </c>
      <c r="L222" s="37">
        <f t="shared" si="38"/>
        <v>2.5366246456901003</v>
      </c>
      <c r="M222" s="110">
        <f t="shared" si="37"/>
        <v>-11.760912373409578</v>
      </c>
      <c r="N222" s="110">
        <f t="shared" si="39"/>
        <v>1.793339294496489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564.60733140302341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32.734930262870705</v>
      </c>
      <c r="K223" s="27">
        <f t="shared" si="36"/>
        <v>6.666666666666667</v>
      </c>
      <c r="L223" s="37">
        <f t="shared" ref="L223:L254" si="41">F223-J223+M223</f>
        <v>2.5041573637197168</v>
      </c>
      <c r="M223" s="110">
        <f t="shared" si="37"/>
        <v>-11.760912373409578</v>
      </c>
      <c r="N223" s="110">
        <f t="shared" ref="N223:N254" si="42">10^(L223/10)</f>
        <v>1.7799825157105498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566.87185054714087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32.769697830749877</v>
      </c>
      <c r="K224" s="27">
        <f t="shared" ref="K224:K268" si="45">4/60*100</f>
        <v>6.666666666666667</v>
      </c>
      <c r="L224" s="37">
        <f t="shared" si="41"/>
        <v>2.4693897958405451</v>
      </c>
      <c r="M224" s="110">
        <f t="shared" ref="M224:M268" si="46">10*LOG(6.666667/100)</f>
        <v>-11.760912373409578</v>
      </c>
      <c r="N224" s="110">
        <f t="shared" si="42"/>
        <v>1.7657897015031245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569.28905691569639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32.806656714460182</v>
      </c>
      <c r="K225" s="27">
        <f t="shared" si="45"/>
        <v>6.666666666666667</v>
      </c>
      <c r="L225" s="37">
        <f t="shared" si="41"/>
        <v>2.4324309121302399</v>
      </c>
      <c r="M225" s="110">
        <f t="shared" si="46"/>
        <v>-11.760912373409578</v>
      </c>
      <c r="N225" s="110">
        <f t="shared" si="42"/>
        <v>1.7508264188369149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571.85354502058249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32.845696354410713</v>
      </c>
      <c r="K226" s="27">
        <f t="shared" si="45"/>
        <v>6.666666666666667</v>
      </c>
      <c r="L226" s="37">
        <f t="shared" si="41"/>
        <v>2.3933912721797093</v>
      </c>
      <c r="M226" s="110">
        <f t="shared" si="46"/>
        <v>-11.760912373409578</v>
      </c>
      <c r="N226" s="110">
        <f t="shared" si="42"/>
        <v>1.7351584007648815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574.55985517653346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32.886705566276262</v>
      </c>
      <c r="K227" s="27">
        <f t="shared" si="45"/>
        <v>6.666666666666667</v>
      </c>
      <c r="L227" s="37">
        <f t="shared" si="41"/>
        <v>2.3523820603141594</v>
      </c>
      <c r="M227" s="110">
        <f t="shared" si="46"/>
        <v>-11.760912373409578</v>
      </c>
      <c r="N227" s="110">
        <f t="shared" si="42"/>
        <v>1.7188509005954242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577.40251431068407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32.92957341385484</v>
      </c>
      <c r="K228" s="27">
        <f t="shared" si="45"/>
        <v>6.666666666666667</v>
      </c>
      <c r="L228" s="37">
        <f t="shared" si="41"/>
        <v>2.3095142127355821</v>
      </c>
      <c r="M228" s="110">
        <f t="shared" si="46"/>
        <v>-11.760912373409578</v>
      </c>
      <c r="N228" s="110">
        <f t="shared" si="42"/>
        <v>1.7019681212923796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580.37607248888139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32.974189984333556</v>
      </c>
      <c r="K229" s="27">
        <f t="shared" si="45"/>
        <v>6.666666666666667</v>
      </c>
      <c r="L229" s="37">
        <f t="shared" si="41"/>
        <v>2.2648976422568659</v>
      </c>
      <c r="M229" s="110">
        <f t="shared" si="46"/>
        <v>-11.760912373409578</v>
      </c>
      <c r="N229" s="110">
        <f t="shared" si="42"/>
        <v>1.6845727230473757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583.47513504352298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33.020447063892306</v>
      </c>
      <c r="K230" s="27">
        <f t="shared" si="45"/>
        <v>6.666666666666667</v>
      </c>
      <c r="L230" s="37">
        <f t="shared" si="41"/>
        <v>2.2186405626981163</v>
      </c>
      <c r="M230" s="110">
        <f t="shared" si="46"/>
        <v>-11.760912373409578</v>
      </c>
      <c r="N230" s="110">
        <f t="shared" si="42"/>
        <v>1.6667254091552959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586.69439032330365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33.068238714615319</v>
      </c>
      <c r="K231" s="27">
        <f t="shared" si="45"/>
        <v>6.666666666666667</v>
      </c>
      <c r="L231" s="37">
        <f t="shared" si="41"/>
        <v>2.1708489119751029</v>
      </c>
      <c r="M231" s="110">
        <f t="shared" si="46"/>
        <v>-11.760912373409578</v>
      </c>
      <c r="N231" s="110">
        <f t="shared" si="42"/>
        <v>1.6484845880081158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590.02863319532344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33.117461756130737</v>
      </c>
      <c r="K232" s="27">
        <f t="shared" si="45"/>
        <v>6.666666666666667</v>
      </c>
      <c r="L232" s="37">
        <f t="shared" si="41"/>
        <v>2.1216258704596846</v>
      </c>
      <c r="M232" s="110">
        <f t="shared" si="46"/>
        <v>-11.760912373409578</v>
      </c>
      <c r="N232" s="110">
        <f t="shared" si="42"/>
        <v>1.6299061072135712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593.47278451485852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33.168016157268802</v>
      </c>
      <c r="K233" s="27">
        <f t="shared" si="45"/>
        <v>6.666666666666667</v>
      </c>
      <c r="L233" s="37">
        <f t="shared" si="41"/>
        <v>2.0710714693216197</v>
      </c>
      <c r="M233" s="110">
        <f t="shared" si="46"/>
        <v>-11.760912373409578</v>
      </c>
      <c r="N233" s="110">
        <f t="shared" si="42"/>
        <v>1.611043054524032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597.02190683936794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33.219805344359571</v>
      </c>
      <c r="K234" s="27">
        <f t="shared" si="45"/>
        <v>6.666666666666667</v>
      </c>
      <c r="L234" s="37">
        <f t="shared" si="41"/>
        <v>2.0192822822308507</v>
      </c>
      <c r="M234" s="110">
        <f t="shared" si="46"/>
        <v>-11.760912373409578</v>
      </c>
      <c r="N234" s="110">
        <f t="shared" si="42"/>
        <v>1.5919456193852686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600.67121670353163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33.272736433642507</v>
      </c>
      <c r="K235" s="27">
        <f t="shared" si="45"/>
        <v>6.666666666666667</v>
      </c>
      <c r="L235" s="37">
        <f t="shared" si="41"/>
        <v>1.9663511929479149</v>
      </c>
      <c r="M235" s="110">
        <f t="shared" si="46"/>
        <v>-11.760912373409578</v>
      </c>
      <c r="N235" s="110">
        <f t="shared" si="42"/>
        <v>1.5726610084264985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604.41609379431429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33.326720395702722</v>
      </c>
      <c r="K236" s="27">
        <f t="shared" si="45"/>
        <v>6.666666666666667</v>
      </c>
      <c r="L236" s="37">
        <f t="shared" si="41"/>
        <v>1.9123672308876998</v>
      </c>
      <c r="M236" s="110">
        <f t="shared" si="46"/>
        <v>-11.760912373409578</v>
      </c>
      <c r="N236" s="110">
        <f t="shared" si="42"/>
        <v>1.5532334080477768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608.25208737240155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33.381672159957169</v>
      </c>
      <c r="K237" s="27">
        <f t="shared" si="45"/>
        <v>6.666666666666667</v>
      </c>
      <c r="L237" s="37">
        <f t="shared" si="41"/>
        <v>1.8574154666332525</v>
      </c>
      <c r="M237" s="110">
        <f t="shared" si="46"/>
        <v>-11.760912373409578</v>
      </c>
      <c r="N237" s="110">
        <f t="shared" si="42"/>
        <v>1.5337039873522362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612.1749202819932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33.437510667060764</v>
      </c>
      <c r="K238" s="27">
        <f t="shared" si="45"/>
        <v>6.666666666666667</v>
      </c>
      <c r="L238" s="37">
        <f t="shared" si="41"/>
        <v>1.8015769595296582</v>
      </c>
      <c r="M238" s="110">
        <f t="shared" si="46"/>
        <v>-11.760912373409578</v>
      </c>
      <c r="N238" s="110">
        <f t="shared" si="42"/>
        <v>1.514110934956389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616.18049087772692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33.494158876753225</v>
      </c>
      <c r="K239" s="27">
        <f t="shared" si="45"/>
        <v>6.666666666666667</v>
      </c>
      <c r="L239" s="37">
        <f t="shared" si="41"/>
        <v>1.7449287498371966</v>
      </c>
      <c r="M239" s="110">
        <f t="shared" si="46"/>
        <v>-11.760912373409578</v>
      </c>
      <c r="N239" s="110">
        <f t="shared" si="42"/>
        <v>1.4944895236355549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620.26487317802071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33.551543738181948</v>
      </c>
      <c r="K240" s="27">
        <f t="shared" si="45"/>
        <v>6.666666666666667</v>
      </c>
      <c r="L240" s="37">
        <f t="shared" si="41"/>
        <v>1.6875438884084737</v>
      </c>
      <c r="M240" s="110">
        <f t="shared" si="46"/>
        <v>-11.760912373409578</v>
      </c>
      <c r="N240" s="110">
        <f t="shared" si="42"/>
        <v>1.4748721972745593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624.42431553050665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33.609596129162881</v>
      </c>
      <c r="K241" s="27">
        <f t="shared" si="45"/>
        <v>6.666666666666667</v>
      </c>
      <c r="L241" s="37">
        <f t="shared" si="41"/>
        <v>1.6294914974275407</v>
      </c>
      <c r="M241" s="110">
        <f t="shared" si="46"/>
        <v>-11.760912373409578</v>
      </c>
      <c r="N241" s="110">
        <f t="shared" si="42"/>
        <v>1.455288675156436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628.65523804928853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33.668250770221114</v>
      </c>
      <c r="K242" s="27">
        <f t="shared" si="45"/>
        <v>6.666666666666667</v>
      </c>
      <c r="L242" s="37">
        <f t="shared" si="41"/>
        <v>1.5708368563693078</v>
      </c>
      <c r="M242" s="110">
        <f t="shared" si="46"/>
        <v>-11.760912373409578</v>
      </c>
      <c r="N242" s="110">
        <f t="shared" si="42"/>
        <v>1.435766069201901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632.95422905688247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33.72744611861777</v>
      </c>
      <c r="K243" s="27">
        <f t="shared" si="45"/>
        <v>6.666666666666667</v>
      </c>
      <c r="L243" s="37">
        <f t="shared" si="41"/>
        <v>1.5116415079726515</v>
      </c>
      <c r="M243" s="110">
        <f t="shared" si="46"/>
        <v>-11.760912373409578</v>
      </c>
      <c r="N243" s="110">
        <f t="shared" si="42"/>
        <v>1.416329010345468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637.31804073698777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33.787124246943264</v>
      </c>
      <c r="K244" s="27">
        <f t="shared" si="45"/>
        <v>6.666666666666667</v>
      </c>
      <c r="L244" s="37">
        <f t="shared" si="41"/>
        <v>1.4519633796471574</v>
      </c>
      <c r="M244" s="110">
        <f t="shared" si="46"/>
        <v>-11.760912373409578</v>
      </c>
      <c r="N244" s="110">
        <f t="shared" si="42"/>
        <v>1.3969997807828543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641.74358417845235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33.847230710256511</v>
      </c>
      <c r="K245" s="27">
        <f t="shared" si="45"/>
        <v>6.666666666666667</v>
      </c>
      <c r="L245" s="37">
        <f t="shared" si="41"/>
        <v>1.3918569163339107</v>
      </c>
      <c r="M245" s="110">
        <f t="shared" si="46"/>
        <v>-11.760912373409578</v>
      </c>
      <c r="N245" s="110">
        <f t="shared" si="42"/>
        <v>1.3777984493367854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646.22792396650652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33.907714405187747</v>
      </c>
      <c r="K246" s="27">
        <f t="shared" si="45"/>
        <v>6.666666666666667</v>
      </c>
      <c r="L246" s="37">
        <f t="shared" si="41"/>
        <v>1.331373221402675</v>
      </c>
      <c r="M246" s="110">
        <f t="shared" si="46"/>
        <v>-11.760912373409578</v>
      </c>
      <c r="N246" s="110">
        <f t="shared" si="42"/>
        <v>1.3587430076568465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650.76827245485913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33.968527423905321</v>
      </c>
      <c r="K247" s="27">
        <f t="shared" si="45"/>
        <v>6.666666666666667</v>
      </c>
      <c r="L247" s="37">
        <f t="shared" si="41"/>
        <v>1.2705602026851004</v>
      </c>
      <c r="M247" s="110">
        <f t="shared" si="46"/>
        <v>-11.760912373409578</v>
      </c>
      <c r="N247" s="110">
        <f t="shared" si="42"/>
        <v>1.3398495053902981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655.36198383179715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34.029624905378604</v>
      </c>
      <c r="K248" s="27">
        <f t="shared" si="45"/>
        <v>6.666666666666667</v>
      </c>
      <c r="L248" s="37">
        <f t="shared" si="41"/>
        <v>1.2094627212118176</v>
      </c>
      <c r="M248" s="110">
        <f t="shared" si="46"/>
        <v>-11.760912373409578</v>
      </c>
      <c r="N248" s="110">
        <f t="shared" si="42"/>
        <v>1.3211321828335492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660.0065480750477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34.090964885951109</v>
      </c>
      <c r="K249" s="27">
        <f t="shared" si="45"/>
        <v>6.666666666666667</v>
      </c>
      <c r="L249" s="37">
        <f t="shared" si="41"/>
        <v>1.1481227406393124</v>
      </c>
      <c r="M249" s="110">
        <f t="shared" si="46"/>
        <v>-11.760912373409578</v>
      </c>
      <c r="N249" s="110">
        <f t="shared" si="42"/>
        <v>1.3026035998992402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664.69958487384872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34.152508150868613</v>
      </c>
      <c r="K250" s="27">
        <f t="shared" si="45"/>
        <v>6.666666666666667</v>
      </c>
      <c r="L250" s="37">
        <f t="shared" si="41"/>
        <v>1.086579475721809</v>
      </c>
      <c r="M250" s="110">
        <f t="shared" si="46"/>
        <v>-11.760912373409578</v>
      </c>
      <c r="N250" s="110">
        <f t="shared" si="42"/>
        <v>1.2842747605142106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669.43883758234074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34.214218088084479</v>
      </c>
      <c r="K251" s="27">
        <f t="shared" si="45"/>
        <v>6.666666666666667</v>
      </c>
      <c r="L251" s="37">
        <f t="shared" si="41"/>
        <v>1.0248695385059428</v>
      </c>
      <c r="M251" s="110">
        <f t="shared" si="46"/>
        <v>-11.760912373409578</v>
      </c>
      <c r="N251" s="110">
        <f t="shared" si="42"/>
        <v>1.2661552318021756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674.22216725592421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34.27606054538591</v>
      </c>
      <c r="K252" s="27">
        <f t="shared" si="45"/>
        <v>6.666666666666667</v>
      </c>
      <c r="L252" s="37">
        <f t="shared" si="41"/>
        <v>0.96302708120451186</v>
      </c>
      <c r="M252" s="110">
        <f t="shared" si="46"/>
        <v>-11.760912373409578</v>
      </c>
      <c r="N252" s="110">
        <f t="shared" si="42"/>
        <v>1.2482532576053729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679.04754681147028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34.338003691645547</v>
      </c>
      <c r="K253" s="27">
        <f t="shared" si="45"/>
        <v>6.666666666666667</v>
      </c>
      <c r="L253" s="37">
        <f t="shared" si="41"/>
        <v>0.90108393494487515</v>
      </c>
      <c r="M253" s="110">
        <f t="shared" si="46"/>
        <v>-11.760912373409578</v>
      </c>
      <c r="N253" s="110">
        <f t="shared" si="42"/>
        <v>1.2305758660660773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683.9130553430773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34.400017882800412</v>
      </c>
      <c r="K254" s="27">
        <f t="shared" si="45"/>
        <v>6.666666666666667</v>
      </c>
      <c r="L254" s="37">
        <f t="shared" si="41"/>
        <v>0.83906974379000943</v>
      </c>
      <c r="M254" s="110">
        <f t="shared" si="46"/>
        <v>-11.760912373409578</v>
      </c>
      <c r="N254" s="110">
        <f t="shared" si="42"/>
        <v>1.2131289711253106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688.81687261726825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34.462075532989438</v>
      </c>
      <c r="K255" s="27">
        <f t="shared" si="45"/>
        <v>6.666666666666667</v>
      </c>
      <c r="L255" s="37">
        <f t="shared" ref="L255:L268" si="47">F255-J255+M255</f>
        <v>0.77701209360098389</v>
      </c>
      <c r="M255" s="110">
        <f t="shared" si="46"/>
        <v>-11.760912373409578</v>
      </c>
      <c r="N255" s="110">
        <f t="shared" ref="N255:N268" si="48">10^(L255/10)</f>
        <v>1.195917467906439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693.75727376495797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34.524150991138583</v>
      </c>
      <c r="K256" s="27">
        <f t="shared" si="45"/>
        <v>6.666666666666667</v>
      </c>
      <c r="L256" s="37">
        <f t="shared" si="47"/>
        <v>0.7149366354518385</v>
      </c>
      <c r="M256" s="110">
        <f t="shared" si="46"/>
        <v>-11.760912373409578</v>
      </c>
      <c r="N256" s="110">
        <f t="shared" si="48"/>
        <v>1.1789453220391368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698.73262418205491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34.586220423165315</v>
      </c>
      <c r="K257" s="27">
        <f t="shared" si="45"/>
        <v>6.666666666666667</v>
      </c>
      <c r="L257" s="37">
        <f t="shared" si="47"/>
        <v>0.65286720342510662</v>
      </c>
      <c r="M257" s="110">
        <f t="shared" si="46"/>
        <v>-11.760912373409578</v>
      </c>
      <c r="N257" s="110">
        <f t="shared" si="48"/>
        <v>1.1622156530476602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703.74137464602745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34.648261699878198</v>
      </c>
      <c r="K258" s="27">
        <f t="shared" si="45"/>
        <v>6.666666666666667</v>
      </c>
      <c r="L258" s="37">
        <f t="shared" si="47"/>
        <v>0.590825926712224</v>
      </c>
      <c r="M258" s="110">
        <f t="shared" si="46"/>
        <v>-11.760912373409578</v>
      </c>
      <c r="N258" s="110">
        <f t="shared" si="48"/>
        <v>1.1457308119796228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708.78205665206917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34.710254290569971</v>
      </c>
      <c r="K259" s="27">
        <f t="shared" si="45"/>
        <v>6.666666666666667</v>
      </c>
      <c r="L259" s="37">
        <f t="shared" si="47"/>
        <v>0.52883333602045113</v>
      </c>
      <c r="M259" s="110">
        <f t="shared" si="46"/>
        <v>-11.760912373409578</v>
      </c>
      <c r="N259" s="110">
        <f t="shared" si="48"/>
        <v>1.1294924534900599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713.85327796948934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34.77217916224091</v>
      </c>
      <c r="K260" s="27">
        <f t="shared" si="45"/>
        <v>6.666666666666667</v>
      </c>
      <c r="L260" s="37">
        <f t="shared" si="47"/>
        <v>0.46690846434951183</v>
      </c>
      <c r="M260" s="110">
        <f t="shared" si="46"/>
        <v>-11.760912373409578</v>
      </c>
      <c r="N260" s="110">
        <f t="shared" si="48"/>
        <v>1.1135016026228506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718.95371841655401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34.834018684340847</v>
      </c>
      <c r="K261" s="27">
        <f t="shared" si="45"/>
        <v>6.666666666666667</v>
      </c>
      <c r="L261" s="37">
        <f t="shared" si="47"/>
        <v>0.40506894224957435</v>
      </c>
      <c r="M261" s="110">
        <f t="shared" si="46"/>
        <v>-11.760912373409578</v>
      </c>
      <c r="N261" s="110">
        <f t="shared" si="48"/>
        <v>1.0977587165496294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724.08212585011131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34.895756538881415</v>
      </c>
      <c r="K262" s="27">
        <f t="shared" si="45"/>
        <v>6.666666666666667</v>
      </c>
      <c r="L262" s="37">
        <f t="shared" si="47"/>
        <v>0.34333108770900722</v>
      </c>
      <c r="M262" s="110">
        <f t="shared" si="46"/>
        <v>-11.760912373409578</v>
      </c>
      <c r="N262" s="110">
        <f t="shared" si="48"/>
        <v>1.0822637415367724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729.23731236486469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34.957377635742077</v>
      </c>
      <c r="K263" s="27">
        <f t="shared" si="45"/>
        <v>6.666666666666667</v>
      </c>
      <c r="L263" s="37">
        <f t="shared" si="47"/>
        <v>0.28170999084834492</v>
      </c>
      <c r="M263" s="110">
        <f t="shared" si="46"/>
        <v>-11.760912373409578</v>
      </c>
      <c r="N263" s="110">
        <f t="shared" si="48"/>
        <v>1.0670161654155945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734.41815069605195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35.018868032973984</v>
      </c>
      <c r="K264" s="27">
        <f t="shared" si="45"/>
        <v>6.666666666666667</v>
      </c>
      <c r="L264" s="37">
        <f t="shared" si="47"/>
        <v>0.22021959361643795</v>
      </c>
      <c r="M264" s="110">
        <f t="shared" si="46"/>
        <v>-11.760912373409578</v>
      </c>
      <c r="N264" s="110">
        <f t="shared" si="48"/>
        <v>1.0520150658305167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739.62357081847586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35.080214861892031</v>
      </c>
      <c r="K265" s="27">
        <f t="shared" si="45"/>
        <v>6.666666666666667</v>
      </c>
      <c r="L265" s="37">
        <f t="shared" si="47"/>
        <v>0.15887276469839051</v>
      </c>
      <c r="M265" s="110">
        <f t="shared" si="46"/>
        <v>-11.760912373409578</v>
      </c>
      <c r="N265" s="110">
        <f t="shared" si="48"/>
        <v>1.0372591545359831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744.85255673426468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35.14140625673722</v>
      </c>
      <c r="K266" s="27">
        <f t="shared" si="45"/>
        <v>6.666666666666667</v>
      </c>
      <c r="L266" s="37">
        <f t="shared" si="47"/>
        <v>9.7681369853201971E-2</v>
      </c>
      <c r="M266" s="110">
        <f t="shared" si="46"/>
        <v>-11.760912373409578</v>
      </c>
      <c r="N266" s="110">
        <f t="shared" si="48"/>
        <v>1.0227468180060768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750.10414344138007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35.202431288687642</v>
      </c>
      <c r="K267" s="27">
        <f t="shared" si="45"/>
        <v>6.666666666666667</v>
      </c>
      <c r="L267" s="37">
        <f t="shared" si="47"/>
        <v>3.6656337902780223E-2</v>
      </c>
      <c r="M267" s="110">
        <f t="shared" si="46"/>
        <v>-11.760912373409578</v>
      </c>
      <c r="N267" s="110">
        <f t="shared" si="48"/>
        <v>1.0084761546117824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755.37741407468457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35.263279903995439</v>
      </c>
      <c r="K268" s="40">
        <f t="shared" si="45"/>
        <v>6.666666666666667</v>
      </c>
      <c r="L268" s="41">
        <f t="shared" si="47"/>
        <v>-2.4192277405017393E-2</v>
      </c>
      <c r="M268" s="110">
        <f t="shared" si="46"/>
        <v>-11.760912373409578</v>
      </c>
      <c r="N268" s="110">
        <f t="shared" si="48"/>
        <v>0.99444500861045837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25.131021428733934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BD648-CD4C-4953-A453-CE64B4C06001}">
  <sheetPr codeName="Sheet29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171</v>
      </c>
      <c r="B2" s="29" t="s">
        <v>119</v>
      </c>
      <c r="C2" s="29">
        <f>NSAs!B29</f>
        <v>253893.73</v>
      </c>
      <c r="D2" s="30">
        <f>NSAs!C29</f>
        <v>4257554.1500000004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27 (dBA)</v>
      </c>
      <c r="V5" s="145" t="str">
        <f>INDEX(A7:A45,MATCH(W5,H7:H45,0))</f>
        <v>A-7</v>
      </c>
      <c r="W5" s="146">
        <f>MAX(H7:H45)</f>
        <v>34.283114461087109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B-2</v>
      </c>
      <c r="W6" s="148">
        <f>LARGE(H7:H45,2)</f>
        <v>33.97211476706952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2026.251917654258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43.833868777501749</v>
      </c>
      <c r="H7" s="36">
        <f>C7-G7</f>
        <v>25.176431179138063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329.3389662025487</v>
      </c>
    </row>
    <row r="8" spans="1:23" x14ac:dyDescent="0.25">
      <c r="A8" s="9" t="str">
        <f>Inverters!B4</f>
        <v>A-2</v>
      </c>
      <c r="B8" s="24">
        <f t="shared" si="0"/>
        <v>1536.6655793955292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41.431587267681422</v>
      </c>
      <c r="H8" s="37">
        <f t="shared" ref="H8:H44" si="3">C8-G8</f>
        <v>27.57871268895839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572.62627119983722</v>
      </c>
    </row>
    <row r="9" spans="1:23" x14ac:dyDescent="0.25">
      <c r="A9" s="9" t="str">
        <f>Inverters!B5</f>
        <v>A-3</v>
      </c>
      <c r="B9" s="24">
        <f t="shared" si="0"/>
        <v>1034.6219075582178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37.99563340241459</v>
      </c>
      <c r="H9" s="37">
        <f t="shared" si="3"/>
        <v>31.014666554225222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1263.1841144157318</v>
      </c>
    </row>
    <row r="10" spans="1:23" x14ac:dyDescent="0.25">
      <c r="A10" s="9" t="str">
        <f>Inverters!B6</f>
        <v>A-4</v>
      </c>
      <c r="B10" s="24">
        <f t="shared" si="0"/>
        <v>1715.9141377411033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42.389911049762041</v>
      </c>
      <c r="H10" s="37">
        <f t="shared" si="3"/>
        <v>26.620388906877771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459.23913545509407</v>
      </c>
    </row>
    <row r="11" spans="1:23" x14ac:dyDescent="0.25">
      <c r="A11" s="9" t="str">
        <f>Inverters!B7</f>
        <v>A-5</v>
      </c>
      <c r="B11" s="24">
        <f t="shared" si="0"/>
        <v>2075.1971335030717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44.041187176875489</v>
      </c>
      <c r="H11" s="37">
        <f t="shared" si="3"/>
        <v>24.969112779764323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313.98671848564101</v>
      </c>
    </row>
    <row r="12" spans="1:23" x14ac:dyDescent="0.25">
      <c r="A12" s="9" t="str">
        <f>Inverters!B8</f>
        <v>A-6</v>
      </c>
      <c r="B12" s="24">
        <f t="shared" si="0"/>
        <v>2512.3776498367979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45.701698425131696</v>
      </c>
      <c r="H12" s="37">
        <f t="shared" si="3"/>
        <v>23.308601531508117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214.22006815675883</v>
      </c>
    </row>
    <row r="13" spans="1:23" x14ac:dyDescent="0.25">
      <c r="A13" s="9" t="str">
        <f>Inverters!B9</f>
        <v>A-7</v>
      </c>
      <c r="B13" s="24">
        <f t="shared" si="0"/>
        <v>710.16501666837178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34.727185495552703</v>
      </c>
      <c r="H13" s="37">
        <f t="shared" si="3"/>
        <v>34.283114461087109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2681.0903290090901</v>
      </c>
    </row>
    <row r="14" spans="1:23" x14ac:dyDescent="0.25">
      <c r="A14" s="9" t="str">
        <f>Inverters!B10</f>
        <v>A-8</v>
      </c>
      <c r="B14" s="24">
        <f t="shared" si="0"/>
        <v>995.68075089341426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37.662402223280822</v>
      </c>
      <c r="H14" s="37">
        <f t="shared" si="3"/>
        <v>31.347897733358991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1363.9227497970403</v>
      </c>
    </row>
    <row r="15" spans="1:23" x14ac:dyDescent="0.25">
      <c r="A15" s="9" t="str">
        <f>Inverters!B11</f>
        <v>A-9</v>
      </c>
      <c r="B15" s="24">
        <f t="shared" si="0"/>
        <v>1663.0445040647533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42.118077427097901</v>
      </c>
      <c r="H15" s="37">
        <f t="shared" si="3"/>
        <v>26.892222529541911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488.90249428400148</v>
      </c>
    </row>
    <row r="16" spans="1:23" x14ac:dyDescent="0.25">
      <c r="A16" s="9" t="str">
        <f>Inverters!B12</f>
        <v>A-10</v>
      </c>
      <c r="B16" s="24">
        <f t="shared" si="0"/>
        <v>2019.4972089606526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43.804865145823783</v>
      </c>
      <c r="H16" s="37">
        <f t="shared" si="3"/>
        <v>25.20543481081603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331.54576214402402</v>
      </c>
    </row>
    <row r="17" spans="1:21" x14ac:dyDescent="0.25">
      <c r="A17" s="9" t="str">
        <f>Inverters!B13</f>
        <v>A-11</v>
      </c>
      <c r="B17" s="24">
        <f t="shared" si="0"/>
        <v>2396.8997624639574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45.292997447306121</v>
      </c>
      <c r="H17" s="37">
        <f t="shared" si="3"/>
        <v>23.717302509333692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235.35869694451767</v>
      </c>
    </row>
    <row r="18" spans="1:21" x14ac:dyDescent="0.25">
      <c r="A18" s="9" t="str">
        <f>Inverters!B14</f>
        <v>A-12</v>
      </c>
      <c r="B18" s="24">
        <f t="shared" si="0"/>
        <v>2690.5182866688601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46.296718963311946</v>
      </c>
      <c r="H18" s="37">
        <f t="shared" si="3"/>
        <v>22.713580993327867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186.79192566609487</v>
      </c>
    </row>
    <row r="19" spans="1:21" x14ac:dyDescent="0.25">
      <c r="A19" s="9" t="str">
        <f>Inverters!B15</f>
        <v>A-13</v>
      </c>
      <c r="B19" s="24">
        <f t="shared" si="0"/>
        <v>3074.7912549634561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47.456312744376781</v>
      </c>
      <c r="H19" s="37">
        <f t="shared" si="3"/>
        <v>21.553987212263031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143.02064135086741</v>
      </c>
    </row>
    <row r="20" spans="1:21" x14ac:dyDescent="0.25">
      <c r="A20" s="9" t="str">
        <f>Inverters!B16</f>
        <v>A-14</v>
      </c>
      <c r="B20" s="24">
        <f t="shared" si="0"/>
        <v>3370.7341560704335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48.254490036450953</v>
      </c>
      <c r="H20" s="37">
        <f t="shared" si="3"/>
        <v>20.75580992018886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119.00932501648319</v>
      </c>
    </row>
    <row r="21" spans="1:21" x14ac:dyDescent="0.25">
      <c r="A21" s="9" t="str">
        <f>Inverters!B17</f>
        <v>A-15</v>
      </c>
      <c r="B21" s="24">
        <f t="shared" si="0"/>
        <v>3708.659454641253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49.084339126749029</v>
      </c>
      <c r="H21" s="37">
        <f t="shared" si="3"/>
        <v>19.925960829890784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98.30963484491015</v>
      </c>
    </row>
    <row r="22" spans="1:21" x14ac:dyDescent="0.25">
      <c r="A22" s="9" t="str">
        <f>Inverters!B18</f>
        <v>A-16</v>
      </c>
      <c r="B22" s="24">
        <f t="shared" si="0"/>
        <v>780.20644453891634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35.544190665635178</v>
      </c>
      <c r="H22" s="37">
        <f t="shared" si="3"/>
        <v>33.466109291004635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2221.3189884957046</v>
      </c>
    </row>
    <row r="23" spans="1:21" x14ac:dyDescent="0.25">
      <c r="A23" s="9" t="str">
        <f>Inverters!B19</f>
        <v>A-17</v>
      </c>
      <c r="B23" s="24">
        <f t="shared" si="0"/>
        <v>1237.3695957554598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39.549988809437586</v>
      </c>
      <c r="H23" s="37">
        <f t="shared" si="3"/>
        <v>29.460311147202226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883.14317031832377</v>
      </c>
    </row>
    <row r="24" spans="1:21" x14ac:dyDescent="0.25">
      <c r="A24" s="9" t="str">
        <f>Inverters!B20</f>
        <v>A-18</v>
      </c>
      <c r="B24" s="24">
        <f t="shared" si="0"/>
        <v>1597.0173250469556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41.766192551091251</v>
      </c>
      <c r="H24" s="37">
        <f t="shared" si="3"/>
        <v>27.244107405548561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530.16461803950131</v>
      </c>
    </row>
    <row r="25" spans="1:21" x14ac:dyDescent="0.25">
      <c r="A25" s="9" t="str">
        <f>Inverters!B21</f>
        <v>A-19</v>
      </c>
      <c r="B25" s="24">
        <f t="shared" si="0"/>
        <v>2008.8476369551029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43.758939970017622</v>
      </c>
      <c r="H25" s="37">
        <f t="shared" si="3"/>
        <v>25.251359986622191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335.07034950547182</v>
      </c>
    </row>
    <row r="26" spans="1:21" x14ac:dyDescent="0.25">
      <c r="A26" s="9" t="str">
        <f>Inverters!B22</f>
        <v>A-20</v>
      </c>
      <c r="B26" s="24">
        <f t="shared" si="0"/>
        <v>2343.6276359524509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45.097772210936313</v>
      </c>
      <c r="H26" s="37">
        <f t="shared" si="3"/>
        <v>23.9125277457035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246.18000409254304</v>
      </c>
    </row>
    <row r="27" spans="1:21" x14ac:dyDescent="0.25">
      <c r="A27" s="9" t="str">
        <f>Inverters!B23</f>
        <v>A-21</v>
      </c>
      <c r="B27" s="24">
        <f t="shared" si="0"/>
        <v>2678.538084571529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46.257956514656755</v>
      </c>
      <c r="H27" s="37">
        <f t="shared" si="3"/>
        <v>22.752343441983058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188.46657760256585</v>
      </c>
    </row>
    <row r="28" spans="1:21" x14ac:dyDescent="0.25">
      <c r="A28" s="9" t="str">
        <f>Inverters!B24</f>
        <v>A-22</v>
      </c>
      <c r="B28" s="24">
        <f t="shared" si="0"/>
        <v>3004.074719992831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47.25421461242825</v>
      </c>
      <c r="H28" s="37">
        <f t="shared" si="3"/>
        <v>21.756085344211563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149.83336544340116</v>
      </c>
    </row>
    <row r="29" spans="1:21" x14ac:dyDescent="0.25">
      <c r="A29" s="9" t="str">
        <f>Inverters!B25</f>
        <v>A-23</v>
      </c>
      <c r="B29" s="24">
        <f t="shared" si="0"/>
        <v>3332.8762464874044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48.156383762166861</v>
      </c>
      <c r="H29" s="37">
        <f t="shared" si="3"/>
        <v>20.853916194472951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121.72831752926353</v>
      </c>
    </row>
    <row r="30" spans="1:21" x14ac:dyDescent="0.25">
      <c r="A30" s="9" t="str">
        <f>Inverters!B26</f>
        <v>A-24</v>
      </c>
      <c r="B30" s="24">
        <f t="shared" si="0"/>
        <v>3701.7625032543506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49.068171039095333</v>
      </c>
      <c r="H30" s="37">
        <f t="shared" si="3"/>
        <v>19.94212891754448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98.676307971590333</v>
      </c>
    </row>
    <row r="31" spans="1:21" x14ac:dyDescent="0.25">
      <c r="A31" s="9" t="str">
        <f>Inverters!B27</f>
        <v>A-25</v>
      </c>
      <c r="B31" s="24">
        <f t="shared" si="0"/>
        <v>1456.0350321336471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40.963436484146186</v>
      </c>
      <c r="H31" s="37">
        <f t="shared" si="3"/>
        <v>28.046863472493627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637.80269096318568</v>
      </c>
    </row>
    <row r="32" spans="1:21" x14ac:dyDescent="0.25">
      <c r="A32" s="9" t="str">
        <f>Inverters!B28</f>
        <v>A-26</v>
      </c>
      <c r="B32" s="24">
        <f t="shared" si="0"/>
        <v>1864.160252365795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43.109664874164551</v>
      </c>
      <c r="H32" s="37">
        <f t="shared" si="3"/>
        <v>25.900635082475262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389.10204044890452</v>
      </c>
    </row>
    <row r="33" spans="1:21" x14ac:dyDescent="0.25">
      <c r="A33" s="9" t="str">
        <f>Inverters!B29</f>
        <v>A-27</v>
      </c>
      <c r="B33" s="24">
        <f t="shared" si="0"/>
        <v>2354.3325450964689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45.13735612257139</v>
      </c>
      <c r="H33" s="37">
        <f t="shared" si="3"/>
        <v>23.872943834068423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243.94638311657005</v>
      </c>
    </row>
    <row r="34" spans="1:21" x14ac:dyDescent="0.25">
      <c r="A34" s="9" t="str">
        <f>Inverters!B30</f>
        <v>A-28</v>
      </c>
      <c r="B34" s="24">
        <f t="shared" si="0"/>
        <v>3313.1757093157612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48.1048893730134</v>
      </c>
      <c r="H34" s="37">
        <f t="shared" si="3"/>
        <v>20.905410583626413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123.1802435294309</v>
      </c>
    </row>
    <row r="35" spans="1:21" x14ac:dyDescent="0.25">
      <c r="A35" s="9" t="str">
        <f>Inverters!B31</f>
        <v>A-29</v>
      </c>
      <c r="B35" s="24">
        <f t="shared" si="0"/>
        <v>3568.7748526630417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48.7503829998508</v>
      </c>
      <c r="H35" s="37">
        <f t="shared" si="3"/>
        <v>20.259916956789013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106.16752562810518</v>
      </c>
    </row>
    <row r="36" spans="1:21" x14ac:dyDescent="0.25">
      <c r="A36" s="9" t="str">
        <f>Inverters!B32</f>
        <v>A-30</v>
      </c>
      <c r="B36" s="24">
        <f t="shared" si="0"/>
        <v>4665.0234335317427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51.077076593067169</v>
      </c>
      <c r="H36" s="37">
        <f t="shared" si="3"/>
        <v>17.933223363572644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62.133001855749178</v>
      </c>
    </row>
    <row r="37" spans="1:21" x14ac:dyDescent="0.25">
      <c r="A37" s="9" t="str">
        <f>Inverters!B33</f>
        <v>A-31</v>
      </c>
      <c r="B37" s="24">
        <f t="shared" si="0"/>
        <v>2309.999554653667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44.972237923284673</v>
      </c>
      <c r="H37" s="37">
        <f t="shared" si="3"/>
        <v>24.038062033355139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253.39976240211786</v>
      </c>
    </row>
    <row r="38" spans="1:21" x14ac:dyDescent="0.25">
      <c r="A38" s="9" t="str">
        <f>Inverters!B34</f>
        <v>A-32</v>
      </c>
      <c r="B38" s="24">
        <f t="shared" si="0"/>
        <v>3609.4432216755881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48.848804290728275</v>
      </c>
      <c r="H38" s="37">
        <f t="shared" si="3"/>
        <v>20.161495665911538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103.78857915597006</v>
      </c>
    </row>
    <row r="39" spans="1:21" x14ac:dyDescent="0.25">
      <c r="A39" s="9" t="str">
        <f>Inverters!B35</f>
        <v>A-33</v>
      </c>
      <c r="B39" s="24">
        <f t="shared" si="0"/>
        <v>3901.6264170343861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49.524913662073232</v>
      </c>
      <c r="H39" s="37">
        <f t="shared" si="3"/>
        <v>19.485386294566581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88.825698114202311</v>
      </c>
    </row>
    <row r="40" spans="1:21" x14ac:dyDescent="0.25">
      <c r="A40" s="9" t="str">
        <f>Inverters!B36</f>
        <v>B-1</v>
      </c>
      <c r="B40" s="24">
        <f t="shared" si="0"/>
        <v>1853.9696902859316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43.062052595639173</v>
      </c>
      <c r="H40" s="37">
        <f t="shared" si="3"/>
        <v>22.937947404360827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196.69564320644236</v>
      </c>
    </row>
    <row r="41" spans="1:21" x14ac:dyDescent="0.25">
      <c r="A41" s="9" t="str">
        <f>Inverters!B37</f>
        <v>B-2</v>
      </c>
      <c r="B41" s="24">
        <f t="shared" si="0"/>
        <v>520.46827415323128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32.02788523293048</v>
      </c>
      <c r="H41" s="37">
        <f t="shared" si="3"/>
        <v>33.97211476706952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2495.8097484639979</v>
      </c>
    </row>
    <row r="42" spans="1:21" x14ac:dyDescent="0.25">
      <c r="A42" s="9" t="str">
        <f>Inverters!B38</f>
        <v>B-3</v>
      </c>
      <c r="B42" s="24">
        <f t="shared" si="0"/>
        <v>1530.7449501794722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41.398056708060267</v>
      </c>
      <c r="H42" s="37">
        <f t="shared" si="3"/>
        <v>24.601943291939733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288.53222791993846</v>
      </c>
    </row>
    <row r="43" spans="1:21" x14ac:dyDescent="0.25">
      <c r="A43" s="9" t="str">
        <f>Inverters!B39</f>
        <v>C-1</v>
      </c>
      <c r="B43" s="24">
        <f t="shared" si="0"/>
        <v>1333.9482690493285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40.20277975649752</v>
      </c>
      <c r="H43" s="37">
        <f t="shared" si="3"/>
        <v>25.79722024350248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379.94612917328033</v>
      </c>
    </row>
    <row r="44" spans="1:21" ht="15.75" thickBot="1" x14ac:dyDescent="0.3">
      <c r="A44" s="9" t="str">
        <f>Inverters!B40</f>
        <v>Trans</v>
      </c>
      <c r="B44" s="24">
        <f>SQRT(($C$2-Q44)^2+($D$2-R44)^2)</f>
        <v>4049.0908554143625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49.847150435651884</v>
      </c>
      <c r="H44" s="37">
        <f t="shared" si="3"/>
        <v>4.1528495643481165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2.6018661824280653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22.930518829801802</v>
      </c>
      <c r="O45" s="108"/>
      <c r="P45" s="108"/>
      <c r="Q45" s="109"/>
      <c r="R45" s="109"/>
      <c r="U45">
        <f t="shared" ref="U45" si="5">10^(H45/10)</f>
        <v>196.35948436368383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42.82019517655479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42.82019517655479</v>
      </c>
      <c r="D51" s="77">
        <f>10*LOG10(SUM(U7:U44))</f>
        <v>42.775418320612104</v>
      </c>
      <c r="E51" s="77">
        <f>P85</f>
        <v>42.803457909759366</v>
      </c>
      <c r="F51" s="78">
        <f>S85</f>
        <v>49.191623922292337</v>
      </c>
    </row>
    <row r="52" spans="1:19" ht="14.45" customHeight="1" thickBot="1" x14ac:dyDescent="0.3">
      <c r="B52" s="72" t="s">
        <v>141</v>
      </c>
      <c r="C52" s="79">
        <f>10*LOG10(10^(C50/10)+10^(C51/10))</f>
        <v>44.64540508565949</v>
      </c>
      <c r="D52" s="79">
        <f>10*LOG10(10^(D50/10)+10^(D51/10))</f>
        <v>43.316083970853796</v>
      </c>
      <c r="E52" s="79">
        <f>J85</f>
        <v>44.193235331055249</v>
      </c>
      <c r="F52" s="80">
        <f>M85</f>
        <v>49.94254167092754</v>
      </c>
    </row>
    <row r="53" spans="1:19" ht="16.149999999999999" customHeight="1" thickBot="1" x14ac:dyDescent="0.3">
      <c r="B53" s="74" t="s">
        <v>145</v>
      </c>
      <c r="C53" s="81">
        <f>C52-C50</f>
        <v>4.6454050856594904</v>
      </c>
      <c r="D53" s="81">
        <f>D52-D50</f>
        <v>9.3160839708537964</v>
      </c>
      <c r="E53" s="81">
        <f>E52-E50</f>
        <v>5.6247642610838753</v>
      </c>
      <c r="F53" s="82">
        <f>F52-F50</f>
        <v>7.9919697411147155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27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43.316083970853796</v>
      </c>
      <c r="J61" s="62">
        <f>10^(I61/10)</f>
        <v>21458.946503640975</v>
      </c>
      <c r="K61" s="63"/>
      <c r="L61" s="153">
        <f>I61+10</f>
        <v>53.316083970853796</v>
      </c>
      <c r="M61" s="62">
        <f>10^(L61/10)</f>
        <v>214589.46503640962</v>
      </c>
      <c r="N61" s="62"/>
      <c r="O61" s="62">
        <f>D51</f>
        <v>42.775418320612104</v>
      </c>
      <c r="P61" s="62">
        <f>10^(O61/10)</f>
        <v>18947.060072131339</v>
      </c>
      <c r="Q61" s="62"/>
      <c r="R61" s="62">
        <f>O61+10</f>
        <v>52.775418320612104</v>
      </c>
      <c r="S61" s="63">
        <f>10^(R61/10)</f>
        <v>189470.60072131327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43.316083970853796</v>
      </c>
      <c r="J62" s="26">
        <f t="shared" ref="J62:J84" si="10">10^(I62/10)</f>
        <v>21458.946503640975</v>
      </c>
      <c r="K62" s="64"/>
      <c r="L62" s="154">
        <f t="shared" ref="L62:L67" si="11">I62+10</f>
        <v>53.316083970853796</v>
      </c>
      <c r="M62" s="26">
        <f t="shared" ref="M62:M84" si="12">10^(L62/10)</f>
        <v>214589.46503640962</v>
      </c>
      <c r="N62" s="26"/>
      <c r="O62" s="26">
        <f>O61</f>
        <v>42.775418320612104</v>
      </c>
      <c r="P62" s="26">
        <f t="shared" ref="P62:P84" si="13">10^(O62/10)</f>
        <v>18947.060072131339</v>
      </c>
      <c r="Q62" s="26"/>
      <c r="R62" s="26">
        <f t="shared" ref="R62:R67" si="14">O62+10</f>
        <v>52.775418320612104</v>
      </c>
      <c r="S62" s="64">
        <f t="shared" ref="S62:S84" si="15">10^(R62/10)</f>
        <v>189470.60072131327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43.316083970853796</v>
      </c>
      <c r="J63" s="26">
        <f t="shared" si="10"/>
        <v>21458.946503640975</v>
      </c>
      <c r="K63" s="64"/>
      <c r="L63" s="154">
        <f t="shared" si="11"/>
        <v>53.316083970853796</v>
      </c>
      <c r="M63" s="26">
        <f t="shared" si="12"/>
        <v>214589.46503640962</v>
      </c>
      <c r="N63" s="26"/>
      <c r="O63" s="26">
        <f t="shared" ref="O63:O84" si="17">O62</f>
        <v>42.775418320612104</v>
      </c>
      <c r="P63" s="26">
        <f t="shared" si="13"/>
        <v>18947.060072131339</v>
      </c>
      <c r="Q63" s="26"/>
      <c r="R63" s="26">
        <f t="shared" si="14"/>
        <v>52.775418320612104</v>
      </c>
      <c r="S63" s="64">
        <f t="shared" si="15"/>
        <v>189470.60072131327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43.316083970853796</v>
      </c>
      <c r="J64" s="26">
        <f t="shared" si="10"/>
        <v>21458.946503640975</v>
      </c>
      <c r="K64" s="64"/>
      <c r="L64" s="154">
        <f t="shared" si="11"/>
        <v>53.316083970853796</v>
      </c>
      <c r="M64" s="26">
        <f t="shared" si="12"/>
        <v>214589.46503640962</v>
      </c>
      <c r="N64" s="26"/>
      <c r="O64" s="26">
        <f t="shared" si="17"/>
        <v>42.775418320612104</v>
      </c>
      <c r="P64" s="26">
        <f t="shared" si="13"/>
        <v>18947.060072131339</v>
      </c>
      <c r="Q64" s="26"/>
      <c r="R64" s="26">
        <f t="shared" si="14"/>
        <v>52.775418320612104</v>
      </c>
      <c r="S64" s="64">
        <f t="shared" si="15"/>
        <v>189470.60072131327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43.316083970853796</v>
      </c>
      <c r="J65" s="26">
        <f t="shared" si="10"/>
        <v>21458.946503640975</v>
      </c>
      <c r="K65" s="64"/>
      <c r="L65" s="154">
        <f t="shared" si="11"/>
        <v>53.316083970853796</v>
      </c>
      <c r="M65" s="26">
        <f t="shared" si="12"/>
        <v>214589.46503640962</v>
      </c>
      <c r="N65" s="26"/>
      <c r="O65" s="26">
        <f t="shared" si="17"/>
        <v>42.775418320612104</v>
      </c>
      <c r="P65" s="26">
        <f t="shared" si="13"/>
        <v>18947.060072131339</v>
      </c>
      <c r="Q65" s="26"/>
      <c r="R65" s="26">
        <f t="shared" si="14"/>
        <v>52.775418320612104</v>
      </c>
      <c r="S65" s="64">
        <f t="shared" si="15"/>
        <v>189470.60072131327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43.316083970853796</v>
      </c>
      <c r="J66" s="26">
        <f t="shared" si="10"/>
        <v>21458.946503640975</v>
      </c>
      <c r="K66" s="64"/>
      <c r="L66" s="154">
        <f t="shared" si="11"/>
        <v>53.316083970853796</v>
      </c>
      <c r="M66" s="26">
        <f t="shared" si="12"/>
        <v>214589.46503640962</v>
      </c>
      <c r="N66" s="26"/>
      <c r="O66" s="26">
        <f t="shared" si="17"/>
        <v>42.775418320612104</v>
      </c>
      <c r="P66" s="26">
        <f t="shared" si="13"/>
        <v>18947.060072131339</v>
      </c>
      <c r="Q66" s="26"/>
      <c r="R66" s="26">
        <f t="shared" si="14"/>
        <v>52.775418320612104</v>
      </c>
      <c r="S66" s="64">
        <f t="shared" si="15"/>
        <v>189470.60072131327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43.316083970853796</v>
      </c>
      <c r="J67" s="26">
        <f t="shared" si="10"/>
        <v>21458.946503640975</v>
      </c>
      <c r="K67" s="64"/>
      <c r="L67" s="154">
        <f t="shared" si="11"/>
        <v>53.316083970853796</v>
      </c>
      <c r="M67" s="26">
        <f t="shared" si="12"/>
        <v>214589.46503640962</v>
      </c>
      <c r="N67" s="26"/>
      <c r="O67" s="26">
        <f t="shared" si="17"/>
        <v>42.775418320612104</v>
      </c>
      <c r="P67" s="26">
        <f t="shared" si="13"/>
        <v>18947.060072131339</v>
      </c>
      <c r="Q67" s="26"/>
      <c r="R67" s="26">
        <f t="shared" si="14"/>
        <v>52.775418320612104</v>
      </c>
      <c r="S67" s="64">
        <f t="shared" si="15"/>
        <v>189470.60072131327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44.64540508565949</v>
      </c>
      <c r="J68" s="26">
        <f t="shared" si="10"/>
        <v>29143.419556495068</v>
      </c>
      <c r="K68" s="64"/>
      <c r="L68" s="154">
        <f>I68</f>
        <v>44.64540508565949</v>
      </c>
      <c r="M68" s="26">
        <f t="shared" si="12"/>
        <v>29143.419556495068</v>
      </c>
      <c r="N68" s="26"/>
      <c r="O68" s="26">
        <f>H46</f>
        <v>42.82019517655479</v>
      </c>
      <c r="P68" s="26">
        <f t="shared" si="13"/>
        <v>19143.419556495039</v>
      </c>
      <c r="Q68" s="26"/>
      <c r="R68" s="26">
        <f>O68</f>
        <v>42.82019517655479</v>
      </c>
      <c r="S68" s="64">
        <f t="shared" si="15"/>
        <v>19143.419556495039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44.64540508565949</v>
      </c>
      <c r="J69" s="26">
        <f t="shared" si="10"/>
        <v>29143.419556495068</v>
      </c>
      <c r="K69" s="64"/>
      <c r="L69" s="154">
        <f t="shared" ref="L69:L82" si="20">I69</f>
        <v>44.64540508565949</v>
      </c>
      <c r="M69" s="26">
        <f t="shared" si="12"/>
        <v>29143.419556495068</v>
      </c>
      <c r="N69" s="26"/>
      <c r="O69" s="26">
        <f t="shared" si="17"/>
        <v>42.82019517655479</v>
      </c>
      <c r="P69" s="26">
        <f t="shared" si="13"/>
        <v>19143.419556495039</v>
      </c>
      <c r="Q69" s="26"/>
      <c r="R69" s="26">
        <f t="shared" ref="R69:R82" si="21">O69</f>
        <v>42.82019517655479</v>
      </c>
      <c r="S69" s="64">
        <f t="shared" si="15"/>
        <v>19143.419556495039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44.64540508565949</v>
      </c>
      <c r="J70" s="26">
        <f t="shared" si="10"/>
        <v>29143.419556495068</v>
      </c>
      <c r="K70" s="64"/>
      <c r="L70" s="154">
        <f t="shared" si="20"/>
        <v>44.64540508565949</v>
      </c>
      <c r="M70" s="26">
        <f t="shared" si="12"/>
        <v>29143.419556495068</v>
      </c>
      <c r="N70" s="26"/>
      <c r="O70" s="26">
        <f t="shared" si="17"/>
        <v>42.82019517655479</v>
      </c>
      <c r="P70" s="26">
        <f t="shared" si="13"/>
        <v>19143.419556495039</v>
      </c>
      <c r="Q70" s="26"/>
      <c r="R70" s="26">
        <f t="shared" si="21"/>
        <v>42.82019517655479</v>
      </c>
      <c r="S70" s="64">
        <f t="shared" si="15"/>
        <v>19143.419556495039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44.64540508565949</v>
      </c>
      <c r="J71" s="26">
        <f t="shared" si="10"/>
        <v>29143.419556495068</v>
      </c>
      <c r="K71" s="64"/>
      <c r="L71" s="154">
        <f t="shared" si="20"/>
        <v>44.64540508565949</v>
      </c>
      <c r="M71" s="26">
        <f t="shared" si="12"/>
        <v>29143.419556495068</v>
      </c>
      <c r="N71" s="26"/>
      <c r="O71" s="26">
        <f t="shared" si="17"/>
        <v>42.82019517655479</v>
      </c>
      <c r="P71" s="26">
        <f t="shared" si="13"/>
        <v>19143.419556495039</v>
      </c>
      <c r="Q71" s="26"/>
      <c r="R71" s="26">
        <f t="shared" si="21"/>
        <v>42.82019517655479</v>
      </c>
      <c r="S71" s="64">
        <f t="shared" si="15"/>
        <v>19143.419556495039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44.64540508565949</v>
      </c>
      <c r="J72" s="26">
        <f t="shared" si="10"/>
        <v>29143.419556495068</v>
      </c>
      <c r="K72" s="64"/>
      <c r="L72" s="154">
        <f t="shared" si="20"/>
        <v>44.64540508565949</v>
      </c>
      <c r="M72" s="26">
        <f t="shared" si="12"/>
        <v>29143.419556495068</v>
      </c>
      <c r="N72" s="26"/>
      <c r="O72" s="26">
        <f t="shared" si="17"/>
        <v>42.82019517655479</v>
      </c>
      <c r="P72" s="26">
        <f t="shared" si="13"/>
        <v>19143.419556495039</v>
      </c>
      <c r="Q72" s="26"/>
      <c r="R72" s="26">
        <f t="shared" si="21"/>
        <v>42.82019517655479</v>
      </c>
      <c r="S72" s="64">
        <f t="shared" si="15"/>
        <v>19143.419556495039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44.64540508565949</v>
      </c>
      <c r="J73" s="26">
        <f t="shared" si="10"/>
        <v>29143.419556495068</v>
      </c>
      <c r="K73" s="64"/>
      <c r="L73" s="154">
        <f t="shared" si="20"/>
        <v>44.64540508565949</v>
      </c>
      <c r="M73" s="26">
        <f t="shared" si="12"/>
        <v>29143.419556495068</v>
      </c>
      <c r="N73" s="26"/>
      <c r="O73" s="26">
        <f t="shared" si="17"/>
        <v>42.82019517655479</v>
      </c>
      <c r="P73" s="26">
        <f t="shared" si="13"/>
        <v>19143.419556495039</v>
      </c>
      <c r="Q73" s="26"/>
      <c r="R73" s="26">
        <f t="shared" si="21"/>
        <v>42.82019517655479</v>
      </c>
      <c r="S73" s="64">
        <f t="shared" si="15"/>
        <v>19143.419556495039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44.64540508565949</v>
      </c>
      <c r="J74" s="26">
        <f t="shared" si="10"/>
        <v>29143.419556495068</v>
      </c>
      <c r="K74" s="64"/>
      <c r="L74" s="154">
        <f t="shared" si="20"/>
        <v>44.64540508565949</v>
      </c>
      <c r="M74" s="26">
        <f t="shared" si="12"/>
        <v>29143.419556495068</v>
      </c>
      <c r="N74" s="26"/>
      <c r="O74" s="26">
        <f t="shared" si="17"/>
        <v>42.82019517655479</v>
      </c>
      <c r="P74" s="26">
        <f t="shared" si="13"/>
        <v>19143.419556495039</v>
      </c>
      <c r="Q74" s="26"/>
      <c r="R74" s="26">
        <f t="shared" si="21"/>
        <v>42.82019517655479</v>
      </c>
      <c r="S74" s="64">
        <f t="shared" si="15"/>
        <v>19143.419556495039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44.64540508565949</v>
      </c>
      <c r="J75" s="26">
        <f t="shared" si="10"/>
        <v>29143.419556495068</v>
      </c>
      <c r="K75" s="64"/>
      <c r="L75" s="154">
        <f t="shared" si="20"/>
        <v>44.64540508565949</v>
      </c>
      <c r="M75" s="26">
        <f t="shared" si="12"/>
        <v>29143.419556495068</v>
      </c>
      <c r="N75" s="26"/>
      <c r="O75" s="26">
        <f t="shared" si="17"/>
        <v>42.82019517655479</v>
      </c>
      <c r="P75" s="26">
        <f t="shared" si="13"/>
        <v>19143.419556495039</v>
      </c>
      <c r="Q75" s="26"/>
      <c r="R75" s="26">
        <f t="shared" si="21"/>
        <v>42.82019517655479</v>
      </c>
      <c r="S75" s="64">
        <f t="shared" si="15"/>
        <v>19143.419556495039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44.64540508565949</v>
      </c>
      <c r="J76" s="26">
        <f t="shared" si="10"/>
        <v>29143.419556495068</v>
      </c>
      <c r="K76" s="64"/>
      <c r="L76" s="154">
        <f t="shared" si="20"/>
        <v>44.64540508565949</v>
      </c>
      <c r="M76" s="26">
        <f t="shared" si="12"/>
        <v>29143.419556495068</v>
      </c>
      <c r="N76" s="26"/>
      <c r="O76" s="26">
        <f t="shared" si="17"/>
        <v>42.82019517655479</v>
      </c>
      <c r="P76" s="26">
        <f t="shared" si="13"/>
        <v>19143.419556495039</v>
      </c>
      <c r="Q76" s="26"/>
      <c r="R76" s="26">
        <f t="shared" si="21"/>
        <v>42.82019517655479</v>
      </c>
      <c r="S76" s="64">
        <f t="shared" si="15"/>
        <v>19143.419556495039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44.64540508565949</v>
      </c>
      <c r="J77" s="26">
        <f t="shared" si="10"/>
        <v>29143.419556495068</v>
      </c>
      <c r="K77" s="64"/>
      <c r="L77" s="154">
        <f t="shared" si="20"/>
        <v>44.64540508565949</v>
      </c>
      <c r="M77" s="26">
        <f t="shared" si="12"/>
        <v>29143.419556495068</v>
      </c>
      <c r="N77" s="26"/>
      <c r="O77" s="26">
        <f t="shared" si="17"/>
        <v>42.82019517655479</v>
      </c>
      <c r="P77" s="26">
        <f t="shared" si="13"/>
        <v>19143.419556495039</v>
      </c>
      <c r="Q77" s="26"/>
      <c r="R77" s="26">
        <f t="shared" si="21"/>
        <v>42.82019517655479</v>
      </c>
      <c r="S77" s="64">
        <f t="shared" si="15"/>
        <v>19143.419556495039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44.64540508565949</v>
      </c>
      <c r="J78" s="26">
        <f t="shared" si="10"/>
        <v>29143.419556495068</v>
      </c>
      <c r="K78" s="64"/>
      <c r="L78" s="154">
        <f t="shared" si="20"/>
        <v>44.64540508565949</v>
      </c>
      <c r="M78" s="26">
        <f t="shared" si="12"/>
        <v>29143.419556495068</v>
      </c>
      <c r="N78" s="26"/>
      <c r="O78" s="26">
        <f t="shared" si="17"/>
        <v>42.82019517655479</v>
      </c>
      <c r="P78" s="26">
        <f t="shared" si="13"/>
        <v>19143.419556495039</v>
      </c>
      <c r="Q78" s="26"/>
      <c r="R78" s="26">
        <f t="shared" si="21"/>
        <v>42.82019517655479</v>
      </c>
      <c r="S78" s="64">
        <f t="shared" si="15"/>
        <v>19143.419556495039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44.64540508565949</v>
      </c>
      <c r="J79" s="26">
        <f t="shared" si="10"/>
        <v>29143.419556495068</v>
      </c>
      <c r="K79" s="64"/>
      <c r="L79" s="154">
        <f t="shared" si="20"/>
        <v>44.64540508565949</v>
      </c>
      <c r="M79" s="26">
        <f t="shared" si="12"/>
        <v>29143.419556495068</v>
      </c>
      <c r="N79" s="26"/>
      <c r="O79" s="26">
        <f t="shared" si="17"/>
        <v>42.82019517655479</v>
      </c>
      <c r="P79" s="26">
        <f t="shared" si="13"/>
        <v>19143.419556495039</v>
      </c>
      <c r="Q79" s="26"/>
      <c r="R79" s="26">
        <f t="shared" si="21"/>
        <v>42.82019517655479</v>
      </c>
      <c r="S79" s="64">
        <f t="shared" si="15"/>
        <v>19143.419556495039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44.64540508565949</v>
      </c>
      <c r="J80" s="26">
        <f t="shared" si="10"/>
        <v>29143.419556495068</v>
      </c>
      <c r="K80" s="64"/>
      <c r="L80" s="154">
        <f t="shared" si="20"/>
        <v>44.64540508565949</v>
      </c>
      <c r="M80" s="26">
        <f t="shared" si="12"/>
        <v>29143.419556495068</v>
      </c>
      <c r="N80" s="26"/>
      <c r="O80" s="26">
        <f t="shared" si="17"/>
        <v>42.82019517655479</v>
      </c>
      <c r="P80" s="26">
        <f t="shared" si="13"/>
        <v>19143.419556495039</v>
      </c>
      <c r="Q80" s="26"/>
      <c r="R80" s="26">
        <f t="shared" si="21"/>
        <v>42.82019517655479</v>
      </c>
      <c r="S80" s="64">
        <f t="shared" si="15"/>
        <v>19143.419556495039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44.64540508565949</v>
      </c>
      <c r="J81" s="26">
        <f t="shared" si="10"/>
        <v>29143.419556495068</v>
      </c>
      <c r="K81" s="64"/>
      <c r="L81" s="154">
        <f t="shared" si="20"/>
        <v>44.64540508565949</v>
      </c>
      <c r="M81" s="26">
        <f t="shared" si="12"/>
        <v>29143.419556495068</v>
      </c>
      <c r="N81" s="26"/>
      <c r="O81" s="26">
        <f t="shared" si="17"/>
        <v>42.82019517655479</v>
      </c>
      <c r="P81" s="26">
        <f t="shared" si="13"/>
        <v>19143.419556495039</v>
      </c>
      <c r="Q81" s="26"/>
      <c r="R81" s="26">
        <f t="shared" si="21"/>
        <v>42.82019517655479</v>
      </c>
      <c r="S81" s="64">
        <f t="shared" si="15"/>
        <v>19143.419556495039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44.64540508565949</v>
      </c>
      <c r="J82" s="26">
        <f t="shared" si="10"/>
        <v>29143.419556495068</v>
      </c>
      <c r="K82" s="64"/>
      <c r="L82" s="154">
        <f t="shared" si="20"/>
        <v>44.64540508565949</v>
      </c>
      <c r="M82" s="26">
        <f t="shared" si="12"/>
        <v>29143.419556495068</v>
      </c>
      <c r="N82" s="26"/>
      <c r="O82" s="26">
        <f t="shared" si="17"/>
        <v>42.82019517655479</v>
      </c>
      <c r="P82" s="26">
        <f t="shared" si="13"/>
        <v>19143.419556495039</v>
      </c>
      <c r="Q82" s="26"/>
      <c r="R82" s="26">
        <f t="shared" si="21"/>
        <v>42.82019517655479</v>
      </c>
      <c r="S82" s="64">
        <f t="shared" si="15"/>
        <v>19143.419556495039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43.316083970853796</v>
      </c>
      <c r="J83" s="26">
        <f t="shared" si="10"/>
        <v>21458.946503640975</v>
      </c>
      <c r="K83" s="64"/>
      <c r="L83" s="154">
        <f>I83+10</f>
        <v>53.316083970853796</v>
      </c>
      <c r="M83" s="26">
        <f t="shared" si="12"/>
        <v>214589.46503640962</v>
      </c>
      <c r="N83" s="26"/>
      <c r="O83" s="26">
        <f>D51</f>
        <v>42.775418320612104</v>
      </c>
      <c r="P83" s="26">
        <f t="shared" si="13"/>
        <v>18947.060072131339</v>
      </c>
      <c r="Q83" s="26"/>
      <c r="R83" s="26">
        <f>O83+10</f>
        <v>52.775418320612104</v>
      </c>
      <c r="S83" s="64">
        <f t="shared" si="15"/>
        <v>189470.60072131327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43.316083970853796</v>
      </c>
      <c r="J84" s="65">
        <f t="shared" si="10"/>
        <v>21458.946503640975</v>
      </c>
      <c r="K84" s="66"/>
      <c r="L84" s="155">
        <f>I84+10</f>
        <v>53.316083970853796</v>
      </c>
      <c r="M84" s="65">
        <f t="shared" si="12"/>
        <v>214589.46503640962</v>
      </c>
      <c r="N84" s="65"/>
      <c r="O84" s="65">
        <f t="shared" si="17"/>
        <v>42.775418320612104</v>
      </c>
      <c r="P84" s="65">
        <f t="shared" si="13"/>
        <v>18947.060072131339</v>
      </c>
      <c r="Q84" s="65"/>
      <c r="R84" s="65">
        <f>O84+10</f>
        <v>52.775418320612104</v>
      </c>
      <c r="S84" s="66">
        <f t="shared" si="15"/>
        <v>189470.60072131327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44.193235331055249</v>
      </c>
      <c r="K85" s="67"/>
      <c r="L85" s="67" t="s">
        <v>134</v>
      </c>
      <c r="M85" s="67">
        <f>10*LOG10(SUM(M61:M84)/24)</f>
        <v>49.94254167092754</v>
      </c>
      <c r="N85" s="67"/>
      <c r="O85" s="67" t="s">
        <v>135</v>
      </c>
      <c r="P85" s="67">
        <f>10*LOG10(SUM(P61:P84)/24)</f>
        <v>42.803457909759366</v>
      </c>
      <c r="Q85" s="67"/>
      <c r="R85" s="67" t="s">
        <v>134</v>
      </c>
      <c r="S85" s="68">
        <f>10*LOG10(SUM(S61:S84)/24)</f>
        <v>49.191623922292337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27</v>
      </c>
      <c r="C89" s="22">
        <f>C2</f>
        <v>253893.73</v>
      </c>
      <c r="D89" s="23">
        <f>D2</f>
        <v>4257554.1500000004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42.82019517655479</v>
      </c>
      <c r="J89" s="86">
        <f>D51</f>
        <v>42.775418320612104</v>
      </c>
      <c r="K89" s="86">
        <f>E51</f>
        <v>42.803457909759366</v>
      </c>
      <c r="L89" s="87">
        <f>F51</f>
        <v>49.191623922292337</v>
      </c>
      <c r="M89" s="89">
        <f>C52</f>
        <v>44.64540508565949</v>
      </c>
      <c r="N89" s="86">
        <f>D52</f>
        <v>43.316083970853796</v>
      </c>
      <c r="O89" s="86">
        <f>E52</f>
        <v>44.193235331055249</v>
      </c>
      <c r="P89" s="87">
        <f>F52</f>
        <v>49.94254167092754</v>
      </c>
      <c r="Q89" s="89">
        <f>C53</f>
        <v>4.6454050856594904</v>
      </c>
      <c r="R89" s="86">
        <f>D53</f>
        <v>9.3160839708537964</v>
      </c>
      <c r="S89" s="86">
        <f>E53</f>
        <v>5.6247642610838753</v>
      </c>
      <c r="T89" s="87">
        <f>F53</f>
        <v>7.9919697411147155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27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520.46827415323128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28.368185892858843</v>
      </c>
      <c r="K95" s="35">
        <f>4/60*100</f>
        <v>6.666666666666667</v>
      </c>
      <c r="L95" s="36">
        <f t="shared" ref="L95:L126" si="23">F95-J95+M95</f>
        <v>6.8709017337315785</v>
      </c>
      <c r="M95" s="110">
        <f>10*LOG(6.666667/100)</f>
        <v>-11.760912373409578</v>
      </c>
      <c r="N95" s="110">
        <f t="shared" ref="N95:N126" si="24">10^(L95/10)</f>
        <v>4.8650820981211442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526.46827415323128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32.127444100161149</v>
      </c>
      <c r="K96" s="27">
        <f t="shared" ref="K96:K159" si="27">4/60*100</f>
        <v>6.666666666666667</v>
      </c>
      <c r="L96" s="37">
        <f t="shared" si="23"/>
        <v>3.1116435264292726</v>
      </c>
      <c r="M96" s="110">
        <f t="shared" ref="M96:M159" si="28">10*LOG(6.666667/100)</f>
        <v>-11.760912373409578</v>
      </c>
      <c r="N96" s="110">
        <f t="shared" si="24"/>
        <v>2.0472192314938957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532.46827415323128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32.225874729702738</v>
      </c>
      <c r="K97" s="27">
        <f t="shared" si="27"/>
        <v>6.666666666666667</v>
      </c>
      <c r="L97" s="37">
        <f t="shared" si="23"/>
        <v>3.0132128968876835</v>
      </c>
      <c r="M97" s="110">
        <f t="shared" si="28"/>
        <v>-11.760912373409578</v>
      </c>
      <c r="N97" s="110">
        <f t="shared" si="24"/>
        <v>2.0013419085366713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538.46827415323128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32.323202406493238</v>
      </c>
      <c r="K98" s="27">
        <f t="shared" si="27"/>
        <v>6.666666666666667</v>
      </c>
      <c r="L98" s="37">
        <f t="shared" si="23"/>
        <v>2.9158852200971843</v>
      </c>
      <c r="M98" s="110">
        <f t="shared" si="28"/>
        <v>-11.760912373409578</v>
      </c>
      <c r="N98" s="110">
        <f t="shared" si="24"/>
        <v>1.9569896194220271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544.46827415323128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32.419451574889834</v>
      </c>
      <c r="K99" s="27">
        <f t="shared" si="27"/>
        <v>6.666666666666667</v>
      </c>
      <c r="L99" s="37">
        <f t="shared" si="23"/>
        <v>2.8196360517005878</v>
      </c>
      <c r="M99" s="110">
        <f t="shared" si="28"/>
        <v>-11.760912373409578</v>
      </c>
      <c r="N99" s="110">
        <f t="shared" si="24"/>
        <v>1.9140955128983645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550.46827415323128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32.51464587552033</v>
      </c>
      <c r="K100" s="27">
        <f t="shared" si="27"/>
        <v>6.666666666666667</v>
      </c>
      <c r="L100" s="37">
        <f t="shared" si="23"/>
        <v>2.724441751070092</v>
      </c>
      <c r="M100" s="110">
        <f t="shared" si="28"/>
        <v>-11.760912373409578</v>
      </c>
      <c r="N100" s="110">
        <f t="shared" si="24"/>
        <v>1.8725963610769698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556.46827415323128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32.608808180136926</v>
      </c>
      <c r="K101" s="27">
        <f t="shared" si="27"/>
        <v>6.666666666666667</v>
      </c>
      <c r="L101" s="37">
        <f t="shared" si="23"/>
        <v>2.6302794464534962</v>
      </c>
      <c r="M101" s="110">
        <f t="shared" si="28"/>
        <v>-11.760912373409578</v>
      </c>
      <c r="N101" s="110">
        <f t="shared" si="24"/>
        <v>1.8324323262963358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562.46827415323128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32.701960624600979</v>
      </c>
      <c r="K102" s="27">
        <f t="shared" si="27"/>
        <v>6.666666666666667</v>
      </c>
      <c r="L102" s="37">
        <f t="shared" si="23"/>
        <v>2.5371270019894432</v>
      </c>
      <c r="M102" s="110">
        <f t="shared" si="28"/>
        <v>-11.760912373409578</v>
      </c>
      <c r="N102" s="110">
        <f t="shared" si="24"/>
        <v>1.7935467453012071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568.46827415323128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32.79412464011768</v>
      </c>
      <c r="K103" s="27">
        <f t="shared" si="27"/>
        <v>6.666666666666667</v>
      </c>
      <c r="L103" s="37">
        <f t="shared" si="23"/>
        <v>2.444962986472742</v>
      </c>
      <c r="M103" s="110">
        <f t="shared" si="28"/>
        <v>-11.760912373409578</v>
      </c>
      <c r="N103" s="110">
        <f t="shared" si="24"/>
        <v>1.7558859292821662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574.46827415323128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32.885320982830962</v>
      </c>
      <c r="K104" s="27">
        <f t="shared" si="27"/>
        <v>6.666666666666667</v>
      </c>
      <c r="L104" s="37">
        <f t="shared" si="23"/>
        <v>2.3537666437594602</v>
      </c>
      <c r="M104" s="110">
        <f t="shared" si="28"/>
        <v>-11.760912373409578</v>
      </c>
      <c r="N104" s="110">
        <f t="shared" si="24"/>
        <v>1.7193989784574959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580.46827415323128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32.975569761880799</v>
      </c>
      <c r="K105" s="27">
        <f t="shared" si="27"/>
        <v>6.666666666666667</v>
      </c>
      <c r="L105" s="37">
        <f t="shared" si="23"/>
        <v>2.2635178647096232</v>
      </c>
      <c r="M105" s="110">
        <f t="shared" si="28"/>
        <v>-11.760912373409578</v>
      </c>
      <c r="N105" s="110">
        <f t="shared" si="24"/>
        <v>1.6840376100010981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586.46827415323128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33.064890466017879</v>
      </c>
      <c r="K106" s="27">
        <f t="shared" si="27"/>
        <v>6.666666666666667</v>
      </c>
      <c r="L106" s="37">
        <f t="shared" si="23"/>
        <v>2.1741971605725432</v>
      </c>
      <c r="M106" s="110">
        <f t="shared" si="28"/>
        <v>-11.760912373409578</v>
      </c>
      <c r="N106" s="110">
        <f t="shared" si="24"/>
        <v>1.6497559982297583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592.46827415323128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33.153301988863603</v>
      </c>
      <c r="K107" s="27">
        <f t="shared" si="27"/>
        <v>6.666666666666667</v>
      </c>
      <c r="L107" s="37">
        <f t="shared" si="23"/>
        <v>2.0857856377268185</v>
      </c>
      <c r="M107" s="110">
        <f t="shared" si="28"/>
        <v>-11.760912373409578</v>
      </c>
      <c r="N107" s="110">
        <f t="shared" si="24"/>
        <v>1.6165106260616828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598.46827415323128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33.240822652897499</v>
      </c>
      <c r="K108" s="27">
        <f t="shared" si="27"/>
        <v>6.666666666666667</v>
      </c>
      <c r="L108" s="37">
        <f t="shared" si="23"/>
        <v>1.9982649736929226</v>
      </c>
      <c r="M108" s="110">
        <f t="shared" si="28"/>
        <v>-11.760912373409578</v>
      </c>
      <c r="N108" s="110">
        <f t="shared" si="24"/>
        <v>1.5842601468468069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604.46827415323128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33.327470232248096</v>
      </c>
      <c r="K109" s="27">
        <f t="shared" si="27"/>
        <v>6.666666666666667</v>
      </c>
      <c r="L109" s="37">
        <f t="shared" si="23"/>
        <v>1.9116173943423256</v>
      </c>
      <c r="M109" s="110">
        <f t="shared" si="28"/>
        <v>-11.760912373409578</v>
      </c>
      <c r="N109" s="110">
        <f t="shared" si="24"/>
        <v>1.5529652557494427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610.46827415323128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33.41326197435815</v>
      </c>
      <c r="K110" s="27">
        <f t="shared" si="27"/>
        <v>6.666666666666667</v>
      </c>
      <c r="L110" s="37">
        <f t="shared" si="23"/>
        <v>1.8258256522322718</v>
      </c>
      <c r="M110" s="110">
        <f t="shared" si="28"/>
        <v>-11.760912373409578</v>
      </c>
      <c r="N110" s="110">
        <f t="shared" si="24"/>
        <v>1.5225885699359243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616.46827415323128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33.49821462059046</v>
      </c>
      <c r="K111" s="27">
        <f t="shared" si="27"/>
        <v>6.666666666666667</v>
      </c>
      <c r="L111" s="37">
        <f t="shared" si="23"/>
        <v>1.740873005999962</v>
      </c>
      <c r="M111" s="110">
        <f t="shared" si="28"/>
        <v>-11.760912373409578</v>
      </c>
      <c r="N111" s="110">
        <f t="shared" si="24"/>
        <v>1.4930945168849676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622.46827415323128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33.582344425835615</v>
      </c>
      <c r="K112" s="27">
        <f t="shared" si="27"/>
        <v>6.666666666666667</v>
      </c>
      <c r="L112" s="37">
        <f t="shared" si="23"/>
        <v>1.6567432007548071</v>
      </c>
      <c r="M112" s="110">
        <f t="shared" si="28"/>
        <v>-11.760912373409578</v>
      </c>
      <c r="N112" s="110">
        <f t="shared" si="24"/>
        <v>1.4644492301975223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628.46827415323128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33.665667177179273</v>
      </c>
      <c r="K113" s="27">
        <f t="shared" si="27"/>
        <v>6.666666666666667</v>
      </c>
      <c r="L113" s="37">
        <f t="shared" si="23"/>
        <v>1.5734204494111488</v>
      </c>
      <c r="M113" s="110">
        <f t="shared" si="28"/>
        <v>-11.760912373409578</v>
      </c>
      <c r="N113" s="110">
        <f t="shared" si="24"/>
        <v>1.4366204523360293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634.46827415323128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33.748198211682556</v>
      </c>
      <c r="K114" s="27">
        <f t="shared" si="27"/>
        <v>6.666666666666667</v>
      </c>
      <c r="L114" s="37">
        <f t="shared" si="23"/>
        <v>1.4908894149078655</v>
      </c>
      <c r="M114" s="110">
        <f t="shared" si="28"/>
        <v>-11.760912373409578</v>
      </c>
      <c r="N114" s="110">
        <f t="shared" si="24"/>
        <v>1.4095774437713777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640.46827415323128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33.829952433325644</v>
      </c>
      <c r="K115" s="27">
        <f t="shared" si="27"/>
        <v>6.666666666666667</v>
      </c>
      <c r="L115" s="37">
        <f t="shared" si="23"/>
        <v>1.4091351932647775</v>
      </c>
      <c r="M115" s="110">
        <f t="shared" si="28"/>
        <v>-11.760912373409578</v>
      </c>
      <c r="N115" s="110">
        <f t="shared" si="24"/>
        <v>1.3832908980595917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646.46827415323128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33.910944329161339</v>
      </c>
      <c r="K116" s="27">
        <f t="shared" si="27"/>
        <v>6.666666666666667</v>
      </c>
      <c r="L116" s="37">
        <f t="shared" si="23"/>
        <v>1.328143297429083</v>
      </c>
      <c r="M116" s="110">
        <f t="shared" si="28"/>
        <v>-11.760912373409578</v>
      </c>
      <c r="N116" s="110">
        <f t="shared" si="24"/>
        <v>1.3577328624100613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652.46827415323128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33.991187984722487</v>
      </c>
      <c r="K117" s="27">
        <f t="shared" si="27"/>
        <v>6.666666666666667</v>
      </c>
      <c r="L117" s="37">
        <f t="shared" si="23"/>
        <v>1.2478996418679351</v>
      </c>
      <c r="M117" s="110">
        <f t="shared" si="28"/>
        <v>-11.760912373409578</v>
      </c>
      <c r="N117" s="110">
        <f t="shared" si="24"/>
        <v>1.3328766633431541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658.46827415323128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34.070697098724182</v>
      </c>
      <c r="K118" s="27">
        <f t="shared" si="27"/>
        <v>6.666666666666667</v>
      </c>
      <c r="L118" s="37">
        <f t="shared" si="23"/>
        <v>1.1683905278662401</v>
      </c>
      <c r="M118" s="110">
        <f t="shared" si="28"/>
        <v>-11.760912373409578</v>
      </c>
      <c r="N118" s="110">
        <f t="shared" si="24"/>
        <v>1.3086968370679439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664.46827415323128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34.149484997099101</v>
      </c>
      <c r="K119" s="27">
        <f t="shared" si="27"/>
        <v>6.666666666666667</v>
      </c>
      <c r="L119" s="37">
        <f t="shared" si="23"/>
        <v>1.0896026294913206</v>
      </c>
      <c r="M119" s="110">
        <f t="shared" si="28"/>
        <v>-11.760912373409578</v>
      </c>
      <c r="N119" s="110">
        <f t="shared" si="24"/>
        <v>1.2851690642406413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670.46827415323128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34.227564646402051</v>
      </c>
      <c r="K120" s="27">
        <f t="shared" si="27"/>
        <v>6.666666666666667</v>
      </c>
      <c r="L120" s="37">
        <f t="shared" si="23"/>
        <v>1.0115229801883707</v>
      </c>
      <c r="M120" s="110">
        <f t="shared" si="28"/>
        <v>-11.760912373409578</v>
      </c>
      <c r="N120" s="110">
        <f t="shared" si="24"/>
        <v>1.262270108791492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676.46827415323128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34.304948666617328</v>
      </c>
      <c r="K121" s="27">
        <f t="shared" si="27"/>
        <v>6.666666666666667</v>
      </c>
      <c r="L121" s="37">
        <f t="shared" si="23"/>
        <v>0.93413895997309382</v>
      </c>
      <c r="M121" s="110">
        <f t="shared" si="28"/>
        <v>-11.760912373409578</v>
      </c>
      <c r="N121" s="110">
        <f t="shared" si="24"/>
        <v>1.23997776053278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682.46827415323128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34.381649343400575</v>
      </c>
      <c r="K122" s="27">
        <f t="shared" si="27"/>
        <v>6.666666666666667</v>
      </c>
      <c r="L122" s="37">
        <f t="shared" si="23"/>
        <v>0.85743828318984683</v>
      </c>
      <c r="M122" s="110">
        <f t="shared" si="28"/>
        <v>-11.760912373409578</v>
      </c>
      <c r="N122" s="110">
        <f t="shared" si="24"/>
        <v>1.2182707812831699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688.46827415323128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34.457678639784888</v>
      </c>
      <c r="K123" s="27">
        <f t="shared" si="27"/>
        <v>6.666666666666667</v>
      </c>
      <c r="L123" s="37">
        <f t="shared" si="23"/>
        <v>0.78140898680553406</v>
      </c>
      <c r="M123" s="110">
        <f t="shared" si="28"/>
        <v>-11.760912373409578</v>
      </c>
      <c r="N123" s="110">
        <f t="shared" si="24"/>
        <v>1.1971288542642928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694.46827415323128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34.533048207378997</v>
      </c>
      <c r="K124" s="27">
        <f t="shared" si="27"/>
        <v>6.666666666666667</v>
      </c>
      <c r="L124" s="37">
        <f t="shared" si="23"/>
        <v>0.70603941921142521</v>
      </c>
      <c r="M124" s="110">
        <f t="shared" si="28"/>
        <v>-11.760912373409578</v>
      </c>
      <c r="N124" s="110">
        <f t="shared" si="24"/>
        <v>1.1765325365444084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700.46827415323128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34.607769397083757</v>
      </c>
      <c r="K125" s="27">
        <f t="shared" si="27"/>
        <v>6.666666666666667</v>
      </c>
      <c r="L125" s="37">
        <f t="shared" si="23"/>
        <v>0.63131822950666461</v>
      </c>
      <c r="M125" s="110">
        <f t="shared" si="28"/>
        <v>-11.760912373409578</v>
      </c>
      <c r="N125" s="110">
        <f t="shared" si="24"/>
        <v>1.1564632143212403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706.46827415323128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34.681853269351627</v>
      </c>
      <c r="K126" s="27">
        <f t="shared" si="27"/>
        <v>6.666666666666667</v>
      </c>
      <c r="L126" s="37">
        <f t="shared" si="23"/>
        <v>0.55723435723879433</v>
      </c>
      <c r="M126" s="110">
        <f t="shared" si="28"/>
        <v>-11.760912373409578</v>
      </c>
      <c r="N126" s="110">
        <f t="shared" si="24"/>
        <v>1.1369030608519006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712.46827415323128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34.755310604012294</v>
      </c>
      <c r="K127" s="27">
        <f t="shared" si="27"/>
        <v>6.666666666666667</v>
      </c>
      <c r="L127" s="37">
        <f t="shared" ref="L127:L158" si="29">F127-J127+M127</f>
        <v>0.48377702257812771</v>
      </c>
      <c r="M127" s="110">
        <f t="shared" si="28"/>
        <v>-11.760912373409578</v>
      </c>
      <c r="N127" s="110">
        <f t="shared" ref="N127:N158" si="30">10^(L127/10)</f>
        <v>1.1178349968523296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718.46827415323128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34.828151909686298</v>
      </c>
      <c r="K128" s="27">
        <f t="shared" si="27"/>
        <v>6.666666666666667</v>
      </c>
      <c r="L128" s="37">
        <f t="shared" si="29"/>
        <v>0.41093571690412389</v>
      </c>
      <c r="M128" s="110">
        <f t="shared" si="28"/>
        <v>-11.760912373409578</v>
      </c>
      <c r="N128" s="110">
        <f t="shared" si="30"/>
        <v>1.0992426532019537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724.46827415323128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34.900387432807186</v>
      </c>
      <c r="K129" s="27">
        <f t="shared" si="27"/>
        <v>6.666666666666667</v>
      </c>
      <c r="L129" s="37">
        <f t="shared" si="29"/>
        <v>0.3387001937832359</v>
      </c>
      <c r="M129" s="110">
        <f t="shared" si="28"/>
        <v>-11.760912373409578</v>
      </c>
      <c r="N129" s="110">
        <f t="shared" si="30"/>
        <v>1.0811103358014782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730.46827415323128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34.972027166271658</v>
      </c>
      <c r="K130" s="27">
        <f t="shared" si="27"/>
        <v>6.666666666666667</v>
      </c>
      <c r="L130" s="37">
        <f t="shared" si="29"/>
        <v>0.2670604603187634</v>
      </c>
      <c r="M130" s="110">
        <f t="shared" si="28"/>
        <v>-11.760912373409578</v>
      </c>
      <c r="N130" s="110">
        <f t="shared" si="30"/>
        <v>1.0634229924428884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736.46827415323128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35.043080857735774</v>
      </c>
      <c r="K131" s="27">
        <f t="shared" si="27"/>
        <v>6.666666666666667</v>
      </c>
      <c r="L131" s="37">
        <f t="shared" si="29"/>
        <v>0.19600676885464807</v>
      </c>
      <c r="M131" s="110">
        <f t="shared" si="28"/>
        <v>-11.760912373409578</v>
      </c>
      <c r="N131" s="110">
        <f t="shared" si="30"/>
        <v>1.0461661815610999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742.46827415323128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35.113558017574704</v>
      </c>
      <c r="K132" s="27">
        <f t="shared" si="27"/>
        <v>6.666666666666667</v>
      </c>
      <c r="L132" s="37">
        <f t="shared" si="29"/>
        <v>0.12552960901571808</v>
      </c>
      <c r="M132" s="110">
        <f t="shared" si="28"/>
        <v>-11.760912373409578</v>
      </c>
      <c r="N132" s="110">
        <f t="shared" si="30"/>
        <v>1.0293260427460427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748.46827415323128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35.183467926522034</v>
      </c>
      <c r="K133" s="27">
        <f t="shared" si="27"/>
        <v>6.666666666666667</v>
      </c>
      <c r="L133" s="37">
        <f t="shared" si="29"/>
        <v>5.5619700068387345E-2</v>
      </c>
      <c r="M133" s="110">
        <f t="shared" si="28"/>
        <v>-11.760912373409578</v>
      </c>
      <c r="N133" s="110">
        <f t="shared" si="30"/>
        <v>1.0128892689027988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754.46827415323128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35.252819643004202</v>
      </c>
      <c r="K134" s="27">
        <f t="shared" si="27"/>
        <v>6.666666666666667</v>
      </c>
      <c r="L134" s="37">
        <f t="shared" si="29"/>
        <v>-1.3732016413779746E-2</v>
      </c>
      <c r="M134" s="110">
        <f t="shared" si="28"/>
        <v>-11.760912373409578</v>
      </c>
      <c r="N134" s="110">
        <f t="shared" si="30"/>
        <v>0.9968430799553063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760.46827415323128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35.321622010184292</v>
      </c>
      <c r="K135" s="27">
        <f t="shared" si="27"/>
        <v>6.666666666666667</v>
      </c>
      <c r="L135" s="37">
        <f t="shared" si="29"/>
        <v>-8.2534383593870331E-2</v>
      </c>
      <c r="M135" s="110">
        <f t="shared" si="28"/>
        <v>-11.760912373409578</v>
      </c>
      <c r="N135" s="110">
        <f t="shared" si="30"/>
        <v>0.98117519799664898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766.46827415323128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35.389883662729211</v>
      </c>
      <c r="K136" s="27">
        <f t="shared" si="27"/>
        <v>6.666666666666667</v>
      </c>
      <c r="L136" s="37">
        <f t="shared" si="29"/>
        <v>-0.15079603613878945</v>
      </c>
      <c r="M136" s="110">
        <f t="shared" si="28"/>
        <v>-11.760912373409578</v>
      </c>
      <c r="N136" s="110">
        <f t="shared" si="30"/>
        <v>0.96587382379562914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772.46827415323128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35.457613033312846</v>
      </c>
      <c r="K137" s="27">
        <f t="shared" si="27"/>
        <v>6.666666666666667</v>
      </c>
      <c r="L137" s="37">
        <f t="shared" si="29"/>
        <v>-0.21852540672242426</v>
      </c>
      <c r="M137" s="110">
        <f t="shared" si="28"/>
        <v>-11.760912373409578</v>
      </c>
      <c r="N137" s="110">
        <f t="shared" si="30"/>
        <v>0.95092761457574648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778.46827415323128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35.524818358867769</v>
      </c>
      <c r="K138" s="27">
        <f t="shared" si="27"/>
        <v>6.666666666666667</v>
      </c>
      <c r="L138" s="37">
        <f t="shared" si="29"/>
        <v>-0.28573073227734724</v>
      </c>
      <c r="M138" s="110">
        <f t="shared" si="28"/>
        <v>-11.760912373409578</v>
      </c>
      <c r="N138" s="110">
        <f t="shared" si="30"/>
        <v>0.93632566298837072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784.46827415323128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35.591507686596856</v>
      </c>
      <c r="K139" s="27">
        <f t="shared" si="27"/>
        <v>6.666666666666667</v>
      </c>
      <c r="L139" s="37">
        <f t="shared" si="29"/>
        <v>-0.352420060006434</v>
      </c>
      <c r="M139" s="110">
        <f t="shared" si="28"/>
        <v>-11.760912373409578</v>
      </c>
      <c r="N139" s="110">
        <f t="shared" si="30"/>
        <v>0.92205747720735876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790.46827415323128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35.657688879755895</v>
      </c>
      <c r="K140" s="27">
        <f t="shared" si="27"/>
        <v>6.666666666666667</v>
      </c>
      <c r="L140" s="37">
        <f t="shared" si="29"/>
        <v>-0.41860125316547325</v>
      </c>
      <c r="M140" s="110">
        <f t="shared" si="28"/>
        <v>-11.760912373409578</v>
      </c>
      <c r="N140" s="110">
        <f t="shared" si="30"/>
        <v>0.90811296207726433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796.46827415323128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35.7233696232176</v>
      </c>
      <c r="K141" s="27">
        <f t="shared" si="27"/>
        <v>6.666666666666667</v>
      </c>
      <c r="L141" s="37">
        <f t="shared" si="29"/>
        <v>-0.4842819966271783</v>
      </c>
      <c r="M141" s="110">
        <f t="shared" si="28"/>
        <v>-11.760912373409578</v>
      </c>
      <c r="N141" s="110">
        <f t="shared" si="30"/>
        <v>0.8944824012518775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802.46827415323128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35.788557428826721</v>
      </c>
      <c r="K142" s="27">
        <f t="shared" si="27"/>
        <v>6.666666666666667</v>
      </c>
      <c r="L142" s="37">
        <f t="shared" si="29"/>
        <v>-0.54946980223629893</v>
      </c>
      <c r="M142" s="110">
        <f t="shared" si="28"/>
        <v>-11.760912373409578</v>
      </c>
      <c r="N142" s="110">
        <f t="shared" si="30"/>
        <v>0.88115644026410989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808.46827415323128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35.853259640555848</v>
      </c>
      <c r="K143" s="27">
        <f t="shared" si="27"/>
        <v>6.666666666666667</v>
      </c>
      <c r="L143" s="37">
        <f t="shared" si="29"/>
        <v>-0.61417201396542609</v>
      </c>
      <c r="M143" s="110">
        <f t="shared" si="28"/>
        <v>-11.760912373409578</v>
      </c>
      <c r="N143" s="110">
        <f t="shared" si="30"/>
        <v>0.86812607047208667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814.46827415323128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35.917483439470431</v>
      </c>
      <c r="K144" s="27">
        <f t="shared" si="27"/>
        <v>6.666666666666667</v>
      </c>
      <c r="L144" s="37">
        <f t="shared" si="29"/>
        <v>-0.67839581288000872</v>
      </c>
      <c r="M144" s="110">
        <f t="shared" si="28"/>
        <v>-11.760912373409578</v>
      </c>
      <c r="N144" s="110">
        <f t="shared" si="30"/>
        <v>0.85538261383006142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820.46827415323128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35.98123584851173</v>
      </c>
      <c r="K145" s="27">
        <f t="shared" si="27"/>
        <v>6.666666666666667</v>
      </c>
      <c r="L145" s="37">
        <f t="shared" si="29"/>
        <v>-0.74214822192130825</v>
      </c>
      <c r="M145" s="110">
        <f t="shared" si="28"/>
        <v>-11.760912373409578</v>
      </c>
      <c r="N145" s="110">
        <f t="shared" si="30"/>
        <v>0.84291770843601577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826.46827415323128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36.044523737105436</v>
      </c>
      <c r="K146" s="27">
        <f t="shared" si="27"/>
        <v>6.666666666666667</v>
      </c>
      <c r="L146" s="37">
        <f t="shared" si="29"/>
        <v>-0.80543611051501429</v>
      </c>
      <c r="M146" s="110">
        <f t="shared" si="28"/>
        <v>-11.760912373409578</v>
      </c>
      <c r="N146" s="110">
        <f t="shared" si="30"/>
        <v>0.83072329481104201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832.46827415323128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36.107353825603603</v>
      </c>
      <c r="K147" s="27">
        <f t="shared" si="27"/>
        <v>6.666666666666667</v>
      </c>
      <c r="L147" s="37">
        <f t="shared" si="29"/>
        <v>-0.86826619901318125</v>
      </c>
      <c r="M147" s="110">
        <f t="shared" si="28"/>
        <v>-11.760912373409578</v>
      </c>
      <c r="N147" s="110">
        <f t="shared" si="30"/>
        <v>0.81879160286845332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838.46827415323128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36.169732689567105</v>
      </c>
      <c r="K148" s="27">
        <f t="shared" si="27"/>
        <v>6.666666666666667</v>
      </c>
      <c r="L148" s="37">
        <f t="shared" si="29"/>
        <v>-0.93064506297668359</v>
      </c>
      <c r="M148" s="110">
        <f t="shared" si="28"/>
        <v>-11.760912373409578</v>
      </c>
      <c r="N148" s="110">
        <f t="shared" si="30"/>
        <v>0.80711513953327441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844.46827415323128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36.23166676389539</v>
      </c>
      <c r="K149" s="27">
        <f t="shared" si="27"/>
        <v>6.666666666666667</v>
      </c>
      <c r="L149" s="37">
        <f t="shared" si="29"/>
        <v>-0.99257913730496838</v>
      </c>
      <c r="M149" s="110">
        <f t="shared" si="28"/>
        <v>-11.760912373409578</v>
      </c>
      <c r="N149" s="110">
        <f t="shared" si="30"/>
        <v>0.79568667697528472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850.46827415323128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36.293162346810064</v>
      </c>
      <c r="K150" s="27">
        <f t="shared" si="27"/>
        <v>6.666666666666667</v>
      </c>
      <c r="L150" s="37">
        <f t="shared" si="29"/>
        <v>-1.0540747202196421</v>
      </c>
      <c r="M150" s="110">
        <f t="shared" si="28"/>
        <v>-11.760912373409578</v>
      </c>
      <c r="N150" s="110">
        <f t="shared" si="30"/>
        <v>0.78449924142110028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856.46827415323128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36.35422560369841</v>
      </c>
      <c r="K151" s="27">
        <f t="shared" si="27"/>
        <v>6.666666666666667</v>
      </c>
      <c r="L151" s="37">
        <f t="shared" si="29"/>
        <v>-1.1151379771079881</v>
      </c>
      <c r="M151" s="110">
        <f t="shared" si="28"/>
        <v>-11.760912373409578</v>
      </c>
      <c r="N151" s="110">
        <f t="shared" si="30"/>
        <v>0.77354610251296929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862.46827415323128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36.414862570822748</v>
      </c>
      <c r="K152" s="27">
        <f t="shared" si="27"/>
        <v>6.666666666666667</v>
      </c>
      <c r="L152" s="37">
        <f t="shared" si="29"/>
        <v>-1.1757749442323266</v>
      </c>
      <c r="M152" s="110">
        <f t="shared" si="28"/>
        <v>-11.760912373409578</v>
      </c>
      <c r="N152" s="110">
        <f t="shared" si="30"/>
        <v>0.76282076318395331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612.46827415323128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33.441671943440348</v>
      </c>
      <c r="K153" s="27">
        <f t="shared" si="27"/>
        <v>6.666666666666667</v>
      </c>
      <c r="L153" s="37">
        <f t="shared" si="29"/>
        <v>1.7974156831500743</v>
      </c>
      <c r="M153" s="110">
        <f t="shared" si="28"/>
        <v>-11.760912373409578</v>
      </c>
      <c r="N153" s="110">
        <f t="shared" si="30"/>
        <v>1.512660855169764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612.66371872616014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33.444443253005502</v>
      </c>
      <c r="K154" s="27">
        <f t="shared" si="27"/>
        <v>6.666666666666667</v>
      </c>
      <c r="L154" s="37">
        <f t="shared" si="29"/>
        <v>1.7946443735849194</v>
      </c>
      <c r="M154" s="110">
        <f t="shared" si="28"/>
        <v>-11.760912373409578</v>
      </c>
      <c r="N154" s="110">
        <f t="shared" si="30"/>
        <v>1.5116959075489897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613.24758219117689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33.452716892379719</v>
      </c>
      <c r="K155" s="27">
        <f t="shared" si="27"/>
        <v>6.666666666666667</v>
      </c>
      <c r="L155" s="37">
        <f t="shared" si="29"/>
        <v>1.7863707342107027</v>
      </c>
      <c r="M155" s="110">
        <f t="shared" si="28"/>
        <v>-11.760912373409578</v>
      </c>
      <c r="N155" s="110">
        <f t="shared" si="30"/>
        <v>1.5088187536230049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614.21260731529503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33.466374530362138</v>
      </c>
      <c r="K156" s="27">
        <f t="shared" si="27"/>
        <v>6.666666666666667</v>
      </c>
      <c r="L156" s="37">
        <f t="shared" si="29"/>
        <v>1.7727130962282835</v>
      </c>
      <c r="M156" s="110">
        <f t="shared" si="28"/>
        <v>-11.760912373409578</v>
      </c>
      <c r="N156" s="110">
        <f t="shared" si="30"/>
        <v>1.5040812925327018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615.54718874526895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33.485227043839487</v>
      </c>
      <c r="K157" s="27">
        <f t="shared" si="27"/>
        <v>6.666666666666667</v>
      </c>
      <c r="L157" s="37">
        <f t="shared" si="29"/>
        <v>1.753860582750935</v>
      </c>
      <c r="M157" s="110">
        <f t="shared" si="28"/>
        <v>-11.760912373409578</v>
      </c>
      <c r="N157" s="110">
        <f t="shared" si="30"/>
        <v>1.4975662992304815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617.23603738045483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33.509025489059326</v>
      </c>
      <c r="K158" s="27">
        <f t="shared" si="27"/>
        <v>6.666666666666667</v>
      </c>
      <c r="L158" s="37">
        <f t="shared" si="29"/>
        <v>1.7300621375310961</v>
      </c>
      <c r="M158" s="110">
        <f t="shared" si="28"/>
        <v>-11.760912373409578</v>
      </c>
      <c r="N158" s="110">
        <f t="shared" si="30"/>
        <v>1.489382387187824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619.26098643505907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33.537474404658411</v>
      </c>
      <c r="K159" s="27">
        <f t="shared" si="27"/>
        <v>6.666666666666667</v>
      </c>
      <c r="L159" s="37">
        <f t="shared" ref="L159:L190" si="32">F159-J159+M159</f>
        <v>1.7016132219320106</v>
      </c>
      <c r="M159" s="110">
        <f t="shared" si="28"/>
        <v>-11.760912373409578</v>
      </c>
      <c r="N159" s="110">
        <f t="shared" ref="N159:N190" si="33">10^(L159/10)</f>
        <v>1.4796579169832367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621.60184919139556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33.570245955381758</v>
      </c>
      <c r="K160" s="27">
        <f t="shared" ref="K160:K223" si="36">4/60*100</f>
        <v>6.666666666666667</v>
      </c>
      <c r="L160" s="37">
        <f t="shared" si="32"/>
        <v>1.6688416712086642</v>
      </c>
      <c r="M160" s="110">
        <f t="shared" ref="M160:M223" si="37">10*LOG(6.666667/100)</f>
        <v>-11.760912373409578</v>
      </c>
      <c r="N160" s="110">
        <f t="shared" si="33"/>
        <v>1.4685345451252596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624.23724832181404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33.606993590270363</v>
      </c>
      <c r="K161" s="27">
        <f t="shared" si="36"/>
        <v>6.666666666666667</v>
      </c>
      <c r="L161" s="37">
        <f t="shared" si="32"/>
        <v>1.6320940363200584</v>
      </c>
      <c r="M161" s="110">
        <f t="shared" si="37"/>
        <v>-11.760912373409578</v>
      </c>
      <c r="N161" s="110">
        <f t="shared" si="33"/>
        <v>1.4561610280385422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627.14535697798794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33.647364227049664</v>
      </c>
      <c r="K162" s="27">
        <f t="shared" si="36"/>
        <v>6.666666666666667</v>
      </c>
      <c r="L162" s="37">
        <f t="shared" si="32"/>
        <v>1.5917233995407578</v>
      </c>
      <c r="M162" s="110">
        <f t="shared" si="37"/>
        <v>-11.760912373409578</v>
      </c>
      <c r="N162" s="110">
        <f t="shared" si="33"/>
        <v>1.4426877359849661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630.30451589519907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33.691008373873245</v>
      </c>
      <c r="K163" s="27">
        <f t="shared" si="36"/>
        <v>6.666666666666667</v>
      </c>
      <c r="L163" s="37">
        <f t="shared" si="32"/>
        <v>1.5480792527171765</v>
      </c>
      <c r="M163" s="110">
        <f t="shared" si="37"/>
        <v>-11.760912373409578</v>
      </c>
      <c r="N163" s="110">
        <f t="shared" si="33"/>
        <v>1.4282621435837985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633.69371299097656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33.737587968388617</v>
      </c>
      <c r="K164" s="27">
        <f t="shared" si="36"/>
        <v>6.666666666666667</v>
      </c>
      <c r="L164" s="37">
        <f t="shared" si="32"/>
        <v>1.501499658201805</v>
      </c>
      <c r="M164" s="110">
        <f t="shared" si="37"/>
        <v>-11.760912373409578</v>
      </c>
      <c r="N164" s="110">
        <f t="shared" si="33"/>
        <v>1.4130253908613526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637.29292908531318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33.786781998146935</v>
      </c>
      <c r="K165" s="27">
        <f t="shared" si="36"/>
        <v>6.666666666666667</v>
      </c>
      <c r="L165" s="37">
        <f t="shared" si="32"/>
        <v>1.4523056284434865</v>
      </c>
      <c r="M165" s="110">
        <f t="shared" si="37"/>
        <v>-11.760912373409578</v>
      </c>
      <c r="N165" s="110">
        <f t="shared" si="33"/>
        <v>1.3971098766632333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641.08336441974814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33.838290148985081</v>
      </c>
      <c r="K166" s="27">
        <f t="shared" si="36"/>
        <v>6.666666666666667</v>
      </c>
      <c r="L166" s="37">
        <f t="shared" si="32"/>
        <v>1.4007974776053409</v>
      </c>
      <c r="M166" s="110">
        <f t="shared" si="37"/>
        <v>-11.760912373409578</v>
      </c>
      <c r="N166" s="110">
        <f t="shared" si="33"/>
        <v>1.3806377623238886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645.04756617241082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33.891834818737244</v>
      </c>
      <c r="K167" s="27">
        <f t="shared" si="36"/>
        <v>6.666666666666667</v>
      </c>
      <c r="L167" s="37">
        <f t="shared" si="32"/>
        <v>1.3472528078531774</v>
      </c>
      <c r="M167" s="110">
        <f t="shared" si="37"/>
        <v>-11.760912373409578</v>
      </c>
      <c r="N167" s="110">
        <f t="shared" si="33"/>
        <v>1.3637202228718899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649.16947849880057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33.947161854902959</v>
      </c>
      <c r="K168" s="27">
        <f t="shared" si="36"/>
        <v>6.666666666666667</v>
      </c>
      <c r="L168" s="37">
        <f t="shared" si="32"/>
        <v>1.2919257716874633</v>
      </c>
      <c r="M168" s="110">
        <f t="shared" si="37"/>
        <v>-11.760912373409578</v>
      </c>
      <c r="N168" s="110">
        <f t="shared" si="33"/>
        <v>1.3464572749465746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653.4344352619886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34.004040351493629</v>
      </c>
      <c r="K169" s="27">
        <f t="shared" si="36"/>
        <v>6.666666666666667</v>
      </c>
      <c r="L169" s="37">
        <f t="shared" si="32"/>
        <v>1.2350472750967931</v>
      </c>
      <c r="M169" s="110">
        <f t="shared" si="37"/>
        <v>-11.760912373409578</v>
      </c>
      <c r="N169" s="110">
        <f t="shared" si="33"/>
        <v>1.3289380231938877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657.82911282277348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34.062261793346323</v>
      </c>
      <c r="K170" s="27">
        <f t="shared" si="36"/>
        <v>6.666666666666667</v>
      </c>
      <c r="L170" s="37">
        <f t="shared" si="32"/>
        <v>1.1768258332440986</v>
      </c>
      <c r="M170" s="110">
        <f t="shared" si="37"/>
        <v>-11.760912373409578</v>
      </c>
      <c r="N170" s="110">
        <f t="shared" si="33"/>
        <v>1.3112411901859435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662.34145696097687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34.121638781019648</v>
      </c>
      <c r="K171" s="27">
        <f t="shared" si="36"/>
        <v>6.666666666666667</v>
      </c>
      <c r="L171" s="37">
        <f t="shared" si="32"/>
        <v>1.1174488455707738</v>
      </c>
      <c r="M171" s="110">
        <f t="shared" si="37"/>
        <v>-11.760912373409578</v>
      </c>
      <c r="N171" s="110">
        <f t="shared" si="33"/>
        <v>1.2934358216864541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666.96059477107121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34.182003515541801</v>
      </c>
      <c r="K172" s="27">
        <f t="shared" si="36"/>
        <v>6.666666666666667</v>
      </c>
      <c r="L172" s="37">
        <f t="shared" si="32"/>
        <v>1.0570841110486207</v>
      </c>
      <c r="M172" s="110">
        <f t="shared" si="37"/>
        <v>-11.760912373409578</v>
      </c>
      <c r="N172" s="110">
        <f t="shared" si="33"/>
        <v>1.2755820849110606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671.67673952471773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34.2432061748178</v>
      </c>
      <c r="K173" s="27">
        <f t="shared" si="36"/>
        <v>6.666666666666667</v>
      </c>
      <c r="L173" s="37">
        <f t="shared" si="32"/>
        <v>0.99588145177262177</v>
      </c>
      <c r="M173" s="110">
        <f t="shared" si="37"/>
        <v>-11.760912373409578</v>
      </c>
      <c r="N173" s="110">
        <f t="shared" si="33"/>
        <v>1.2577320999989201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676.48109413928239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34.305113274379622</v>
      </c>
      <c r="K174" s="27">
        <f t="shared" si="36"/>
        <v>6.666666666666667</v>
      </c>
      <c r="L174" s="37">
        <f t="shared" si="32"/>
        <v>0.93397435221080016</v>
      </c>
      <c r="M174" s="110">
        <f t="shared" si="37"/>
        <v>-11.760912373409578</v>
      </c>
      <c r="N174" s="110">
        <f t="shared" si="33"/>
        <v>1.2399307633672882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681.36575704218137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34.367606074472434</v>
      </c>
      <c r="K175" s="27">
        <f t="shared" si="36"/>
        <v>6.666666666666667</v>
      </c>
      <c r="L175" s="37">
        <f t="shared" si="32"/>
        <v>0.87148155211798795</v>
      </c>
      <c r="M175" s="110">
        <f t="shared" si="37"/>
        <v>-11.760912373409578</v>
      </c>
      <c r="N175" s="110">
        <f t="shared" si="33"/>
        <v>1.2222165359815773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686.32363282457482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34.43057907233753</v>
      </c>
      <c r="K176" s="27">
        <f t="shared" si="36"/>
        <v>6.666666666666667</v>
      </c>
      <c r="L176" s="37">
        <f t="shared" si="32"/>
        <v>0.80850855425289225</v>
      </c>
      <c r="M176" s="110">
        <f t="shared" si="37"/>
        <v>-11.760912373409578</v>
      </c>
      <c r="N176" s="110">
        <f t="shared" si="33"/>
        <v>1.2046221802999462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691.34834905958189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34.493938601717304</v>
      </c>
      <c r="K177" s="27">
        <f t="shared" si="36"/>
        <v>6.666666666666667</v>
      </c>
      <c r="L177" s="37">
        <f t="shared" si="32"/>
        <v>0.74514902487311829</v>
      </c>
      <c r="M177" s="110">
        <f t="shared" si="37"/>
        <v>-11.760912373409578</v>
      </c>
      <c r="N177" s="110">
        <f t="shared" si="33"/>
        <v>1.1871754373736503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696.43417994182437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34.557601549763305</v>
      </c>
      <c r="K178" s="27">
        <f t="shared" si="36"/>
        <v>6.666666666666667</v>
      </c>
      <c r="L178" s="37">
        <f t="shared" si="32"/>
        <v>0.6814860768271167</v>
      </c>
      <c r="M178" s="110">
        <f t="shared" si="37"/>
        <v>-11.760912373409578</v>
      </c>
      <c r="N178" s="110">
        <f t="shared" si="33"/>
        <v>1.1698996409426448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701.5759769159796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34.621494193492374</v>
      </c>
      <c r="K179" s="27">
        <f t="shared" si="36"/>
        <v>6.666666666666667</v>
      </c>
      <c r="L179" s="37">
        <f t="shared" si="32"/>
        <v>0.61759343309804748</v>
      </c>
      <c r="M179" s="110">
        <f t="shared" si="37"/>
        <v>-11.760912373409578</v>
      </c>
      <c r="N179" s="110">
        <f t="shared" si="33"/>
        <v>1.1528142689338063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706.76910614278518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34.68555115271753</v>
      </c>
      <c r="K180" s="27">
        <f t="shared" si="36"/>
        <v>6.666666666666667</v>
      </c>
      <c r="L180" s="37">
        <f t="shared" si="32"/>
        <v>0.55353647387289229</v>
      </c>
      <c r="M180" s="110">
        <f t="shared" si="37"/>
        <v>-11.760912373409578</v>
      </c>
      <c r="N180" s="110">
        <f t="shared" si="33"/>
        <v>1.1359354350231472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712.00939245423729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34.749714453190556</v>
      </c>
      <c r="K181" s="27">
        <f t="shared" si="36"/>
        <v>6.666666666666667</v>
      </c>
      <c r="L181" s="37">
        <f t="shared" si="32"/>
        <v>0.48937317339986564</v>
      </c>
      <c r="M181" s="110">
        <f t="shared" si="37"/>
        <v>-11.760912373409578</v>
      </c>
      <c r="N181" s="110">
        <f t="shared" si="33"/>
        <v>1.11927632424046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717.29306933920373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34.813932691927448</v>
      </c>
      <c r="K182" s="27">
        <f t="shared" si="36"/>
        <v>6.666666666666667</v>
      </c>
      <c r="L182" s="37">
        <f t="shared" si="32"/>
        <v>0.42515493466297372</v>
      </c>
      <c r="M182" s="110">
        <f t="shared" si="37"/>
        <v>-11.760912373409578</v>
      </c>
      <c r="N182" s="110">
        <f t="shared" si="33"/>
        <v>1.1028475772621364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722.61673444912367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34.878160295892734</v>
      </c>
      <c r="K183" s="27">
        <f t="shared" si="36"/>
        <v>6.666666666666667</v>
      </c>
      <c r="L183" s="37">
        <f t="shared" si="32"/>
        <v>0.36092733069768812</v>
      </c>
      <c r="M183" s="110">
        <f t="shared" si="37"/>
        <v>-11.760912373409578</v>
      </c>
      <c r="N183" s="110">
        <f t="shared" si="33"/>
        <v>1.0866576282687961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727.97731010106656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34.942356865066557</v>
      </c>
      <c r="K184" s="27">
        <f t="shared" si="36"/>
        <v>6.666666666666667</v>
      </c>
      <c r="L184" s="37">
        <f t="shared" si="32"/>
        <v>0.29673076152386457</v>
      </c>
      <c r="M184" s="110">
        <f t="shared" si="37"/>
        <v>-11.760912373409578</v>
      </c>
      <c r="N184" s="110">
        <f t="shared" si="33"/>
        <v>1.070713001192527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733.37200826797152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35.006486591172987</v>
      </c>
      <c r="K185" s="27">
        <f t="shared" si="36"/>
        <v>6.666666666666667</v>
      </c>
      <c r="L185" s="37">
        <f t="shared" si="32"/>
        <v>0.23260103541743504</v>
      </c>
      <c r="M185" s="110">
        <f t="shared" si="37"/>
        <v>-11.760912373409578</v>
      </c>
      <c r="N185" s="110">
        <f t="shared" si="33"/>
        <v>1.0550185689532778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738.79829957346521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35.070517743845109</v>
      </c>
      <c r="K186" s="27">
        <f t="shared" si="36"/>
        <v>6.666666666666667</v>
      </c>
      <c r="L186" s="37">
        <f t="shared" si="32"/>
        <v>0.16856988274531304</v>
      </c>
      <c r="M186" s="110">
        <f t="shared" si="37"/>
        <v>-11.760912373409578</v>
      </c>
      <c r="N186" s="110">
        <f t="shared" si="33"/>
        <v>1.0395777799606671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744.25388584442112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35.134422216630782</v>
      </c>
      <c r="K187" s="27">
        <f t="shared" si="36"/>
        <v>6.666666666666667</v>
      </c>
      <c r="L187" s="37">
        <f t="shared" si="32"/>
        <v>0.10466540995964024</v>
      </c>
      <c r="M187" s="110">
        <f t="shared" si="37"/>
        <v>-11.760912373409578</v>
      </c>
      <c r="N187" s="110">
        <f t="shared" si="33"/>
        <v>1.0243928557868713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749.73667581381778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35.198175125924962</v>
      </c>
      <c r="K188" s="27">
        <f t="shared" si="36"/>
        <v>6.666666666666667</v>
      </c>
      <c r="L188" s="37">
        <f t="shared" si="32"/>
        <v>4.0912500665459817E-2</v>
      </c>
      <c r="M188" s="110">
        <f t="shared" si="37"/>
        <v>-11.760912373409578</v>
      </c>
      <c r="N188" s="110">
        <f t="shared" si="33"/>
        <v>1.0094649635323194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755.24476360649828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35.261754456604173</v>
      </c>
      <c r="K189" s="27">
        <f t="shared" si="36"/>
        <v>6.666666666666667</v>
      </c>
      <c r="L189" s="37">
        <f t="shared" si="32"/>
        <v>-2.2666830013751138E-2</v>
      </c>
      <c r="M189" s="110">
        <f t="shared" si="37"/>
        <v>-11.760912373409578</v>
      </c>
      <c r="N189" s="110">
        <f t="shared" si="33"/>
        <v>0.99479436602920246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760.776409679268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35.325140748803754</v>
      </c>
      <c r="K190" s="27">
        <f t="shared" si="36"/>
        <v>6.666666666666667</v>
      </c>
      <c r="L190" s="37">
        <f t="shared" si="32"/>
        <v>-8.60531222133325E-2</v>
      </c>
      <c r="M190" s="110">
        <f t="shared" si="37"/>
        <v>-11.760912373409578</v>
      </c>
      <c r="N190" s="110">
        <f t="shared" si="33"/>
        <v>0.98038055267139956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766.33002392330025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35.388316820902233</v>
      </c>
      <c r="K191" s="27">
        <f t="shared" si="36"/>
        <v>6.666666666666667</v>
      </c>
      <c r="L191" s="37">
        <f t="shared" ref="L191:L222" si="38">F191-J191+M191</f>
        <v>-0.14922919431181114</v>
      </c>
      <c r="M191" s="110">
        <f t="shared" si="37"/>
        <v>-11.760912373409578</v>
      </c>
      <c r="N191" s="110">
        <f t="shared" ref="N191:N222" si="39">10^(L191/10)</f>
        <v>0.96622235333000872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771.90415067048571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35.451267524350712</v>
      </c>
      <c r="K192" s="27">
        <f t="shared" si="36"/>
        <v>6.666666666666667</v>
      </c>
      <c r="L192" s="37">
        <f t="shared" si="38"/>
        <v>-0.21217989776029</v>
      </c>
      <c r="M192" s="110">
        <f t="shared" si="37"/>
        <v>-11.760912373409578</v>
      </c>
      <c r="N192" s="110">
        <f t="shared" si="39"/>
        <v>0.95231803751423394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777.49745537590877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35.513979526504585</v>
      </c>
      <c r="K193" s="27">
        <f t="shared" si="36"/>
        <v>6.666666666666667</v>
      </c>
      <c r="L193" s="37">
        <f t="shared" si="38"/>
        <v>-0.27489189991416296</v>
      </c>
      <c r="M193" s="110">
        <f t="shared" si="37"/>
        <v>-11.760912373409578</v>
      </c>
      <c r="N193" s="110">
        <f t="shared" si="39"/>
        <v>0.93866540066863591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783.10871277607544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35.57644111808051</v>
      </c>
      <c r="K194" s="27">
        <f t="shared" si="36"/>
        <v>6.666666666666667</v>
      </c>
      <c r="L194" s="37">
        <f t="shared" si="38"/>
        <v>-0.33735349149008798</v>
      </c>
      <c r="M194" s="110">
        <f t="shared" si="37"/>
        <v>-11.760912373409578</v>
      </c>
      <c r="N194" s="110">
        <f t="shared" si="39"/>
        <v>0.92526183925869354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788.73679634694668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35.638642042275933</v>
      </c>
      <c r="K195" s="27">
        <f t="shared" si="36"/>
        <v>6.666666666666667</v>
      </c>
      <c r="L195" s="37">
        <f t="shared" si="38"/>
        <v>-0.39955441568551109</v>
      </c>
      <c r="M195" s="110">
        <f t="shared" si="37"/>
        <v>-11.760912373409578</v>
      </c>
      <c r="N195" s="110">
        <f t="shared" si="39"/>
        <v>0.91210441608538706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794.38066890746654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35.700573342954819</v>
      </c>
      <c r="K196" s="27">
        <f t="shared" si="36"/>
        <v>6.666666666666667</v>
      </c>
      <c r="L196" s="37">
        <f t="shared" si="38"/>
        <v>-0.46148571636439684</v>
      </c>
      <c r="M196" s="110">
        <f t="shared" si="37"/>
        <v>-11.760912373409578</v>
      </c>
      <c r="N196" s="110">
        <f t="shared" si="39"/>
        <v>0.89918991708385654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800.03937423333605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35.762227229625587</v>
      </c>
      <c r="K197" s="27">
        <f t="shared" si="36"/>
        <v>6.666666666666667</v>
      </c>
      <c r="L197" s="37">
        <f t="shared" si="38"/>
        <v>-0.52313960303516538</v>
      </c>
      <c r="M197" s="110">
        <f t="shared" si="37"/>
        <v>-11.760912373409578</v>
      </c>
      <c r="N197" s="110">
        <f t="shared" si="39"/>
        <v>0.88651490069870453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805.71202956253023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35.823596957220694</v>
      </c>
      <c r="K198" s="27">
        <f t="shared" si="36"/>
        <v>6.666666666666667</v>
      </c>
      <c r="L198" s="37">
        <f t="shared" si="38"/>
        <v>-0.58450933063027222</v>
      </c>
      <c r="M198" s="110">
        <f t="shared" si="37"/>
        <v>-11.760912373409578</v>
      </c>
      <c r="N198" s="110">
        <f t="shared" si="39"/>
        <v>0.87407574078654438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811.39781888872221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35.884676718934664</v>
      </c>
      <c r="K199" s="27">
        <f t="shared" si="36"/>
        <v>6.666666666666667</v>
      </c>
      <c r="L199" s="37">
        <f t="shared" si="38"/>
        <v>-0.64558909234424178</v>
      </c>
      <c r="M199" s="110">
        <f t="shared" si="37"/>
        <v>-11.760912373409578</v>
      </c>
      <c r="N199" s="110">
        <f t="shared" si="39"/>
        <v>0.86186866387289163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817.09598695161435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35.945461550594302</v>
      </c>
      <c r="K200" s="27">
        <f t="shared" si="36"/>
        <v>6.666666666666667</v>
      </c>
      <c r="L200" s="37">
        <f t="shared" si="38"/>
        <v>-0.70637392400388066</v>
      </c>
      <c r="M200" s="110">
        <f t="shared" si="37"/>
        <v>-11.760912373409578</v>
      </c>
      <c r="N200" s="110">
        <f t="shared" si="39"/>
        <v>0.84988978148294148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822.80583384438182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36.005947245223823</v>
      </c>
      <c r="K201" s="27">
        <f t="shared" si="36"/>
        <v>6.666666666666667</v>
      </c>
      <c r="L201" s="37">
        <f t="shared" si="38"/>
        <v>-0.76685961863340069</v>
      </c>
      <c r="M201" s="110">
        <f t="shared" si="37"/>
        <v>-11.760912373409578</v>
      </c>
      <c r="N201" s="110">
        <f t="shared" si="39"/>
        <v>0.83813511817239517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828.52671016821853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36.066130276632364</v>
      </c>
      <c r="K202" s="27">
        <f t="shared" si="36"/>
        <v>6.666666666666667</v>
      </c>
      <c r="L202" s="37">
        <f t="shared" si="38"/>
        <v>-0.82704265004194255</v>
      </c>
      <c r="M202" s="110">
        <f t="shared" si="37"/>
        <v>-11.760912373409578</v>
      </c>
      <c r="N202" s="110">
        <f t="shared" si="39"/>
        <v>0.82660063580345566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834.25801267251427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36.126007730995632</v>
      </c>
      <c r="K203" s="27">
        <f t="shared" si="36"/>
        <v>6.666666666666667</v>
      </c>
      <c r="L203" s="37">
        <f t="shared" si="38"/>
        <v>-0.88692010440520974</v>
      </c>
      <c r="M203" s="110">
        <f t="shared" si="37"/>
        <v>-11.760912373409578</v>
      </c>
      <c r="N203" s="110">
        <f t="shared" si="39"/>
        <v>0.81528225454066794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839.9991803266405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36.185577245528336</v>
      </c>
      <c r="K204" s="27">
        <f t="shared" si="36"/>
        <v>6.666666666666667</v>
      </c>
      <c r="L204" s="37">
        <f t="shared" si="38"/>
        <v>-0.94648961893791395</v>
      </c>
      <c r="M204" s="110">
        <f t="shared" si="37"/>
        <v>-11.760912373409578</v>
      </c>
      <c r="N204" s="110">
        <f t="shared" si="39"/>
        <v>0.80417587098029297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845.74969077582284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36.244836953453913</v>
      </c>
      <c r="K205" s="27">
        <f t="shared" si="36"/>
        <v>6.666666666666667</v>
      </c>
      <c r="L205" s="37">
        <f t="shared" si="38"/>
        <v>-1.0057493268634907</v>
      </c>
      <c r="M205" s="110">
        <f t="shared" si="37"/>
        <v>-11.760912373409578</v>
      </c>
      <c r="N205" s="110">
        <f t="shared" si="39"/>
        <v>0.79327737377383556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851.50905713925545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36.303785434573243</v>
      </c>
      <c r="K206" s="27">
        <f t="shared" si="36"/>
        <v>6.666666666666667</v>
      </c>
      <c r="L206" s="37">
        <f t="shared" si="38"/>
        <v>-1.0646978079828209</v>
      </c>
      <c r="M206" s="110">
        <f t="shared" si="37"/>
        <v>-11.760912373409578</v>
      </c>
      <c r="N206" s="110">
        <f t="shared" si="39"/>
        <v>0.78258265706036878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857.27682511356534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36.362421670817518</v>
      </c>
      <c r="K207" s="27">
        <f t="shared" si="36"/>
        <v>6.666666666666667</v>
      </c>
      <c r="L207" s="37">
        <f t="shared" si="38"/>
        <v>-1.1233340442270965</v>
      </c>
      <c r="M207" s="110">
        <f t="shared" si="37"/>
        <v>-11.760912373409578</v>
      </c>
      <c r="N207" s="110">
        <f t="shared" si="39"/>
        <v>0.77208763198231778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863.05257034907277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36.420745006242953</v>
      </c>
      <c r="K208" s="27">
        <f t="shared" si="36"/>
        <v>6.666666666666667</v>
      </c>
      <c r="L208" s="37">
        <f t="shared" si="38"/>
        <v>-1.1816573796525311</v>
      </c>
      <c r="M208" s="110">
        <f t="shared" si="37"/>
        <v>-11.760912373409578</v>
      </c>
      <c r="N208" s="110">
        <f t="shared" si="39"/>
        <v>0.76178823652469085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868.83589607007934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36.478755110989191</v>
      </c>
      <c r="K209" s="27">
        <f t="shared" si="36"/>
        <v>6.666666666666667</v>
      </c>
      <c r="L209" s="37">
        <f t="shared" si="38"/>
        <v>-1.2396674843987689</v>
      </c>
      <c r="M209" s="110">
        <f t="shared" si="37"/>
        <v>-11.760912373409578</v>
      </c>
      <c r="N209" s="110">
        <f t="shared" si="39"/>
        <v>0.7516804438874557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874.62643091373843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36.536451948778272</v>
      </c>
      <c r="K210" s="27">
        <f t="shared" si="36"/>
        <v>6.666666666666667</v>
      </c>
      <c r="L210" s="37">
        <f t="shared" si="38"/>
        <v>-1.2973643221878497</v>
      </c>
      <c r="M210" s="110">
        <f t="shared" si="37"/>
        <v>-11.760912373409578</v>
      </c>
      <c r="N210" s="110">
        <f t="shared" si="39"/>
        <v>0.7417602695746206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704.46827415323128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34.657228787220177</v>
      </c>
      <c r="K211" s="27">
        <f t="shared" si="36"/>
        <v>6.666666666666667</v>
      </c>
      <c r="L211" s="37">
        <f t="shared" si="38"/>
        <v>0.58185883937024485</v>
      </c>
      <c r="M211" s="110">
        <f t="shared" si="37"/>
        <v>-11.760912373409578</v>
      </c>
      <c r="N211" s="110">
        <f t="shared" si="39"/>
        <v>1.1433676069402083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704.56607424872402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34.65843455035629</v>
      </c>
      <c r="K212" s="27">
        <f t="shared" si="36"/>
        <v>6.666666666666667</v>
      </c>
      <c r="L212" s="37">
        <f t="shared" si="38"/>
        <v>0.58065307623413176</v>
      </c>
      <c r="M212" s="110">
        <f t="shared" si="37"/>
        <v>-11.760912373409578</v>
      </c>
      <c r="N212" s="110">
        <f t="shared" si="39"/>
        <v>1.143050209596459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704.859163299089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34.6620470004735</v>
      </c>
      <c r="K213" s="27">
        <f t="shared" si="36"/>
        <v>6.666666666666667</v>
      </c>
      <c r="L213" s="37">
        <f t="shared" si="38"/>
        <v>0.57704062611692208</v>
      </c>
      <c r="M213" s="110">
        <f t="shared" si="37"/>
        <v>-11.760912373409578</v>
      </c>
      <c r="N213" s="110">
        <f t="shared" si="39"/>
        <v>1.1420998187492621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705.34661252741716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34.668051699138928</v>
      </c>
      <c r="K214" s="27">
        <f t="shared" si="36"/>
        <v>6.666666666666667</v>
      </c>
      <c r="L214" s="37">
        <f t="shared" si="38"/>
        <v>0.57103592745149356</v>
      </c>
      <c r="M214" s="110">
        <f t="shared" si="37"/>
        <v>-11.760912373409578</v>
      </c>
      <c r="N214" s="110">
        <f t="shared" si="39"/>
        <v>1.1405218050505248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706.0268902291225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34.676424844144535</v>
      </c>
      <c r="K215" s="27">
        <f t="shared" si="36"/>
        <v>6.666666666666667</v>
      </c>
      <c r="L215" s="37">
        <f t="shared" si="38"/>
        <v>0.56266278244588719</v>
      </c>
      <c r="M215" s="110">
        <f t="shared" si="37"/>
        <v>-11.760912373409578</v>
      </c>
      <c r="N215" s="110">
        <f t="shared" si="39"/>
        <v>1.1383250112018173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706.89788553511448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34.68713365213091</v>
      </c>
      <c r="K216" s="27">
        <f t="shared" si="36"/>
        <v>6.666666666666667</v>
      </c>
      <c r="L216" s="37">
        <f t="shared" si="38"/>
        <v>0.55195397445951144</v>
      </c>
      <c r="M216" s="110">
        <f t="shared" si="37"/>
        <v>-11.760912373409578</v>
      </c>
      <c r="N216" s="110">
        <f t="shared" si="39"/>
        <v>1.135521593778829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707.95694047735878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34.700136874649381</v>
      </c>
      <c r="K217" s="27">
        <f t="shared" si="36"/>
        <v>6.666666666666667</v>
      </c>
      <c r="L217" s="37">
        <f t="shared" si="38"/>
        <v>0.53895075194104081</v>
      </c>
      <c r="M217" s="110">
        <f t="shared" si="37"/>
        <v>-11.760912373409578</v>
      </c>
      <c r="N217" s="110">
        <f t="shared" si="39"/>
        <v>1.1321268102860345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709.20088924664856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34.715385429572258</v>
      </c>
      <c r="K218" s="27">
        <f t="shared" si="36"/>
        <v>6.666666666666667</v>
      </c>
      <c r="L218" s="37">
        <f t="shared" si="38"/>
        <v>0.52370219701816367</v>
      </c>
      <c r="M218" s="110">
        <f t="shared" si="37"/>
        <v>-11.760912373409578</v>
      </c>
      <c r="N218" s="110">
        <f t="shared" si="39"/>
        <v>1.1281587592656934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710.62610333730663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34.732823126593829</v>
      </c>
      <c r="K219" s="27">
        <f t="shared" si="36"/>
        <v>6.666666666666667</v>
      </c>
      <c r="L219" s="37">
        <f t="shared" si="38"/>
        <v>0.50626449999659329</v>
      </c>
      <c r="M219" s="110">
        <f t="shared" si="37"/>
        <v>-11.760912373409578</v>
      </c>
      <c r="N219" s="110">
        <f t="shared" si="39"/>
        <v>1.1236380826319265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712.22854115346263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34.752387463627798</v>
      </c>
      <c r="K220" s="27">
        <f t="shared" si="36"/>
        <v>6.666666666666667</v>
      </c>
      <c r="L220" s="37">
        <f t="shared" si="38"/>
        <v>0.48670016296262375</v>
      </c>
      <c r="M220" s="110">
        <f t="shared" si="37"/>
        <v>-11.760912373409578</v>
      </c>
      <c r="N220" s="110">
        <f t="shared" si="39"/>
        <v>1.1185876402029571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714.00380060767839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34.774010470216759</v>
      </c>
      <c r="K221" s="27">
        <f t="shared" si="36"/>
        <v>6.666666666666667</v>
      </c>
      <c r="L221" s="37">
        <f t="shared" si="38"/>
        <v>0.46507715637366331</v>
      </c>
      <c r="M221" s="110">
        <f t="shared" si="37"/>
        <v>-11.760912373409578</v>
      </c>
      <c r="N221" s="110">
        <f t="shared" si="39"/>
        <v>1.1130321666572021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715.94717327024591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34.79761957454766</v>
      </c>
      <c r="K222" s="27">
        <f t="shared" si="36"/>
        <v>6.666666666666667</v>
      </c>
      <c r="L222" s="37">
        <f t="shared" si="38"/>
        <v>0.44146805204276163</v>
      </c>
      <c r="M222" s="110">
        <f t="shared" si="37"/>
        <v>-11.760912373409578</v>
      </c>
      <c r="N222" s="110">
        <f t="shared" si="39"/>
        <v>1.1069979208790299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718.05369871688674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34.823138472154923</v>
      </c>
      <c r="K223" s="27">
        <f t="shared" si="36"/>
        <v>6.666666666666667</v>
      </c>
      <c r="L223" s="37">
        <f t="shared" ref="L223:L254" si="41">F223-J223+M223</f>
        <v>0.41594915443549851</v>
      </c>
      <c r="M223" s="110">
        <f t="shared" si="37"/>
        <v>-11.760912373409578</v>
      </c>
      <c r="N223" s="110">
        <f t="shared" ref="N223:N254" si="42">10^(L223/10)</f>
        <v>1.1005123369605954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720.3182178610042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34.850487976679254</v>
      </c>
      <c r="K224" s="27">
        <f t="shared" ref="K224:K268" si="45">4/60*100</f>
        <v>6.666666666666667</v>
      </c>
      <c r="L224" s="37">
        <f t="shared" si="41"/>
        <v>0.38859964991116769</v>
      </c>
      <c r="M224" s="110">
        <f t="shared" ref="M224:M268" si="46">10*LOG(6.666667/100)</f>
        <v>-11.760912373409578</v>
      </c>
      <c r="N224" s="110">
        <f t="shared" si="42"/>
        <v>1.093603685083022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722.73542422955984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34.87958683589568</v>
      </c>
      <c r="K225" s="27">
        <f t="shared" si="45"/>
        <v>6.666666666666667</v>
      </c>
      <c r="L225" s="37">
        <f t="shared" si="41"/>
        <v>0.35950079069474228</v>
      </c>
      <c r="M225" s="110">
        <f t="shared" si="46"/>
        <v>-11.760912373409578</v>
      </c>
      <c r="N225" s="110">
        <f t="shared" si="42"/>
        <v>1.0863007492211081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725.29991233444582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34.910352499388829</v>
      </c>
      <c r="K226" s="27">
        <f t="shared" si="45"/>
        <v>6.666666666666667</v>
      </c>
      <c r="L226" s="37">
        <f t="shared" si="41"/>
        <v>0.32873512720159326</v>
      </c>
      <c r="M226" s="110">
        <f t="shared" si="46"/>
        <v>-11.760912373409578</v>
      </c>
      <c r="N226" s="110">
        <f t="shared" si="42"/>
        <v>1.0786325272080812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728.00622249039679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34.942701827516075</v>
      </c>
      <c r="K227" s="27">
        <f t="shared" si="45"/>
        <v>6.666666666666667</v>
      </c>
      <c r="L227" s="37">
        <f t="shared" si="41"/>
        <v>0.29638579907434703</v>
      </c>
      <c r="M227" s="110">
        <f t="shared" si="46"/>
        <v>-11.760912373409578</v>
      </c>
      <c r="N227" s="110">
        <f t="shared" si="42"/>
        <v>1.0706279572588977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730.8488816245474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34.976551734470917</v>
      </c>
      <c r="K228" s="27">
        <f t="shared" si="45"/>
        <v>6.666666666666667</v>
      </c>
      <c r="L228" s="37">
        <f t="shared" si="41"/>
        <v>0.26253589211950512</v>
      </c>
      <c r="M228" s="110">
        <f t="shared" si="46"/>
        <v>-11.760912373409578</v>
      </c>
      <c r="N228" s="110">
        <f t="shared" si="42"/>
        <v>1.062315673665027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733.82243980274461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35.011819761195</v>
      </c>
      <c r="K229" s="27">
        <f t="shared" si="45"/>
        <v>6.666666666666667</v>
      </c>
      <c r="L229" s="37">
        <f t="shared" si="41"/>
        <v>0.22726786539542232</v>
      </c>
      <c r="M229" s="110">
        <f t="shared" si="46"/>
        <v>-11.760912373409578</v>
      </c>
      <c r="N229" s="110">
        <f t="shared" si="42"/>
        <v>1.0537237931036172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736.92150235738632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35.048424576484308</v>
      </c>
      <c r="K230" s="27">
        <f t="shared" si="45"/>
        <v>6.666666666666667</v>
      </c>
      <c r="L230" s="37">
        <f t="shared" si="41"/>
        <v>0.19066305010611373</v>
      </c>
      <c r="M230" s="110">
        <f t="shared" si="46"/>
        <v>-11.760912373409578</v>
      </c>
      <c r="N230" s="110">
        <f t="shared" si="42"/>
        <v>1.0448797318930032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740.14075763716698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35.086286406834617</v>
      </c>
      <c r="K231" s="27">
        <f t="shared" si="45"/>
        <v>6.666666666666667</v>
      </c>
      <c r="L231" s="37">
        <f t="shared" si="41"/>
        <v>0.15280121975580485</v>
      </c>
      <c r="M231" s="110">
        <f t="shared" si="46"/>
        <v>-11.760912373409578</v>
      </c>
      <c r="N231" s="110">
        <f t="shared" si="42"/>
        <v>1.0358100535986323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743.47500050918677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35.125327397349238</v>
      </c>
      <c r="K232" s="27">
        <f t="shared" si="45"/>
        <v>6.666666666666667</v>
      </c>
      <c r="L232" s="37">
        <f t="shared" si="41"/>
        <v>0.11376022924118345</v>
      </c>
      <c r="M232" s="110">
        <f t="shared" si="46"/>
        <v>-11.760912373409578</v>
      </c>
      <c r="N232" s="110">
        <f t="shared" si="42"/>
        <v>1.0265403456567694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746.91915182872185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35.1654719073954</v>
      </c>
      <c r="K233" s="27">
        <f t="shared" si="45"/>
        <v>6.666666666666667</v>
      </c>
      <c r="L233" s="37">
        <f t="shared" si="41"/>
        <v>7.3615719195021967E-2</v>
      </c>
      <c r="M233" s="110">
        <f t="shared" si="46"/>
        <v>-11.760912373409578</v>
      </c>
      <c r="N233" s="110">
        <f t="shared" si="42"/>
        <v>1.0170951231325676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750.46827415323128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35.206646745671875</v>
      </c>
      <c r="K234" s="27">
        <f t="shared" si="45"/>
        <v>6.666666666666667</v>
      </c>
      <c r="L234" s="37">
        <f t="shared" si="41"/>
        <v>3.2440880918546355E-2</v>
      </c>
      <c r="M234" s="110">
        <f t="shared" si="46"/>
        <v>-11.760912373409578</v>
      </c>
      <c r="N234" s="110">
        <f t="shared" si="42"/>
        <v>1.0074977573497736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754.11758401739507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35.248781349982423</v>
      </c>
      <c r="K235" s="27">
        <f t="shared" si="45"/>
        <v>6.666666666666667</v>
      </c>
      <c r="L235" s="37">
        <f t="shared" si="41"/>
        <v>-9.6937233920009191E-3</v>
      </c>
      <c r="M235" s="110">
        <f t="shared" si="46"/>
        <v>-11.760912373409578</v>
      </c>
      <c r="N235" s="110">
        <f t="shared" si="42"/>
        <v>0.99777042690088791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757.86246110817763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35.29180791734732</v>
      </c>
      <c r="K236" s="27">
        <f t="shared" si="45"/>
        <v>6.666666666666667</v>
      </c>
      <c r="L236" s="37">
        <f t="shared" si="41"/>
        <v>-5.2720290756898436E-2</v>
      </c>
      <c r="M236" s="110">
        <f t="shared" si="46"/>
        <v>-11.760912373409578</v>
      </c>
      <c r="N236" s="110">
        <f t="shared" si="42"/>
        <v>0.98793408844530439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761.69845468626488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35.335661490181764</v>
      </c>
      <c r="K237" s="27">
        <f t="shared" si="45"/>
        <v>6.666666666666667</v>
      </c>
      <c r="L237" s="37">
        <f t="shared" si="41"/>
        <v>-9.6573863591341791E-2</v>
      </c>
      <c r="M237" s="110">
        <f t="shared" si="46"/>
        <v>-11.760912373409578</v>
      </c>
      <c r="N237" s="110">
        <f t="shared" si="42"/>
        <v>0.97800846470437575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765.62128759585653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35.380280004176306</v>
      </c>
      <c r="K238" s="27">
        <f t="shared" si="45"/>
        <v>6.666666666666667</v>
      </c>
      <c r="L238" s="37">
        <f t="shared" si="41"/>
        <v>-0.14119237758588454</v>
      </c>
      <c r="M238" s="110">
        <f t="shared" si="46"/>
        <v>-11.760912373409578</v>
      </c>
      <c r="N238" s="110">
        <f t="shared" si="42"/>
        <v>0.9680120471429785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769.62685819159026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35.425604303278853</v>
      </c>
      <c r="K239" s="27">
        <f t="shared" si="45"/>
        <v>6.666666666666667</v>
      </c>
      <c r="L239" s="37">
        <f t="shared" si="41"/>
        <v>-0.18651667668843075</v>
      </c>
      <c r="M239" s="110">
        <f t="shared" si="46"/>
        <v>-11.760912373409578</v>
      </c>
      <c r="N239" s="110">
        <f t="shared" si="42"/>
        <v>0.95796211096554174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773.71124049188404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35.471578126841507</v>
      </c>
      <c r="K240" s="27">
        <f t="shared" si="45"/>
        <v>6.666666666666667</v>
      </c>
      <c r="L240" s="37">
        <f t="shared" si="41"/>
        <v>-0.23249050025108531</v>
      </c>
      <c r="M240" s="110">
        <f t="shared" si="46"/>
        <v>-11.760912373409578</v>
      </c>
      <c r="N240" s="110">
        <f t="shared" si="42"/>
        <v>0.94787474023200047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777.87068284436998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35.51814807359451</v>
      </c>
      <c r="K241" s="27">
        <f t="shared" si="45"/>
        <v>6.666666666666667</v>
      </c>
      <c r="L241" s="37">
        <f t="shared" si="41"/>
        <v>-0.27906044700408827</v>
      </c>
      <c r="M241" s="110">
        <f t="shared" si="46"/>
        <v>-11.760912373409578</v>
      </c>
      <c r="N241" s="110">
        <f t="shared" si="42"/>
        <v>0.93776486110014623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782.10160536315186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35.565263546672824</v>
      </c>
      <c r="K242" s="27">
        <f t="shared" si="45"/>
        <v>6.666666666666667</v>
      </c>
      <c r="L242" s="37">
        <f t="shared" si="41"/>
        <v>-0.32617592008240237</v>
      </c>
      <c r="M242" s="110">
        <f t="shared" si="46"/>
        <v>-11.760912373409578</v>
      </c>
      <c r="N242" s="110">
        <f t="shared" si="42"/>
        <v>0.92764628141270078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786.40059637074592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35.612876683471058</v>
      </c>
      <c r="K243" s="27">
        <f t="shared" si="45"/>
        <v>6.666666666666667</v>
      </c>
      <c r="L243" s="37">
        <f t="shared" si="41"/>
        <v>-0.37378905688063568</v>
      </c>
      <c r="M243" s="110">
        <f t="shared" si="46"/>
        <v>-11.760912373409578</v>
      </c>
      <c r="N243" s="110">
        <f t="shared" si="42"/>
        <v>0.91753173506051866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790.76440805085099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35.660942273657795</v>
      </c>
      <c r="K244" s="27">
        <f t="shared" si="45"/>
        <v>6.666666666666667</v>
      </c>
      <c r="L244" s="37">
        <f t="shared" si="41"/>
        <v>-0.42185464706737363</v>
      </c>
      <c r="M244" s="110">
        <f t="shared" si="46"/>
        <v>-11.760912373409578</v>
      </c>
      <c r="N244" s="110">
        <f t="shared" si="42"/>
        <v>0.90743292976013579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795.18995149231569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35.709417668252655</v>
      </c>
      <c r="K245" s="27">
        <f t="shared" si="45"/>
        <v>6.666666666666667</v>
      </c>
      <c r="L245" s="37">
        <f t="shared" si="41"/>
        <v>-0.47033004166223336</v>
      </c>
      <c r="M245" s="110">
        <f t="shared" si="46"/>
        <v>-11.760912373409578</v>
      </c>
      <c r="N245" s="110">
        <f t="shared" si="42"/>
        <v>0.89736059707957994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799.67429128036986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35.758262682267372</v>
      </c>
      <c r="K246" s="27">
        <f t="shared" si="45"/>
        <v>6.666666666666667</v>
      </c>
      <c r="L246" s="37">
        <f t="shared" si="41"/>
        <v>-0.51917505567694988</v>
      </c>
      <c r="M246" s="110">
        <f t="shared" si="46"/>
        <v>-11.760912373409578</v>
      </c>
      <c r="N246" s="110">
        <f t="shared" si="42"/>
        <v>0.88732454372756764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804.21463976872246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35.807439493042459</v>
      </c>
      <c r="K247" s="27">
        <f t="shared" si="45"/>
        <v>6.666666666666667</v>
      </c>
      <c r="L247" s="37">
        <f t="shared" si="41"/>
        <v>-0.56835186645203706</v>
      </c>
      <c r="M247" s="110">
        <f t="shared" si="46"/>
        <v>-11.760912373409578</v>
      </c>
      <c r="N247" s="110">
        <f t="shared" si="42"/>
        <v>0.87733370328580351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808.80835114566048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35.856912536074177</v>
      </c>
      <c r="K248" s="27">
        <f t="shared" si="45"/>
        <v>6.666666666666667</v>
      </c>
      <c r="L248" s="37">
        <f t="shared" si="41"/>
        <v>-0.61782490948375468</v>
      </c>
      <c r="M248" s="110">
        <f t="shared" si="46"/>
        <v>-11.760912373409578</v>
      </c>
      <c r="N248" s="110">
        <f t="shared" si="42"/>
        <v>0.86739618771173743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813.45291538891115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35.906648399825748</v>
      </c>
      <c r="K249" s="27">
        <f t="shared" si="45"/>
        <v>6.666666666666667</v>
      </c>
      <c r="L249" s="37">
        <f t="shared" si="41"/>
        <v>-0.66756077323532637</v>
      </c>
      <c r="M249" s="110">
        <f t="shared" si="46"/>
        <v>-11.760912373409578</v>
      </c>
      <c r="N249" s="110">
        <f t="shared" si="42"/>
        <v>0.85751933806937597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818.14595218771206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35.956615720750492</v>
      </c>
      <c r="K250" s="27">
        <f t="shared" si="45"/>
        <v>6.666666666666667</v>
      </c>
      <c r="L250" s="37">
        <f t="shared" si="41"/>
        <v>-0.71752809416006968</v>
      </c>
      <c r="M250" s="110">
        <f t="shared" si="46"/>
        <v>-11.760912373409578</v>
      </c>
      <c r="N250" s="110">
        <f t="shared" si="42"/>
        <v>0.84770977405941883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822.88520489620407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36.006785079520647</v>
      </c>
      <c r="K251" s="27">
        <f t="shared" si="45"/>
        <v>6.666666666666667</v>
      </c>
      <c r="L251" s="37">
        <f t="shared" si="41"/>
        <v>-0.76769745293022496</v>
      </c>
      <c r="M251" s="110">
        <f t="shared" si="46"/>
        <v>-11.760912373409578</v>
      </c>
      <c r="N251" s="110">
        <f t="shared" si="42"/>
        <v>0.83797344201818535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827.66853456978754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36.057128899253883</v>
      </c>
      <c r="K252" s="27">
        <f t="shared" si="45"/>
        <v>6.666666666666667</v>
      </c>
      <c r="L252" s="37">
        <f t="shared" si="41"/>
        <v>-0.81804127266346072</v>
      </c>
      <c r="M252" s="110">
        <f t="shared" si="46"/>
        <v>-11.760912373409578</v>
      </c>
      <c r="N252" s="110">
        <f t="shared" si="42"/>
        <v>0.82831566113839894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832.4939141253335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36.107621346355231</v>
      </c>
      <c r="K253" s="27">
        <f t="shared" si="45"/>
        <v>6.666666666666667</v>
      </c>
      <c r="L253" s="37">
        <f t="shared" si="41"/>
        <v>-0.86853371976480886</v>
      </c>
      <c r="M253" s="110">
        <f t="shared" si="46"/>
        <v>-11.760912373409578</v>
      </c>
      <c r="N253" s="110">
        <f t="shared" si="42"/>
        <v>0.81874116773564332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837.35942265694075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36.158238234444191</v>
      </c>
      <c r="K254" s="27">
        <f t="shared" si="45"/>
        <v>6.666666666666667</v>
      </c>
      <c r="L254" s="37">
        <f t="shared" si="41"/>
        <v>-0.91915060785376923</v>
      </c>
      <c r="M254" s="110">
        <f t="shared" si="46"/>
        <v>-11.760912373409578</v>
      </c>
      <c r="N254" s="110">
        <f t="shared" si="42"/>
        <v>0.80925415744332041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842.26323993113147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36.208956931711711</v>
      </c>
      <c r="K255" s="27">
        <f t="shared" si="45"/>
        <v>6.666666666666667</v>
      </c>
      <c r="L255" s="37">
        <f t="shared" ref="L255:L268" si="47">F255-J255+M255</f>
        <v>-0.96986930512128922</v>
      </c>
      <c r="M255" s="110">
        <f t="shared" si="46"/>
        <v>-11.760912373409578</v>
      </c>
      <c r="N255" s="110">
        <f t="shared" ref="N255:N268" si="48">10^(L255/10)</f>
        <v>0.79985832526769829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847.20364107882142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36.259756271947083</v>
      </c>
      <c r="K256" s="27">
        <f t="shared" si="45"/>
        <v>6.666666666666667</v>
      </c>
      <c r="L256" s="37">
        <f t="shared" si="47"/>
        <v>-1.0206686453566611</v>
      </c>
      <c r="M256" s="110">
        <f t="shared" si="46"/>
        <v>-11.760912373409578</v>
      </c>
      <c r="N256" s="110">
        <f t="shared" si="48"/>
        <v>0.79055690347443097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852.17899149591835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36.310616469387753</v>
      </c>
      <c r="K257" s="27">
        <f t="shared" si="45"/>
        <v>6.666666666666667</v>
      </c>
      <c r="L257" s="37">
        <f t="shared" si="47"/>
        <v>-1.0715288427973313</v>
      </c>
      <c r="M257" s="110">
        <f t="shared" si="46"/>
        <v>-11.760912373409578</v>
      </c>
      <c r="N257" s="110">
        <f t="shared" si="48"/>
        <v>0.78135269731002077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857.18774195989079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36.36151903747416</v>
      </c>
      <c r="K258" s="27">
        <f t="shared" si="45"/>
        <v>6.666666666666667</v>
      </c>
      <c r="L258" s="37">
        <f t="shared" si="47"/>
        <v>-1.1224314108837383</v>
      </c>
      <c r="M258" s="110">
        <f t="shared" si="46"/>
        <v>-11.760912373409578</v>
      </c>
      <c r="N258" s="110">
        <f t="shared" si="48"/>
        <v>0.77224811858701481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862.22842396593251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36.412446711533121</v>
      </c>
      <c r="K259" s="27">
        <f t="shared" si="45"/>
        <v>6.666666666666667</v>
      </c>
      <c r="L259" s="37">
        <f t="shared" si="47"/>
        <v>-1.1733590849426996</v>
      </c>
      <c r="M259" s="110">
        <f t="shared" si="46"/>
        <v>-11.760912373409578</v>
      </c>
      <c r="N259" s="110">
        <f t="shared" si="48"/>
        <v>0.76324521718162153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867.29964528335267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36.463383375367485</v>
      </c>
      <c r="K260" s="27">
        <f t="shared" si="45"/>
        <v>6.666666666666667</v>
      </c>
      <c r="L260" s="37">
        <f t="shared" si="47"/>
        <v>-1.2242957487770632</v>
      </c>
      <c r="M260" s="110">
        <f t="shared" si="46"/>
        <v>-11.760912373409578</v>
      </c>
      <c r="N260" s="110">
        <f t="shared" si="48"/>
        <v>0.75434571050732091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872.40008573041735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36.514313991692298</v>
      </c>
      <c r="K261" s="27">
        <f t="shared" si="45"/>
        <v>6.666666666666667</v>
      </c>
      <c r="L261" s="37">
        <f t="shared" si="47"/>
        <v>-1.2752263651018758</v>
      </c>
      <c r="M261" s="110">
        <f t="shared" si="46"/>
        <v>-11.760912373409578</v>
      </c>
      <c r="N261" s="110">
        <f t="shared" si="48"/>
        <v>0.74555101103922461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877.52849316397464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36.56522453632958</v>
      </c>
      <c r="K262" s="27">
        <f t="shared" si="45"/>
        <v>6.666666666666667</v>
      </c>
      <c r="L262" s="37">
        <f t="shared" si="47"/>
        <v>-1.3261369097391587</v>
      </c>
      <c r="M262" s="110">
        <f t="shared" si="46"/>
        <v>-11.760912373409578</v>
      </c>
      <c r="N262" s="110">
        <f t="shared" si="48"/>
        <v>0.73686225197163802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882.68367967872791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36.616101936051834</v>
      </c>
      <c r="K263" s="27">
        <f t="shared" si="45"/>
        <v>6.666666666666667</v>
      </c>
      <c r="L263" s="37">
        <f t="shared" si="47"/>
        <v>-1.377014309461412</v>
      </c>
      <c r="M263" s="110">
        <f t="shared" si="46"/>
        <v>-11.760912373409578</v>
      </c>
      <c r="N263" s="110">
        <f t="shared" si="48"/>
        <v>0.7282803110964039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887.86451800991517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36.666934009948569</v>
      </c>
      <c r="K264" s="27">
        <f t="shared" si="45"/>
        <v>6.666666666666667</v>
      </c>
      <c r="L264" s="37">
        <f t="shared" si="47"/>
        <v>-1.4278463833581476</v>
      </c>
      <c r="M264" s="110">
        <f t="shared" si="46"/>
        <v>-11.760912373409578</v>
      </c>
      <c r="N264" s="110">
        <f t="shared" si="48"/>
        <v>0.71980583299247647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893.06993813233908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36.717709414178621</v>
      </c>
      <c r="K265" s="27">
        <f t="shared" si="45"/>
        <v>6.666666666666667</v>
      </c>
      <c r="L265" s="37">
        <f t="shared" si="47"/>
        <v>-1.4786217875881995</v>
      </c>
      <c r="M265" s="110">
        <f t="shared" si="46"/>
        <v>-11.760912373409578</v>
      </c>
      <c r="N265" s="110">
        <f t="shared" si="48"/>
        <v>0.71143924961835614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898.2989240481279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36.76841758996401</v>
      </c>
      <c r="K266" s="27">
        <f t="shared" si="45"/>
        <v>6.666666666666667</v>
      </c>
      <c r="L266" s="37">
        <f t="shared" si="47"/>
        <v>-1.5293299633735877</v>
      </c>
      <c r="M266" s="110">
        <f t="shared" si="46"/>
        <v>-11.760912373409578</v>
      </c>
      <c r="N266" s="110">
        <f t="shared" si="48"/>
        <v>0.70318079939869249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903.55051075524341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36.819048714676448</v>
      </c>
      <c r="K267" s="27">
        <f t="shared" si="45"/>
        <v>6.666666666666667</v>
      </c>
      <c r="L267" s="37">
        <f t="shared" si="47"/>
        <v>-1.5799610880860264</v>
      </c>
      <c r="M267" s="110">
        <f t="shared" si="46"/>
        <v>-11.760912373409578</v>
      </c>
      <c r="N267" s="110">
        <f t="shared" si="48"/>
        <v>0.69503054489509253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908.82378138854779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36.869593655866339</v>
      </c>
      <c r="K268" s="40">
        <f t="shared" si="45"/>
        <v>6.666666666666667</v>
      </c>
      <c r="L268" s="41">
        <f t="shared" si="47"/>
        <v>-1.6305060292759173</v>
      </c>
      <c r="M268" s="110">
        <f t="shared" si="46"/>
        <v>-11.760912373409578</v>
      </c>
      <c r="N268" s="110">
        <f t="shared" si="48"/>
        <v>0.6869883891489188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22.930518829801802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40782-8768-4901-855B-D59A2AEC7D75}">
  <sheetPr codeName="Sheet30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172</v>
      </c>
      <c r="B2" s="29" t="s">
        <v>119</v>
      </c>
      <c r="C2" s="29">
        <f>NSAs!B30</f>
        <v>253741.91</v>
      </c>
      <c r="D2" s="30">
        <f>NSAs!C30</f>
        <v>4257347.55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28 (dBA)</v>
      </c>
      <c r="V5" s="145" t="str">
        <f>INDEX(A7:A45,MATCH(W5,H7:H45,0))</f>
        <v>A-16</v>
      </c>
      <c r="W5" s="146">
        <f>MAX(H7:H45)</f>
        <v>31.905987182539242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A-7</v>
      </c>
      <c r="W6" s="148">
        <f>LARGE(H7:H45,2)</f>
        <v>31.85318252779166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2091.8018350214502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44.11041079288119</v>
      </c>
      <c r="H7" s="36">
        <f>C7-G7</f>
        <v>24.899889163758623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309.02165661281975</v>
      </c>
    </row>
    <row r="8" spans="1:23" x14ac:dyDescent="0.25">
      <c r="A8" s="9" t="str">
        <f>Inverters!B4</f>
        <v>A-2</v>
      </c>
      <c r="B8" s="24">
        <f t="shared" si="0"/>
        <v>1670.969925672094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42.159372669535173</v>
      </c>
      <c r="H8" s="37">
        <f t="shared" ref="H8:H44" si="3">C8-G8</f>
        <v>26.850927287104639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484.27575704580039</v>
      </c>
    </row>
    <row r="9" spans="1:23" x14ac:dyDescent="0.25">
      <c r="A9" s="9" t="str">
        <f>Inverters!B5</f>
        <v>A-3</v>
      </c>
      <c r="B9" s="24">
        <f t="shared" si="0"/>
        <v>1289.671186620968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39.909579941816688</v>
      </c>
      <c r="H9" s="37">
        <f t="shared" si="3"/>
        <v>29.100720014823125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812.96528613276416</v>
      </c>
    </row>
    <row r="10" spans="1:23" x14ac:dyDescent="0.25">
      <c r="A10" s="9" t="str">
        <f>Inverters!B6</f>
        <v>A-4</v>
      </c>
      <c r="B10" s="24">
        <f t="shared" si="0"/>
        <v>1934.1548006559933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43.42982460052675</v>
      </c>
      <c r="H10" s="37">
        <f t="shared" si="3"/>
        <v>25.580475356113062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361.44942284521301</v>
      </c>
    </row>
    <row r="11" spans="1:23" x14ac:dyDescent="0.25">
      <c r="A11" s="9" t="str">
        <f>Inverters!B7</f>
        <v>A-5</v>
      </c>
      <c r="B11" s="24">
        <f t="shared" si="0"/>
        <v>2284.2328776418731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44.874807563447874</v>
      </c>
      <c r="H11" s="37">
        <f t="shared" si="3"/>
        <v>24.135492393191939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259.14882217312567</v>
      </c>
    </row>
    <row r="12" spans="1:23" x14ac:dyDescent="0.25">
      <c r="A12" s="9" t="str">
        <f>Inverters!B8</f>
        <v>A-6</v>
      </c>
      <c r="B12" s="24">
        <f t="shared" si="0"/>
        <v>2716.6518162253137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46.380679599554547</v>
      </c>
      <c r="H12" s="37">
        <f t="shared" si="3"/>
        <v>22.629620357085265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183.21542557530535</v>
      </c>
    </row>
    <row r="13" spans="1:23" x14ac:dyDescent="0.25">
      <c r="A13" s="9" t="str">
        <f>Inverters!B9</f>
        <v>A-7</v>
      </c>
      <c r="B13" s="24">
        <f t="shared" si="0"/>
        <v>939.4114979602017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37.157117428848153</v>
      </c>
      <c r="H13" s="37">
        <f t="shared" si="3"/>
        <v>31.85318252779166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1532.2098600580778</v>
      </c>
    </row>
    <row r="14" spans="1:23" x14ac:dyDescent="0.25">
      <c r="A14" s="9" t="str">
        <f>Inverters!B10</f>
        <v>A-8</v>
      </c>
      <c r="B14" s="24">
        <f t="shared" si="0"/>
        <v>1208.8054283878796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39.347128032469953</v>
      </c>
      <c r="H14" s="37">
        <f t="shared" si="3"/>
        <v>29.663171924169859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925.3737855275798</v>
      </c>
    </row>
    <row r="15" spans="1:23" x14ac:dyDescent="0.25">
      <c r="A15" s="9" t="str">
        <f>Inverters!B11</f>
        <v>A-9</v>
      </c>
      <c r="B15" s="24">
        <f t="shared" si="0"/>
        <v>1855.5578786177871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43.069490108455334</v>
      </c>
      <c r="H15" s="37">
        <f t="shared" si="3"/>
        <v>25.940809848184479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392.7181604694556</v>
      </c>
    </row>
    <row r="16" spans="1:23" x14ac:dyDescent="0.25">
      <c r="A16" s="9" t="str">
        <f>Inverters!B12</f>
        <v>A-10</v>
      </c>
      <c r="B16" s="24">
        <f t="shared" si="0"/>
        <v>2205.7218693662007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44.571014983346032</v>
      </c>
      <c r="H16" s="37">
        <f t="shared" si="3"/>
        <v>24.43928497329378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277.92556507053808</v>
      </c>
    </row>
    <row r="17" spans="1:21" x14ac:dyDescent="0.25">
      <c r="A17" s="9" t="str">
        <f>Inverters!B13</f>
        <v>A-11</v>
      </c>
      <c r="B17" s="24">
        <f t="shared" si="0"/>
        <v>2578.2656090675027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45.926553113803323</v>
      </c>
      <c r="H17" s="37">
        <f t="shared" si="3"/>
        <v>23.08374684283649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203.41111681793561</v>
      </c>
    </row>
    <row r="18" spans="1:21" x14ac:dyDescent="0.25">
      <c r="A18" s="9" t="str">
        <f>Inverters!B14</f>
        <v>A-12</v>
      </c>
      <c r="B18" s="24">
        <f t="shared" si="0"/>
        <v>2868.9436901584236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46.854440485355902</v>
      </c>
      <c r="H18" s="37">
        <f t="shared" si="3"/>
        <v>22.155859471283911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164.28047395120586</v>
      </c>
    </row>
    <row r="19" spans="1:21" x14ac:dyDescent="0.25">
      <c r="A19" s="9" t="str">
        <f>Inverters!B15</f>
        <v>A-13</v>
      </c>
      <c r="B19" s="24">
        <f t="shared" si="0"/>
        <v>3250.1739658670845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47.938132145079663</v>
      </c>
      <c r="H19" s="37">
        <f t="shared" si="3"/>
        <v>21.072167811560149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128.00200757761476</v>
      </c>
    </row>
    <row r="20" spans="1:21" x14ac:dyDescent="0.25">
      <c r="A20" s="9" t="str">
        <f>Inverters!B16</f>
        <v>A-14</v>
      </c>
      <c r="B20" s="24">
        <f t="shared" si="0"/>
        <v>3544.189301843277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48.690338206457945</v>
      </c>
      <c r="H20" s="37">
        <f t="shared" si="3"/>
        <v>20.319961750181868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107.64557328698805</v>
      </c>
    </row>
    <row r="21" spans="1:21" x14ac:dyDescent="0.25">
      <c r="A21" s="9" t="str">
        <f>Inverters!B17</f>
        <v>A-15</v>
      </c>
      <c r="B21" s="24">
        <f t="shared" si="0"/>
        <v>3880.2790956966614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49.477259281790182</v>
      </c>
      <c r="H21" s="37">
        <f t="shared" si="3"/>
        <v>19.53304067484963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89.805734143616704</v>
      </c>
    </row>
    <row r="22" spans="1:21" x14ac:dyDescent="0.25">
      <c r="A22" s="9" t="str">
        <f>Inverters!B18</f>
        <v>A-16</v>
      </c>
      <c r="B22" s="24">
        <f t="shared" si="0"/>
        <v>933.7178013190204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37.10431277410057</v>
      </c>
      <c r="H22" s="37">
        <f t="shared" si="3"/>
        <v>31.905987182539242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1550.9532895479185</v>
      </c>
    </row>
    <row r="23" spans="1:21" x14ac:dyDescent="0.25">
      <c r="A23" s="9" t="str">
        <f>Inverters!B19</f>
        <v>A-17</v>
      </c>
      <c r="B23" s="24">
        <f t="shared" si="0"/>
        <v>1390.5484988665864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40.56372281147317</v>
      </c>
      <c r="H23" s="37">
        <f t="shared" si="3"/>
        <v>28.446577145166643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699.29063881800596</v>
      </c>
    </row>
    <row r="24" spans="1:21" x14ac:dyDescent="0.25">
      <c r="A24" s="9" t="str">
        <f>Inverters!B20</f>
        <v>A-18</v>
      </c>
      <c r="B24" s="24">
        <f t="shared" si="0"/>
        <v>1750.0376445379713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42.560947815317618</v>
      </c>
      <c r="H24" s="37">
        <f t="shared" si="3"/>
        <v>26.449352141322194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441.50458100650718</v>
      </c>
    </row>
    <row r="25" spans="1:21" x14ac:dyDescent="0.25">
      <c r="A25" s="9" t="str">
        <f>Inverters!B21</f>
        <v>A-19</v>
      </c>
      <c r="B25" s="24">
        <f t="shared" si="0"/>
        <v>2161.6650193080177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44.395767894680645</v>
      </c>
      <c r="H25" s="37">
        <f t="shared" si="3"/>
        <v>24.614532061959167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289.36980138101632</v>
      </c>
    </row>
    <row r="26" spans="1:21" x14ac:dyDescent="0.25">
      <c r="A26" s="9" t="str">
        <f>Inverters!B22</f>
        <v>A-20</v>
      </c>
      <c r="B26" s="24">
        <f t="shared" si="0"/>
        <v>2496.314003085356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45.645984258269891</v>
      </c>
      <c r="H26" s="37">
        <f t="shared" si="3"/>
        <v>23.364315698369921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216.98592799910173</v>
      </c>
    </row>
    <row r="27" spans="1:21" x14ac:dyDescent="0.25">
      <c r="A27" s="9" t="str">
        <f>Inverters!B23</f>
        <v>A-21</v>
      </c>
      <c r="B27" s="24">
        <f t="shared" si="0"/>
        <v>2831.1249823524286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46.739180841543522</v>
      </c>
      <c r="H27" s="37">
        <f t="shared" si="3"/>
        <v>22.27111911509629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168.69876821101761</v>
      </c>
    </row>
    <row r="28" spans="1:21" x14ac:dyDescent="0.25">
      <c r="A28" s="9" t="str">
        <f>Inverters!B24</f>
        <v>A-22</v>
      </c>
      <c r="B28" s="24">
        <f t="shared" si="0"/>
        <v>3156.5980667326126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47.68438572392008</v>
      </c>
      <c r="H28" s="37">
        <f t="shared" si="3"/>
        <v>21.325914232719732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135.70361697322943</v>
      </c>
    </row>
    <row r="29" spans="1:21" x14ac:dyDescent="0.25">
      <c r="A29" s="9" t="str">
        <f>Inverters!B25</f>
        <v>A-23</v>
      </c>
      <c r="B29" s="24">
        <f t="shared" si="0"/>
        <v>3485.3410512602845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48.544905631081235</v>
      </c>
      <c r="H29" s="37">
        <f t="shared" si="3"/>
        <v>20.465394325558577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111.31134553704548</v>
      </c>
    </row>
    <row r="30" spans="1:21" x14ac:dyDescent="0.25">
      <c r="A30" s="9" t="str">
        <f>Inverters!B26</f>
        <v>A-24</v>
      </c>
      <c r="B30" s="24">
        <f t="shared" si="0"/>
        <v>3854.1672517030024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49.418611139007524</v>
      </c>
      <c r="H30" s="37">
        <f t="shared" si="3"/>
        <v>19.591688817632289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91.026717452629669</v>
      </c>
    </row>
    <row r="31" spans="1:21" x14ac:dyDescent="0.25">
      <c r="A31" s="9" t="str">
        <f>Inverters!B27</f>
        <v>A-25</v>
      </c>
      <c r="B31" s="24">
        <f t="shared" si="0"/>
        <v>1554.4079065676324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41.53129993312583</v>
      </c>
      <c r="H31" s="37">
        <f t="shared" si="3"/>
        <v>27.479000023513983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559.62873041196622</v>
      </c>
    </row>
    <row r="32" spans="1:21" x14ac:dyDescent="0.25">
      <c r="A32" s="9" t="str">
        <f>Inverters!B28</f>
        <v>A-26</v>
      </c>
      <c r="B32" s="24">
        <f t="shared" si="0"/>
        <v>1974.9175346074535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43.610979315577097</v>
      </c>
      <c r="H32" s="37">
        <f t="shared" si="3"/>
        <v>25.399320641062715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346.68261528146701</v>
      </c>
    </row>
    <row r="33" spans="1:21" x14ac:dyDescent="0.25">
      <c r="A33" s="9" t="str">
        <f>Inverters!B29</f>
        <v>A-27</v>
      </c>
      <c r="B33" s="24">
        <f t="shared" si="0"/>
        <v>2474.002881425155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45.568004022162086</v>
      </c>
      <c r="H33" s="37">
        <f t="shared" si="3"/>
        <v>23.442295934477727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220.91723219799846</v>
      </c>
    </row>
    <row r="34" spans="1:21" x14ac:dyDescent="0.25">
      <c r="A34" s="9" t="str">
        <f>Inverters!B30</f>
        <v>A-28</v>
      </c>
      <c r="B34" s="24">
        <f t="shared" si="0"/>
        <v>3442.404383276275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48.437237721398688</v>
      </c>
      <c r="H34" s="37">
        <f t="shared" si="3"/>
        <v>20.573062235241125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114.10540677285499</v>
      </c>
    </row>
    <row r="35" spans="1:21" x14ac:dyDescent="0.25">
      <c r="A35" s="9" t="str">
        <f>Inverters!B31</f>
        <v>A-29</v>
      </c>
      <c r="B35" s="24">
        <f t="shared" si="0"/>
        <v>3699.6667572363581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49.063252146144386</v>
      </c>
      <c r="H35" s="37">
        <f t="shared" si="3"/>
        <v>19.947047810495427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98.788133747310837</v>
      </c>
    </row>
    <row r="36" spans="1:21" x14ac:dyDescent="0.25">
      <c r="A36" s="9" t="str">
        <f>Inverters!B32</f>
        <v>A-30</v>
      </c>
      <c r="B36" s="24">
        <f t="shared" si="0"/>
        <v>4798.15038849345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51.321477118860855</v>
      </c>
      <c r="H36" s="37">
        <f t="shared" si="3"/>
        <v>17.688822837778957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58.733013416925822</v>
      </c>
    </row>
    <row r="37" spans="1:21" x14ac:dyDescent="0.25">
      <c r="A37" s="9" t="str">
        <f>Inverters!B33</f>
        <v>A-31</v>
      </c>
      <c r="B37" s="24">
        <f t="shared" si="0"/>
        <v>2390.9000995648926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45.271228602080363</v>
      </c>
      <c r="H37" s="37">
        <f t="shared" si="3"/>
        <v>23.739071354559449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236.54138504748752</v>
      </c>
    </row>
    <row r="38" spans="1:21" x14ac:dyDescent="0.25">
      <c r="A38" s="9" t="str">
        <f>Inverters!B34</f>
        <v>A-32</v>
      </c>
      <c r="B38" s="24">
        <f t="shared" si="0"/>
        <v>3717.5616904227995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49.105163681541768</v>
      </c>
      <c r="H38" s="37">
        <f t="shared" si="3"/>
        <v>19.905136275098045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97.839365482914118</v>
      </c>
    </row>
    <row r="39" spans="1:21" x14ac:dyDescent="0.25">
      <c r="A39" s="9" t="str">
        <f>Inverters!B35</f>
        <v>A-33</v>
      </c>
      <c r="B39" s="24">
        <f t="shared" si="0"/>
        <v>4034.3350493606786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49.815439265963661</v>
      </c>
      <c r="H39" s="37">
        <f t="shared" si="3"/>
        <v>19.194860690676151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83.078006921158419</v>
      </c>
    </row>
    <row r="40" spans="1:21" x14ac:dyDescent="0.25">
      <c r="A40" s="9" t="str">
        <f>Inverters!B36</f>
        <v>B-1</v>
      </c>
      <c r="B40" s="24">
        <f t="shared" si="0"/>
        <v>1949.1746799352434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43.497015223938611</v>
      </c>
      <c r="H40" s="37">
        <f t="shared" si="3"/>
        <v>22.502984776061389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177.9501988355492</v>
      </c>
    </row>
    <row r="41" spans="1:21" x14ac:dyDescent="0.25">
      <c r="A41" s="9" t="str">
        <f>Inverters!B37</f>
        <v>B-2</v>
      </c>
      <c r="B41" s="24">
        <f t="shared" si="0"/>
        <v>674.11622143367811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34.274695556108355</v>
      </c>
      <c r="H41" s="37">
        <f t="shared" si="3"/>
        <v>31.725304443891645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1487.751663000894</v>
      </c>
    </row>
    <row r="42" spans="1:21" x14ac:dyDescent="0.25">
      <c r="A42" s="9" t="str">
        <f>Inverters!B38</f>
        <v>B-3</v>
      </c>
      <c r="B42" s="24">
        <f t="shared" si="0"/>
        <v>1568.5330098213681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41.609873257390831</v>
      </c>
      <c r="H42" s="37">
        <f t="shared" si="3"/>
        <v>24.390126742609169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274.79743476181477</v>
      </c>
    </row>
    <row r="43" spans="1:21" x14ac:dyDescent="0.25">
      <c r="A43" s="9" t="str">
        <f>Inverters!B39</f>
        <v>C-1</v>
      </c>
      <c r="B43" s="24">
        <f t="shared" si="0"/>
        <v>1534.642426267457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41.420144008131629</v>
      </c>
      <c r="H43" s="37">
        <f t="shared" si="3"/>
        <v>24.579855991868371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287.06853911090826</v>
      </c>
    </row>
    <row r="44" spans="1:21" ht="15.75" thickBot="1" x14ac:dyDescent="0.3">
      <c r="A44" s="9" t="str">
        <f>Inverters!B40</f>
        <v>Trans</v>
      </c>
      <c r="B44" s="24">
        <f>SQRT(($C$2-Q44)^2+($D$2-R44)^2)</f>
        <v>4185.567487282925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50.135086976034749</v>
      </c>
      <c r="H44" s="37">
        <f t="shared" si="3"/>
        <v>3.8649130239652507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2.4349570346471028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21.196789330488507</v>
      </c>
      <c r="O45" s="108"/>
      <c r="P45" s="108"/>
      <c r="Q45" s="109"/>
      <c r="R45" s="109"/>
      <c r="U45">
        <f t="shared" ref="U45" si="5">10^(H45/10)</f>
        <v>131.7282532625693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41.496605216865532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41.496605216865532</v>
      </c>
      <c r="D51" s="77">
        <f>10*LOG10(SUM(U7:U44))</f>
        <v>41.455882450757223</v>
      </c>
      <c r="E51" s="77">
        <f>P85</f>
        <v>41.481378892258675</v>
      </c>
      <c r="F51" s="78">
        <f>S85</f>
        <v>47.871503993028455</v>
      </c>
    </row>
    <row r="52" spans="1:19" ht="14.45" customHeight="1" thickBot="1" x14ac:dyDescent="0.3">
      <c r="B52" s="72" t="s">
        <v>141</v>
      </c>
      <c r="C52" s="79">
        <f>10*LOG10(10^(C50/10)+10^(C51/10))</f>
        <v>43.822753487854847</v>
      </c>
      <c r="D52" s="79">
        <f>10*LOG10(10^(D50/10)+10^(D51/10))</f>
        <v>42.173390617241935</v>
      </c>
      <c r="E52" s="79">
        <f>J85</f>
        <v>43.274998801567293</v>
      </c>
      <c r="F52" s="80">
        <f>M85</f>
        <v>48.860721518455527</v>
      </c>
    </row>
    <row r="53" spans="1:19" ht="16.149999999999999" customHeight="1" thickBot="1" x14ac:dyDescent="0.3">
      <c r="B53" s="74" t="s">
        <v>145</v>
      </c>
      <c r="C53" s="81">
        <f>C52-C50</f>
        <v>3.8227534878548468</v>
      </c>
      <c r="D53" s="81">
        <f>D52-D50</f>
        <v>8.1733906172419353</v>
      </c>
      <c r="E53" s="81">
        <f>E52-E50</f>
        <v>4.7065277315959193</v>
      </c>
      <c r="F53" s="82">
        <f>F52-F50</f>
        <v>6.9101495886427031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28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42.173390617241935</v>
      </c>
      <c r="J61" s="62">
        <f>10^(I61/10)</f>
        <v>16494.49644774801</v>
      </c>
      <c r="K61" s="63"/>
      <c r="L61" s="153">
        <f>I61+10</f>
        <v>52.173390617241935</v>
      </c>
      <c r="M61" s="62">
        <f>10^(L61/10)</f>
        <v>164944.96447748001</v>
      </c>
      <c r="N61" s="62"/>
      <c r="O61" s="62">
        <f>D51</f>
        <v>41.455882450757223</v>
      </c>
      <c r="P61" s="62">
        <f>10^(O61/10)</f>
        <v>13982.610016238425</v>
      </c>
      <c r="Q61" s="62"/>
      <c r="R61" s="62">
        <f>O61+10</f>
        <v>51.455882450757223</v>
      </c>
      <c r="S61" s="63">
        <f>10^(R61/10)</f>
        <v>139826.10016238416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42.173390617241935</v>
      </c>
      <c r="J62" s="26">
        <f t="shared" ref="J62:J84" si="10">10^(I62/10)</f>
        <v>16494.49644774801</v>
      </c>
      <c r="K62" s="64"/>
      <c r="L62" s="154">
        <f t="shared" ref="L62:L67" si="11">I62+10</f>
        <v>52.173390617241935</v>
      </c>
      <c r="M62" s="26">
        <f t="shared" ref="M62:M84" si="12">10^(L62/10)</f>
        <v>164944.96447748001</v>
      </c>
      <c r="N62" s="26"/>
      <c r="O62" s="26">
        <f>O61</f>
        <v>41.455882450757223</v>
      </c>
      <c r="P62" s="26">
        <f t="shared" ref="P62:P84" si="13">10^(O62/10)</f>
        <v>13982.610016238425</v>
      </c>
      <c r="Q62" s="26"/>
      <c r="R62" s="26">
        <f t="shared" ref="R62:R67" si="14">O62+10</f>
        <v>51.455882450757223</v>
      </c>
      <c r="S62" s="64">
        <f t="shared" ref="S62:S84" si="15">10^(R62/10)</f>
        <v>139826.10016238416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42.173390617241935</v>
      </c>
      <c r="J63" s="26">
        <f t="shared" si="10"/>
        <v>16494.49644774801</v>
      </c>
      <c r="K63" s="64"/>
      <c r="L63" s="154">
        <f t="shared" si="11"/>
        <v>52.173390617241935</v>
      </c>
      <c r="M63" s="26">
        <f t="shared" si="12"/>
        <v>164944.96447748001</v>
      </c>
      <c r="N63" s="26"/>
      <c r="O63" s="26">
        <f t="shared" ref="O63:O84" si="17">O62</f>
        <v>41.455882450757223</v>
      </c>
      <c r="P63" s="26">
        <f t="shared" si="13"/>
        <v>13982.610016238425</v>
      </c>
      <c r="Q63" s="26"/>
      <c r="R63" s="26">
        <f t="shared" si="14"/>
        <v>51.455882450757223</v>
      </c>
      <c r="S63" s="64">
        <f t="shared" si="15"/>
        <v>139826.10016238416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42.173390617241935</v>
      </c>
      <c r="J64" s="26">
        <f t="shared" si="10"/>
        <v>16494.49644774801</v>
      </c>
      <c r="K64" s="64"/>
      <c r="L64" s="154">
        <f t="shared" si="11"/>
        <v>52.173390617241935</v>
      </c>
      <c r="M64" s="26">
        <f t="shared" si="12"/>
        <v>164944.96447748001</v>
      </c>
      <c r="N64" s="26"/>
      <c r="O64" s="26">
        <f t="shared" si="17"/>
        <v>41.455882450757223</v>
      </c>
      <c r="P64" s="26">
        <f t="shared" si="13"/>
        <v>13982.610016238425</v>
      </c>
      <c r="Q64" s="26"/>
      <c r="R64" s="26">
        <f t="shared" si="14"/>
        <v>51.455882450757223</v>
      </c>
      <c r="S64" s="64">
        <f t="shared" si="15"/>
        <v>139826.10016238416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42.173390617241935</v>
      </c>
      <c r="J65" s="26">
        <f t="shared" si="10"/>
        <v>16494.49644774801</v>
      </c>
      <c r="K65" s="64"/>
      <c r="L65" s="154">
        <f t="shared" si="11"/>
        <v>52.173390617241935</v>
      </c>
      <c r="M65" s="26">
        <f t="shared" si="12"/>
        <v>164944.96447748001</v>
      </c>
      <c r="N65" s="26"/>
      <c r="O65" s="26">
        <f t="shared" si="17"/>
        <v>41.455882450757223</v>
      </c>
      <c r="P65" s="26">
        <f t="shared" si="13"/>
        <v>13982.610016238425</v>
      </c>
      <c r="Q65" s="26"/>
      <c r="R65" s="26">
        <f t="shared" si="14"/>
        <v>51.455882450757223</v>
      </c>
      <c r="S65" s="64">
        <f t="shared" si="15"/>
        <v>139826.10016238416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42.173390617241935</v>
      </c>
      <c r="J66" s="26">
        <f t="shared" si="10"/>
        <v>16494.49644774801</v>
      </c>
      <c r="K66" s="64"/>
      <c r="L66" s="154">
        <f t="shared" si="11"/>
        <v>52.173390617241935</v>
      </c>
      <c r="M66" s="26">
        <f t="shared" si="12"/>
        <v>164944.96447748001</v>
      </c>
      <c r="N66" s="26"/>
      <c r="O66" s="26">
        <f t="shared" si="17"/>
        <v>41.455882450757223</v>
      </c>
      <c r="P66" s="26">
        <f t="shared" si="13"/>
        <v>13982.610016238425</v>
      </c>
      <c r="Q66" s="26"/>
      <c r="R66" s="26">
        <f t="shared" si="14"/>
        <v>51.455882450757223</v>
      </c>
      <c r="S66" s="64">
        <f t="shared" si="15"/>
        <v>139826.10016238416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42.173390617241935</v>
      </c>
      <c r="J67" s="26">
        <f t="shared" si="10"/>
        <v>16494.49644774801</v>
      </c>
      <c r="K67" s="64"/>
      <c r="L67" s="154">
        <f t="shared" si="11"/>
        <v>52.173390617241935</v>
      </c>
      <c r="M67" s="26">
        <f t="shared" si="12"/>
        <v>164944.96447748001</v>
      </c>
      <c r="N67" s="26"/>
      <c r="O67" s="26">
        <f t="shared" si="17"/>
        <v>41.455882450757223</v>
      </c>
      <c r="P67" s="26">
        <f t="shared" si="13"/>
        <v>13982.610016238425</v>
      </c>
      <c r="Q67" s="26"/>
      <c r="R67" s="26">
        <f t="shared" si="14"/>
        <v>51.455882450757223</v>
      </c>
      <c r="S67" s="64">
        <f t="shared" si="15"/>
        <v>139826.10016238416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43.822753487854847</v>
      </c>
      <c r="J68" s="26">
        <f t="shared" si="10"/>
        <v>24114.338269500986</v>
      </c>
      <c r="K68" s="64"/>
      <c r="L68" s="154">
        <f>I68</f>
        <v>43.822753487854847</v>
      </c>
      <c r="M68" s="26">
        <f t="shared" si="12"/>
        <v>24114.338269500986</v>
      </c>
      <c r="N68" s="26"/>
      <c r="O68" s="26">
        <f>H46</f>
        <v>41.496605216865532</v>
      </c>
      <c r="P68" s="26">
        <f t="shared" si="13"/>
        <v>14114.338269500975</v>
      </c>
      <c r="Q68" s="26"/>
      <c r="R68" s="26">
        <f>O68</f>
        <v>41.496605216865532</v>
      </c>
      <c r="S68" s="64">
        <f t="shared" si="15"/>
        <v>14114.338269500975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43.822753487854847</v>
      </c>
      <c r="J69" s="26">
        <f t="shared" si="10"/>
        <v>24114.338269500986</v>
      </c>
      <c r="K69" s="64"/>
      <c r="L69" s="154">
        <f t="shared" ref="L69:L82" si="20">I69</f>
        <v>43.822753487854847</v>
      </c>
      <c r="M69" s="26">
        <f t="shared" si="12"/>
        <v>24114.338269500986</v>
      </c>
      <c r="N69" s="26"/>
      <c r="O69" s="26">
        <f t="shared" si="17"/>
        <v>41.496605216865532</v>
      </c>
      <c r="P69" s="26">
        <f t="shared" si="13"/>
        <v>14114.338269500975</v>
      </c>
      <c r="Q69" s="26"/>
      <c r="R69" s="26">
        <f t="shared" ref="R69:R82" si="21">O69</f>
        <v>41.496605216865532</v>
      </c>
      <c r="S69" s="64">
        <f t="shared" si="15"/>
        <v>14114.338269500975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43.822753487854847</v>
      </c>
      <c r="J70" s="26">
        <f t="shared" si="10"/>
        <v>24114.338269500986</v>
      </c>
      <c r="K70" s="64"/>
      <c r="L70" s="154">
        <f t="shared" si="20"/>
        <v>43.822753487854847</v>
      </c>
      <c r="M70" s="26">
        <f t="shared" si="12"/>
        <v>24114.338269500986</v>
      </c>
      <c r="N70" s="26"/>
      <c r="O70" s="26">
        <f t="shared" si="17"/>
        <v>41.496605216865532</v>
      </c>
      <c r="P70" s="26">
        <f t="shared" si="13"/>
        <v>14114.338269500975</v>
      </c>
      <c r="Q70" s="26"/>
      <c r="R70" s="26">
        <f t="shared" si="21"/>
        <v>41.496605216865532</v>
      </c>
      <c r="S70" s="64">
        <f t="shared" si="15"/>
        <v>14114.338269500975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43.822753487854847</v>
      </c>
      <c r="J71" s="26">
        <f t="shared" si="10"/>
        <v>24114.338269500986</v>
      </c>
      <c r="K71" s="64"/>
      <c r="L71" s="154">
        <f t="shared" si="20"/>
        <v>43.822753487854847</v>
      </c>
      <c r="M71" s="26">
        <f t="shared" si="12"/>
        <v>24114.338269500986</v>
      </c>
      <c r="N71" s="26"/>
      <c r="O71" s="26">
        <f t="shared" si="17"/>
        <v>41.496605216865532</v>
      </c>
      <c r="P71" s="26">
        <f t="shared" si="13"/>
        <v>14114.338269500975</v>
      </c>
      <c r="Q71" s="26"/>
      <c r="R71" s="26">
        <f t="shared" si="21"/>
        <v>41.496605216865532</v>
      </c>
      <c r="S71" s="64">
        <f t="shared" si="15"/>
        <v>14114.338269500975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43.822753487854847</v>
      </c>
      <c r="J72" s="26">
        <f t="shared" si="10"/>
        <v>24114.338269500986</v>
      </c>
      <c r="K72" s="64"/>
      <c r="L72" s="154">
        <f t="shared" si="20"/>
        <v>43.822753487854847</v>
      </c>
      <c r="M72" s="26">
        <f t="shared" si="12"/>
        <v>24114.338269500986</v>
      </c>
      <c r="N72" s="26"/>
      <c r="O72" s="26">
        <f t="shared" si="17"/>
        <v>41.496605216865532</v>
      </c>
      <c r="P72" s="26">
        <f t="shared" si="13"/>
        <v>14114.338269500975</v>
      </c>
      <c r="Q72" s="26"/>
      <c r="R72" s="26">
        <f t="shared" si="21"/>
        <v>41.496605216865532</v>
      </c>
      <c r="S72" s="64">
        <f t="shared" si="15"/>
        <v>14114.338269500975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43.822753487854847</v>
      </c>
      <c r="J73" s="26">
        <f t="shared" si="10"/>
        <v>24114.338269500986</v>
      </c>
      <c r="K73" s="64"/>
      <c r="L73" s="154">
        <f t="shared" si="20"/>
        <v>43.822753487854847</v>
      </c>
      <c r="M73" s="26">
        <f t="shared" si="12"/>
        <v>24114.338269500986</v>
      </c>
      <c r="N73" s="26"/>
      <c r="O73" s="26">
        <f t="shared" si="17"/>
        <v>41.496605216865532</v>
      </c>
      <c r="P73" s="26">
        <f t="shared" si="13"/>
        <v>14114.338269500975</v>
      </c>
      <c r="Q73" s="26"/>
      <c r="R73" s="26">
        <f t="shared" si="21"/>
        <v>41.496605216865532</v>
      </c>
      <c r="S73" s="64">
        <f t="shared" si="15"/>
        <v>14114.338269500975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43.822753487854847</v>
      </c>
      <c r="J74" s="26">
        <f t="shared" si="10"/>
        <v>24114.338269500986</v>
      </c>
      <c r="K74" s="64"/>
      <c r="L74" s="154">
        <f t="shared" si="20"/>
        <v>43.822753487854847</v>
      </c>
      <c r="M74" s="26">
        <f t="shared" si="12"/>
        <v>24114.338269500986</v>
      </c>
      <c r="N74" s="26"/>
      <c r="O74" s="26">
        <f t="shared" si="17"/>
        <v>41.496605216865532</v>
      </c>
      <c r="P74" s="26">
        <f t="shared" si="13"/>
        <v>14114.338269500975</v>
      </c>
      <c r="Q74" s="26"/>
      <c r="R74" s="26">
        <f t="shared" si="21"/>
        <v>41.496605216865532</v>
      </c>
      <c r="S74" s="64">
        <f t="shared" si="15"/>
        <v>14114.338269500975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43.822753487854847</v>
      </c>
      <c r="J75" s="26">
        <f t="shared" si="10"/>
        <v>24114.338269500986</v>
      </c>
      <c r="K75" s="64"/>
      <c r="L75" s="154">
        <f t="shared" si="20"/>
        <v>43.822753487854847</v>
      </c>
      <c r="M75" s="26">
        <f t="shared" si="12"/>
        <v>24114.338269500986</v>
      </c>
      <c r="N75" s="26"/>
      <c r="O75" s="26">
        <f t="shared" si="17"/>
        <v>41.496605216865532</v>
      </c>
      <c r="P75" s="26">
        <f t="shared" si="13"/>
        <v>14114.338269500975</v>
      </c>
      <c r="Q75" s="26"/>
      <c r="R75" s="26">
        <f t="shared" si="21"/>
        <v>41.496605216865532</v>
      </c>
      <c r="S75" s="64">
        <f t="shared" si="15"/>
        <v>14114.338269500975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43.822753487854847</v>
      </c>
      <c r="J76" s="26">
        <f t="shared" si="10"/>
        <v>24114.338269500986</v>
      </c>
      <c r="K76" s="64"/>
      <c r="L76" s="154">
        <f t="shared" si="20"/>
        <v>43.822753487854847</v>
      </c>
      <c r="M76" s="26">
        <f t="shared" si="12"/>
        <v>24114.338269500986</v>
      </c>
      <c r="N76" s="26"/>
      <c r="O76" s="26">
        <f t="shared" si="17"/>
        <v>41.496605216865532</v>
      </c>
      <c r="P76" s="26">
        <f t="shared" si="13"/>
        <v>14114.338269500975</v>
      </c>
      <c r="Q76" s="26"/>
      <c r="R76" s="26">
        <f t="shared" si="21"/>
        <v>41.496605216865532</v>
      </c>
      <c r="S76" s="64">
        <f t="shared" si="15"/>
        <v>14114.338269500975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43.822753487854847</v>
      </c>
      <c r="J77" s="26">
        <f t="shared" si="10"/>
        <v>24114.338269500986</v>
      </c>
      <c r="K77" s="64"/>
      <c r="L77" s="154">
        <f t="shared" si="20"/>
        <v>43.822753487854847</v>
      </c>
      <c r="M77" s="26">
        <f t="shared" si="12"/>
        <v>24114.338269500986</v>
      </c>
      <c r="N77" s="26"/>
      <c r="O77" s="26">
        <f t="shared" si="17"/>
        <v>41.496605216865532</v>
      </c>
      <c r="P77" s="26">
        <f t="shared" si="13"/>
        <v>14114.338269500975</v>
      </c>
      <c r="Q77" s="26"/>
      <c r="R77" s="26">
        <f t="shared" si="21"/>
        <v>41.496605216865532</v>
      </c>
      <c r="S77" s="64">
        <f t="shared" si="15"/>
        <v>14114.338269500975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43.822753487854847</v>
      </c>
      <c r="J78" s="26">
        <f t="shared" si="10"/>
        <v>24114.338269500986</v>
      </c>
      <c r="K78" s="64"/>
      <c r="L78" s="154">
        <f t="shared" si="20"/>
        <v>43.822753487854847</v>
      </c>
      <c r="M78" s="26">
        <f t="shared" si="12"/>
        <v>24114.338269500986</v>
      </c>
      <c r="N78" s="26"/>
      <c r="O78" s="26">
        <f t="shared" si="17"/>
        <v>41.496605216865532</v>
      </c>
      <c r="P78" s="26">
        <f t="shared" si="13"/>
        <v>14114.338269500975</v>
      </c>
      <c r="Q78" s="26"/>
      <c r="R78" s="26">
        <f t="shared" si="21"/>
        <v>41.496605216865532</v>
      </c>
      <c r="S78" s="64">
        <f t="shared" si="15"/>
        <v>14114.338269500975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43.822753487854847</v>
      </c>
      <c r="J79" s="26">
        <f t="shared" si="10"/>
        <v>24114.338269500986</v>
      </c>
      <c r="K79" s="64"/>
      <c r="L79" s="154">
        <f t="shared" si="20"/>
        <v>43.822753487854847</v>
      </c>
      <c r="M79" s="26">
        <f t="shared" si="12"/>
        <v>24114.338269500986</v>
      </c>
      <c r="N79" s="26"/>
      <c r="O79" s="26">
        <f t="shared" si="17"/>
        <v>41.496605216865532</v>
      </c>
      <c r="P79" s="26">
        <f t="shared" si="13"/>
        <v>14114.338269500975</v>
      </c>
      <c r="Q79" s="26"/>
      <c r="R79" s="26">
        <f t="shared" si="21"/>
        <v>41.496605216865532</v>
      </c>
      <c r="S79" s="64">
        <f t="shared" si="15"/>
        <v>14114.338269500975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43.822753487854847</v>
      </c>
      <c r="J80" s="26">
        <f t="shared" si="10"/>
        <v>24114.338269500986</v>
      </c>
      <c r="K80" s="64"/>
      <c r="L80" s="154">
        <f t="shared" si="20"/>
        <v>43.822753487854847</v>
      </c>
      <c r="M80" s="26">
        <f t="shared" si="12"/>
        <v>24114.338269500986</v>
      </c>
      <c r="N80" s="26"/>
      <c r="O80" s="26">
        <f t="shared" si="17"/>
        <v>41.496605216865532</v>
      </c>
      <c r="P80" s="26">
        <f t="shared" si="13"/>
        <v>14114.338269500975</v>
      </c>
      <c r="Q80" s="26"/>
      <c r="R80" s="26">
        <f t="shared" si="21"/>
        <v>41.496605216865532</v>
      </c>
      <c r="S80" s="64">
        <f t="shared" si="15"/>
        <v>14114.338269500975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43.822753487854847</v>
      </c>
      <c r="J81" s="26">
        <f t="shared" si="10"/>
        <v>24114.338269500986</v>
      </c>
      <c r="K81" s="64"/>
      <c r="L81" s="154">
        <f t="shared" si="20"/>
        <v>43.822753487854847</v>
      </c>
      <c r="M81" s="26">
        <f t="shared" si="12"/>
        <v>24114.338269500986</v>
      </c>
      <c r="N81" s="26"/>
      <c r="O81" s="26">
        <f t="shared" si="17"/>
        <v>41.496605216865532</v>
      </c>
      <c r="P81" s="26">
        <f t="shared" si="13"/>
        <v>14114.338269500975</v>
      </c>
      <c r="Q81" s="26"/>
      <c r="R81" s="26">
        <f t="shared" si="21"/>
        <v>41.496605216865532</v>
      </c>
      <c r="S81" s="64">
        <f t="shared" si="15"/>
        <v>14114.338269500975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43.822753487854847</v>
      </c>
      <c r="J82" s="26">
        <f t="shared" si="10"/>
        <v>24114.338269500986</v>
      </c>
      <c r="K82" s="64"/>
      <c r="L82" s="154">
        <f t="shared" si="20"/>
        <v>43.822753487854847</v>
      </c>
      <c r="M82" s="26">
        <f t="shared" si="12"/>
        <v>24114.338269500986</v>
      </c>
      <c r="N82" s="26"/>
      <c r="O82" s="26">
        <f t="shared" si="17"/>
        <v>41.496605216865532</v>
      </c>
      <c r="P82" s="26">
        <f t="shared" si="13"/>
        <v>14114.338269500975</v>
      </c>
      <c r="Q82" s="26"/>
      <c r="R82" s="26">
        <f t="shared" si="21"/>
        <v>41.496605216865532</v>
      </c>
      <c r="S82" s="64">
        <f t="shared" si="15"/>
        <v>14114.338269500975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42.173390617241935</v>
      </c>
      <c r="J83" s="26">
        <f t="shared" si="10"/>
        <v>16494.49644774801</v>
      </c>
      <c r="K83" s="64"/>
      <c r="L83" s="154">
        <f>I83+10</f>
        <v>52.173390617241935</v>
      </c>
      <c r="M83" s="26">
        <f t="shared" si="12"/>
        <v>164944.96447748001</v>
      </c>
      <c r="N83" s="26"/>
      <c r="O83" s="26">
        <f>D51</f>
        <v>41.455882450757223</v>
      </c>
      <c r="P83" s="26">
        <f t="shared" si="13"/>
        <v>13982.610016238425</v>
      </c>
      <c r="Q83" s="26"/>
      <c r="R83" s="26">
        <f>O83+10</f>
        <v>51.455882450757223</v>
      </c>
      <c r="S83" s="64">
        <f t="shared" si="15"/>
        <v>139826.10016238416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42.173390617241935</v>
      </c>
      <c r="J84" s="65">
        <f t="shared" si="10"/>
        <v>16494.49644774801</v>
      </c>
      <c r="K84" s="66"/>
      <c r="L84" s="155">
        <f>I84+10</f>
        <v>52.173390617241935</v>
      </c>
      <c r="M84" s="65">
        <f t="shared" si="12"/>
        <v>164944.96447748001</v>
      </c>
      <c r="N84" s="65"/>
      <c r="O84" s="65">
        <f t="shared" si="17"/>
        <v>41.455882450757223</v>
      </c>
      <c r="P84" s="65">
        <f t="shared" si="13"/>
        <v>13982.610016238425</v>
      </c>
      <c r="Q84" s="65"/>
      <c r="R84" s="65">
        <f>O84+10</f>
        <v>51.455882450757223</v>
      </c>
      <c r="S84" s="66">
        <f t="shared" si="15"/>
        <v>139826.10016238416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43.274998801567293</v>
      </c>
      <c r="K85" s="67"/>
      <c r="L85" s="67" t="s">
        <v>134</v>
      </c>
      <c r="M85" s="67">
        <f>10*LOG10(SUM(M61:M84)/24)</f>
        <v>48.860721518455527</v>
      </c>
      <c r="N85" s="67"/>
      <c r="O85" s="67" t="s">
        <v>135</v>
      </c>
      <c r="P85" s="67">
        <f>10*LOG10(SUM(P61:P84)/24)</f>
        <v>41.481378892258675</v>
      </c>
      <c r="Q85" s="67"/>
      <c r="R85" s="67" t="s">
        <v>134</v>
      </c>
      <c r="S85" s="68">
        <f>10*LOG10(SUM(S61:S84)/24)</f>
        <v>47.871503993028455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28</v>
      </c>
      <c r="C89" s="22">
        <f>C2</f>
        <v>253741.91</v>
      </c>
      <c r="D89" s="23">
        <f>D2</f>
        <v>4257347.55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41.496605216865532</v>
      </c>
      <c r="J89" s="86">
        <f>D51</f>
        <v>41.455882450757223</v>
      </c>
      <c r="K89" s="86">
        <f>E51</f>
        <v>41.481378892258675</v>
      </c>
      <c r="L89" s="87">
        <f>F51</f>
        <v>47.871503993028455</v>
      </c>
      <c r="M89" s="89">
        <f>C52</f>
        <v>43.822753487854847</v>
      </c>
      <c r="N89" s="86">
        <f>D52</f>
        <v>42.173390617241935</v>
      </c>
      <c r="O89" s="86">
        <f>E52</f>
        <v>43.274998801567293</v>
      </c>
      <c r="P89" s="87">
        <f>F52</f>
        <v>48.860721518455527</v>
      </c>
      <c r="Q89" s="89">
        <f>C53</f>
        <v>3.8227534878548468</v>
      </c>
      <c r="R89" s="86">
        <f>D53</f>
        <v>8.1733906172419353</v>
      </c>
      <c r="S89" s="86">
        <f>E53</f>
        <v>4.7065277315959193</v>
      </c>
      <c r="T89" s="87">
        <f>F53</f>
        <v>6.9101495886427031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28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674.11622143367811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30.614996216036719</v>
      </c>
      <c r="K95" s="35">
        <f>4/60*100</f>
        <v>6.666666666666667</v>
      </c>
      <c r="L95" s="36">
        <f t="shared" ref="L95:L126" si="23">F95-J95+M95</f>
        <v>4.624091410553703</v>
      </c>
      <c r="M95" s="110">
        <f>10*LOG(6.666667/100)</f>
        <v>-11.760912373409578</v>
      </c>
      <c r="N95" s="110">
        <f t="shared" ref="N95:N126" si="24">10^(L95/10)</f>
        <v>2.9000744093455562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680.11622143367811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34.351662666314006</v>
      </c>
      <c r="K96" s="27">
        <f t="shared" ref="K96:K159" si="27">4/60*100</f>
        <v>6.666666666666667</v>
      </c>
      <c r="L96" s="37">
        <f t="shared" si="23"/>
        <v>0.88742496027641593</v>
      </c>
      <c r="M96" s="110">
        <f t="shared" ref="M96:M159" si="28">10*LOG(6.666667/100)</f>
        <v>-11.760912373409578</v>
      </c>
      <c r="N96" s="110">
        <f t="shared" si="24"/>
        <v>1.226711667704296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686.11622143367811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34.427953744226969</v>
      </c>
      <c r="K97" s="27">
        <f t="shared" si="27"/>
        <v>6.666666666666667</v>
      </c>
      <c r="L97" s="37">
        <f t="shared" si="23"/>
        <v>0.8111338823634533</v>
      </c>
      <c r="M97" s="110">
        <f t="shared" si="28"/>
        <v>-11.760912373409578</v>
      </c>
      <c r="N97" s="110">
        <f t="shared" si="24"/>
        <v>1.2053505995356906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692.11622143367811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34.503580562233914</v>
      </c>
      <c r="K98" s="27">
        <f t="shared" si="27"/>
        <v>6.666666666666667</v>
      </c>
      <c r="L98" s="37">
        <f t="shared" si="23"/>
        <v>0.73550706435650781</v>
      </c>
      <c r="M98" s="110">
        <f t="shared" si="28"/>
        <v>-11.760912373409578</v>
      </c>
      <c r="N98" s="110">
        <f t="shared" si="24"/>
        <v>1.1845426612478611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698.11622143367811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34.578554587868489</v>
      </c>
      <c r="K99" s="27">
        <f t="shared" si="27"/>
        <v>6.666666666666667</v>
      </c>
      <c r="L99" s="37">
        <f t="shared" si="23"/>
        <v>0.66053303872193325</v>
      </c>
      <c r="M99" s="110">
        <f t="shared" si="28"/>
        <v>-11.760912373409578</v>
      </c>
      <c r="N99" s="110">
        <f t="shared" si="24"/>
        <v>1.1642689191682138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704.11622143367811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34.652886994247062</v>
      </c>
      <c r="K100" s="27">
        <f t="shared" si="27"/>
        <v>6.666666666666667</v>
      </c>
      <c r="L100" s="37">
        <f t="shared" si="23"/>
        <v>0.58620063234335973</v>
      </c>
      <c r="M100" s="110">
        <f t="shared" si="28"/>
        <v>-11.760912373409578</v>
      </c>
      <c r="N100" s="110">
        <f t="shared" si="24"/>
        <v>1.1445112428715891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710.11622143367811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34.726588670061794</v>
      </c>
      <c r="K101" s="27">
        <f t="shared" si="27"/>
        <v>6.666666666666667</v>
      </c>
      <c r="L101" s="37">
        <f t="shared" si="23"/>
        <v>0.51249895652862776</v>
      </c>
      <c r="M101" s="110">
        <f t="shared" si="28"/>
        <v>-11.760912373409578</v>
      </c>
      <c r="N101" s="110">
        <f t="shared" si="24"/>
        <v>1.125252264631905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716.11622143367811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34.799670229153236</v>
      </c>
      <c r="K102" s="27">
        <f t="shared" si="27"/>
        <v>6.666666666666667</v>
      </c>
      <c r="L102" s="37">
        <f t="shared" si="23"/>
        <v>0.439417397437186</v>
      </c>
      <c r="M102" s="110">
        <f t="shared" si="28"/>
        <v>-11.760912373409578</v>
      </c>
      <c r="N102" s="110">
        <f t="shared" si="24"/>
        <v>1.1064753412419297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722.11622143367811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34.872142019683551</v>
      </c>
      <c r="K103" s="27">
        <f t="shared" si="27"/>
        <v>6.666666666666667</v>
      </c>
      <c r="L103" s="37">
        <f t="shared" si="23"/>
        <v>0.36694560690687084</v>
      </c>
      <c r="M103" s="110">
        <f t="shared" si="28"/>
        <v>-11.760912373409578</v>
      </c>
      <c r="N103" s="110">
        <f t="shared" si="24"/>
        <v>1.0881645180444217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728.11622143367811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34.944014132930292</v>
      </c>
      <c r="K104" s="27">
        <f t="shared" si="27"/>
        <v>6.666666666666667</v>
      </c>
      <c r="L104" s="37">
        <f t="shared" si="23"/>
        <v>0.29507349366013003</v>
      </c>
      <c r="M104" s="110">
        <f t="shared" si="28"/>
        <v>-11.760912373409578</v>
      </c>
      <c r="N104" s="110">
        <f t="shared" si="24"/>
        <v>1.0703044950294307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734.11622143367811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35.015296411719206</v>
      </c>
      <c r="K105" s="27">
        <f t="shared" si="27"/>
        <v>6.666666666666667</v>
      </c>
      <c r="L105" s="37">
        <f t="shared" si="23"/>
        <v>0.22379121487121623</v>
      </c>
      <c r="M105" s="110">
        <f t="shared" si="28"/>
        <v>-11.760912373409578</v>
      </c>
      <c r="N105" s="110">
        <f t="shared" si="24"/>
        <v>1.0528805948632782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740.11622143367811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35.08599845851392</v>
      </c>
      <c r="K106" s="27">
        <f t="shared" si="27"/>
        <v>6.666666666666667</v>
      </c>
      <c r="L106" s="37">
        <f t="shared" si="23"/>
        <v>0.15308916807650164</v>
      </c>
      <c r="M106" s="110">
        <f t="shared" si="28"/>
        <v>-11.760912373409578</v>
      </c>
      <c r="N106" s="110">
        <f t="shared" si="24"/>
        <v>1.0358787327243946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746.11622143367811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35.156129643178986</v>
      </c>
      <c r="K107" s="27">
        <f t="shared" si="27"/>
        <v>6.666666666666667</v>
      </c>
      <c r="L107" s="37">
        <f t="shared" si="23"/>
        <v>8.2957983411436231E-2</v>
      </c>
      <c r="M107" s="110">
        <f t="shared" si="28"/>
        <v>-11.760912373409578</v>
      </c>
      <c r="N107" s="110">
        <f t="shared" si="24"/>
        <v>1.019285387830279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752.11622143367811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35.225699110432025</v>
      </c>
      <c r="K108" s="27">
        <f t="shared" si="27"/>
        <v>6.666666666666667</v>
      </c>
      <c r="L108" s="37">
        <f t="shared" si="23"/>
        <v>1.3388516158396868E-2</v>
      </c>
      <c r="M108" s="110">
        <f t="shared" si="28"/>
        <v>-11.760912373409578</v>
      </c>
      <c r="N108" s="110">
        <f t="shared" si="24"/>
        <v>1.003087576548076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758.11622143367811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35.294715786999824</v>
      </c>
      <c r="K109" s="27">
        <f t="shared" si="27"/>
        <v>6.666666666666667</v>
      </c>
      <c r="L109" s="37">
        <f t="shared" si="23"/>
        <v>-5.5628160409401772E-2</v>
      </c>
      <c r="M109" s="110">
        <f t="shared" si="28"/>
        <v>-11.760912373409578</v>
      </c>
      <c r="N109" s="110">
        <f t="shared" si="24"/>
        <v>0.98727282698890095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764.11622143367811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35.363188388492318</v>
      </c>
      <c r="K110" s="27">
        <f t="shared" si="27"/>
        <v>6.666666666666667</v>
      </c>
      <c r="L110" s="37">
        <f t="shared" si="23"/>
        <v>-0.12410076190189656</v>
      </c>
      <c r="M110" s="110">
        <f t="shared" si="28"/>
        <v>-11.760912373409578</v>
      </c>
      <c r="N110" s="110">
        <f t="shared" si="24"/>
        <v>0.97182915499308731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770.11622143367811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35.431125426007789</v>
      </c>
      <c r="K111" s="27">
        <f t="shared" si="27"/>
        <v>6.666666666666667</v>
      </c>
      <c r="L111" s="37">
        <f t="shared" si="23"/>
        <v>-0.19203779941736698</v>
      </c>
      <c r="M111" s="110">
        <f t="shared" si="28"/>
        <v>-11.760912373409578</v>
      </c>
      <c r="N111" s="110">
        <f t="shared" si="24"/>
        <v>0.95674504141998684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776.11622143367811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35.498535212481698</v>
      </c>
      <c r="K112" s="27">
        <f t="shared" si="27"/>
        <v>6.666666666666667</v>
      </c>
      <c r="L112" s="37">
        <f t="shared" si="23"/>
        <v>-0.25944758589127659</v>
      </c>
      <c r="M112" s="110">
        <f t="shared" si="28"/>
        <v>-11.760912373409578</v>
      </c>
      <c r="N112" s="110">
        <f t="shared" si="24"/>
        <v>0.94200941066197297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782.11622143367811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35.565425868791088</v>
      </c>
      <c r="K113" s="27">
        <f t="shared" si="27"/>
        <v>6.666666666666667</v>
      </c>
      <c r="L113" s="37">
        <f t="shared" si="23"/>
        <v>-0.32633824220066643</v>
      </c>
      <c r="M113" s="110">
        <f t="shared" si="28"/>
        <v>-11.760912373409578</v>
      </c>
      <c r="N113" s="110">
        <f t="shared" si="24"/>
        <v>0.92761161030779116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788.11622143367811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35.631805329625728</v>
      </c>
      <c r="K114" s="27">
        <f t="shared" si="27"/>
        <v>6.666666666666667</v>
      </c>
      <c r="L114" s="37">
        <f t="shared" si="23"/>
        <v>-0.39271770303530573</v>
      </c>
      <c r="M114" s="110">
        <f t="shared" si="28"/>
        <v>-11.760912373409578</v>
      </c>
      <c r="N114" s="110">
        <f t="shared" si="24"/>
        <v>0.91354139188552763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794.11622143367811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35.697681349136538</v>
      </c>
      <c r="K115" s="27">
        <f t="shared" si="27"/>
        <v>6.666666666666667</v>
      </c>
      <c r="L115" s="37">
        <f t="shared" si="23"/>
        <v>-0.45859372254611586</v>
      </c>
      <c r="M115" s="110">
        <f t="shared" si="28"/>
        <v>-11.760912373409578</v>
      </c>
      <c r="N115" s="110">
        <f t="shared" si="24"/>
        <v>0.89978889262020589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800.11622143367811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35.763061506371528</v>
      </c>
      <c r="K116" s="27">
        <f t="shared" si="27"/>
        <v>6.666666666666667</v>
      </c>
      <c r="L116" s="37">
        <f t="shared" si="23"/>
        <v>-0.52397387978110643</v>
      </c>
      <c r="M116" s="110">
        <f t="shared" si="28"/>
        <v>-11.760912373409578</v>
      </c>
      <c r="N116" s="110">
        <f t="shared" si="24"/>
        <v>0.88634461814533638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806.11622143367811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35.827953210508618</v>
      </c>
      <c r="K117" s="27">
        <f t="shared" si="27"/>
        <v>6.666666666666667</v>
      </c>
      <c r="L117" s="37">
        <f t="shared" si="23"/>
        <v>-0.58886558391819577</v>
      </c>
      <c r="M117" s="110">
        <f t="shared" si="28"/>
        <v>-11.760912373409578</v>
      </c>
      <c r="N117" s="110">
        <f t="shared" si="24"/>
        <v>0.87319942611186085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812.11622143367811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35.892363705894411</v>
      </c>
      <c r="K118" s="27">
        <f t="shared" si="27"/>
        <v>6.666666666666667</v>
      </c>
      <c r="L118" s="37">
        <f t="shared" si="23"/>
        <v>-0.65327607930398912</v>
      </c>
      <c r="M118" s="110">
        <f t="shared" si="28"/>
        <v>-11.760912373409578</v>
      </c>
      <c r="N118" s="110">
        <f t="shared" si="24"/>
        <v>0.86034451064164064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818.11622143367811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35.956300076897584</v>
      </c>
      <c r="K119" s="27">
        <f t="shared" si="27"/>
        <v>6.666666666666667</v>
      </c>
      <c r="L119" s="37">
        <f t="shared" si="23"/>
        <v>-0.71721245030716219</v>
      </c>
      <c r="M119" s="110">
        <f t="shared" si="28"/>
        <v>-11.760912373409578</v>
      </c>
      <c r="N119" s="110">
        <f t="shared" si="24"/>
        <v>0.8477713875761056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824.11622143367811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36.019769252584872</v>
      </c>
      <c r="K120" s="27">
        <f t="shared" si="27"/>
        <v>6.666666666666667</v>
      </c>
      <c r="L120" s="37">
        <f t="shared" si="23"/>
        <v>-0.78068162599445046</v>
      </c>
      <c r="M120" s="110">
        <f t="shared" si="28"/>
        <v>-11.760912373409578</v>
      </c>
      <c r="N120" s="110">
        <f t="shared" si="24"/>
        <v>0.83547188047394783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830.11622143367811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36.082778011227518</v>
      </c>
      <c r="K121" s="27">
        <f t="shared" si="27"/>
        <v>6.666666666666667</v>
      </c>
      <c r="L121" s="37">
        <f t="shared" si="23"/>
        <v>-0.843690384637096</v>
      </c>
      <c r="M121" s="110">
        <f t="shared" si="28"/>
        <v>-11.760912373409578</v>
      </c>
      <c r="N121" s="110">
        <f t="shared" si="24"/>
        <v>0.82343810731467504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836.11622143367811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36.145332984645364</v>
      </c>
      <c r="K122" s="27">
        <f t="shared" si="27"/>
        <v>6.666666666666667</v>
      </c>
      <c r="L122" s="37">
        <f t="shared" si="23"/>
        <v>-0.90624535805494233</v>
      </c>
      <c r="M122" s="110">
        <f t="shared" si="28"/>
        <v>-11.760912373409578</v>
      </c>
      <c r="N122" s="110">
        <f t="shared" si="24"/>
        <v>0.81166246786768048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842.11622143367811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36.207440662395719</v>
      </c>
      <c r="K123" s="27">
        <f t="shared" si="27"/>
        <v>6.666666666666667</v>
      </c>
      <c r="L123" s="37">
        <f t="shared" si="23"/>
        <v>-0.96835303580529697</v>
      </c>
      <c r="M123" s="110">
        <f t="shared" si="28"/>
        <v>-11.760912373409578</v>
      </c>
      <c r="N123" s="110">
        <f t="shared" si="24"/>
        <v>0.80013763168899665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848.11622143367811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36.269107395813471</v>
      </c>
      <c r="K124" s="27">
        <f t="shared" si="27"/>
        <v>6.666666666666667</v>
      </c>
      <c r="L124" s="37">
        <f t="shared" si="23"/>
        <v>-1.0300197692230491</v>
      </c>
      <c r="M124" s="110">
        <f t="shared" si="28"/>
        <v>-11.760912373409578</v>
      </c>
      <c r="N124" s="110">
        <f t="shared" si="24"/>
        <v>0.78885652671036299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854.11622143367811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36.330339401908773</v>
      </c>
      <c r="K125" s="27">
        <f t="shared" si="27"/>
        <v>6.666666666666667</v>
      </c>
      <c r="L125" s="37">
        <f t="shared" si="23"/>
        <v>-1.0912517753183515</v>
      </c>
      <c r="M125" s="110">
        <f t="shared" si="28"/>
        <v>-11.760912373409578</v>
      </c>
      <c r="N125" s="110">
        <f t="shared" si="24"/>
        <v>0.77781232838743075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860.11622143367811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36.391142767128379</v>
      </c>
      <c r="K126" s="27">
        <f t="shared" si="27"/>
        <v>6.666666666666667</v>
      </c>
      <c r="L126" s="37">
        <f t="shared" si="23"/>
        <v>-1.1520551405379571</v>
      </c>
      <c r="M126" s="110">
        <f t="shared" si="28"/>
        <v>-11.760912373409578</v>
      </c>
      <c r="N126" s="110">
        <f t="shared" si="24"/>
        <v>0.76699844937599471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866.11622143367811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36.451523450986137</v>
      </c>
      <c r="K127" s="27">
        <f t="shared" si="27"/>
        <v>6.666666666666667</v>
      </c>
      <c r="L127" s="37">
        <f t="shared" ref="L127:L158" si="29">F127-J127+M127</f>
        <v>-1.2124358243957154</v>
      </c>
      <c r="M127" s="110">
        <f t="shared" si="28"/>
        <v>-11.760912373409578</v>
      </c>
      <c r="N127" s="110">
        <f t="shared" ref="N127:N158" si="30">10^(L127/10)</f>
        <v>0.75640852970712336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872.11622143367811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36.511487289568279</v>
      </c>
      <c r="K128" s="27">
        <f t="shared" si="27"/>
        <v>6.666666666666667</v>
      </c>
      <c r="L128" s="37">
        <f t="shared" si="29"/>
        <v>-1.2723996629778576</v>
      </c>
      <c r="M128" s="110">
        <f t="shared" si="28"/>
        <v>-11.760912373409578</v>
      </c>
      <c r="N128" s="110">
        <f t="shared" si="30"/>
        <v>0.7460364274337834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878.11622143367811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36.571039998918415</v>
      </c>
      <c r="K129" s="27">
        <f t="shared" si="27"/>
        <v>6.666666666666667</v>
      </c>
      <c r="L129" s="37">
        <f t="shared" si="29"/>
        <v>-1.3319523723279936</v>
      </c>
      <c r="M129" s="110">
        <f t="shared" si="28"/>
        <v>-11.760912373409578</v>
      </c>
      <c r="N129" s="110">
        <f t="shared" si="30"/>
        <v>0.73587620972331946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884.11622143367811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36.630187178307402</v>
      </c>
      <c r="K130" s="27">
        <f t="shared" si="27"/>
        <v>6.666666666666667</v>
      </c>
      <c r="L130" s="37">
        <f t="shared" si="29"/>
        <v>-1.3910995517169802</v>
      </c>
      <c r="M130" s="110">
        <f t="shared" si="28"/>
        <v>-11.760912373409578</v>
      </c>
      <c r="N130" s="110">
        <f t="shared" si="30"/>
        <v>0.72592214437161773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890.11622143367811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36.688934313392529</v>
      </c>
      <c r="K131" s="27">
        <f t="shared" si="27"/>
        <v>6.666666666666667</v>
      </c>
      <c r="L131" s="37">
        <f t="shared" si="29"/>
        <v>-1.4498466868021076</v>
      </c>
      <c r="M131" s="110">
        <f t="shared" si="28"/>
        <v>-11.760912373409578</v>
      </c>
      <c r="N131" s="110">
        <f t="shared" si="30"/>
        <v>0.71616869171633502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896.11622143367811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36.747286779270631</v>
      </c>
      <c r="K132" s="27">
        <f t="shared" si="27"/>
        <v>6.666666666666667</v>
      </c>
      <c r="L132" s="37">
        <f t="shared" si="29"/>
        <v>-1.5081991526802092</v>
      </c>
      <c r="M132" s="110">
        <f t="shared" si="28"/>
        <v>-11.760912373409578</v>
      </c>
      <c r="N132" s="110">
        <f t="shared" si="30"/>
        <v>0.70661049692786004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902.11622143367811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36.805249843429337</v>
      </c>
      <c r="K133" s="27">
        <f t="shared" si="27"/>
        <v>6.666666666666667</v>
      </c>
      <c r="L133" s="37">
        <f t="shared" si="29"/>
        <v>-1.5661622168389151</v>
      </c>
      <c r="M133" s="110">
        <f t="shared" si="28"/>
        <v>-11.760912373409578</v>
      </c>
      <c r="N133" s="110">
        <f t="shared" si="30"/>
        <v>0.69724238265798455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908.11622143367811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36.862828668600457</v>
      </c>
      <c r="K134" s="27">
        <f t="shared" si="27"/>
        <v>6.666666666666667</v>
      </c>
      <c r="L134" s="37">
        <f t="shared" si="29"/>
        <v>-1.6237410420100353</v>
      </c>
      <c r="M134" s="110">
        <f t="shared" si="28"/>
        <v>-11.760912373409578</v>
      </c>
      <c r="N134" s="110">
        <f t="shared" si="30"/>
        <v>0.68805934202744812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914.11622143367811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36.920028315519453</v>
      </c>
      <c r="K135" s="27">
        <f t="shared" si="27"/>
        <v>6.666666666666667</v>
      </c>
      <c r="L135" s="37">
        <f t="shared" si="29"/>
        <v>-1.6809406889290308</v>
      </c>
      <c r="M135" s="110">
        <f t="shared" si="28"/>
        <v>-11.760912373409578</v>
      </c>
      <c r="N135" s="110">
        <f t="shared" si="30"/>
        <v>0.67905653193460824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920.11622143367811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36.976853745594639</v>
      </c>
      <c r="K136" s="27">
        <f t="shared" si="27"/>
        <v>6.666666666666667</v>
      </c>
      <c r="L136" s="37">
        <f t="shared" si="29"/>
        <v>-1.7377661190042168</v>
      </c>
      <c r="M136" s="110">
        <f t="shared" si="28"/>
        <v>-11.760912373409578</v>
      </c>
      <c r="N136" s="110">
        <f t="shared" si="30"/>
        <v>0.67022926666854221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926.11622143367811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37.033309823489581</v>
      </c>
      <c r="K137" s="27">
        <f t="shared" si="27"/>
        <v>6.666666666666667</v>
      </c>
      <c r="L137" s="37">
        <f t="shared" si="29"/>
        <v>-1.7942221968991596</v>
      </c>
      <c r="M137" s="110">
        <f t="shared" si="28"/>
        <v>-11.760912373409578</v>
      </c>
      <c r="N137" s="110">
        <f t="shared" si="30"/>
        <v>0.66157301181086714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932.11622143367811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37.089401319622212</v>
      </c>
      <c r="K138" s="27">
        <f t="shared" si="27"/>
        <v>6.666666666666667</v>
      </c>
      <c r="L138" s="37">
        <f t="shared" si="29"/>
        <v>-1.8503136930317901</v>
      </c>
      <c r="M138" s="110">
        <f t="shared" si="28"/>
        <v>-11.760912373409578</v>
      </c>
      <c r="N138" s="110">
        <f t="shared" si="30"/>
        <v>0.65308337841143016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938.11622143367811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37.145132912583684</v>
      </c>
      <c r="K139" s="27">
        <f t="shared" si="27"/>
        <v>6.666666666666667</v>
      </c>
      <c r="L139" s="37">
        <f t="shared" si="29"/>
        <v>-1.9060452859932617</v>
      </c>
      <c r="M139" s="110">
        <f t="shared" si="28"/>
        <v>-11.760912373409578</v>
      </c>
      <c r="N139" s="110">
        <f t="shared" si="30"/>
        <v>0.64475611742393091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944.11622143367811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37.200509191480101</v>
      </c>
      <c r="K140" s="27">
        <f t="shared" si="27"/>
        <v>6.666666666666667</v>
      </c>
      <c r="L140" s="37">
        <f t="shared" si="29"/>
        <v>-1.9614215648896796</v>
      </c>
      <c r="M140" s="110">
        <f t="shared" si="28"/>
        <v>-11.760912373409578</v>
      </c>
      <c r="N140" s="110">
        <f t="shared" si="30"/>
        <v>0.63658711438829241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950.11622143367811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37.255534658200204</v>
      </c>
      <c r="K141" s="27">
        <f t="shared" si="27"/>
        <v>6.666666666666667</v>
      </c>
      <c r="L141" s="37">
        <f t="shared" si="29"/>
        <v>-2.0164470316097827</v>
      </c>
      <c r="M141" s="110">
        <f t="shared" si="28"/>
        <v>-11.760912373409578</v>
      </c>
      <c r="N141" s="110">
        <f t="shared" si="30"/>
        <v>0.62857238434733342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956.11622143367811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37.310213729611505</v>
      </c>
      <c r="K142" s="27">
        <f t="shared" si="27"/>
        <v>6.666666666666667</v>
      </c>
      <c r="L142" s="37">
        <f t="shared" si="29"/>
        <v>-2.0711261030210828</v>
      </c>
      <c r="M142" s="110">
        <f t="shared" si="28"/>
        <v>-11.760912373409578</v>
      </c>
      <c r="N142" s="110">
        <f t="shared" si="30"/>
        <v>0.62070806698606062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962.11622143367811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37.364550739687886</v>
      </c>
      <c r="K143" s="27">
        <f t="shared" si="27"/>
        <v>6.666666666666667</v>
      </c>
      <c r="L143" s="37">
        <f t="shared" si="29"/>
        <v>-2.1254631130974637</v>
      </c>
      <c r="M143" s="110">
        <f t="shared" si="28"/>
        <v>-11.760912373409578</v>
      </c>
      <c r="N143" s="110">
        <f t="shared" si="30"/>
        <v>0.61299042198245934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968.11622143367811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37.418549941570902</v>
      </c>
      <c r="K144" s="27">
        <f t="shared" si="27"/>
        <v>6.666666666666667</v>
      </c>
      <c r="L144" s="37">
        <f t="shared" si="29"/>
        <v>-2.1794623149804799</v>
      </c>
      <c r="M144" s="110">
        <f t="shared" si="28"/>
        <v>-11.760912373409578</v>
      </c>
      <c r="N144" s="110">
        <f t="shared" si="30"/>
        <v>0.60541582455937959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974.11622143367811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37.472215509567576</v>
      </c>
      <c r="K145" s="27">
        <f t="shared" si="27"/>
        <v>6.666666666666667</v>
      </c>
      <c r="L145" s="37">
        <f t="shared" si="29"/>
        <v>-2.2331278829771541</v>
      </c>
      <c r="M145" s="110">
        <f t="shared" si="28"/>
        <v>-11.760912373409578</v>
      </c>
      <c r="N145" s="110">
        <f t="shared" si="30"/>
        <v>0.59798076122758603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980.11622143367811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37.525551541086706</v>
      </c>
      <c r="K146" s="27">
        <f t="shared" si="27"/>
        <v>6.666666666666667</v>
      </c>
      <c r="L146" s="37">
        <f t="shared" si="29"/>
        <v>-2.2864639144962844</v>
      </c>
      <c r="M146" s="110">
        <f t="shared" si="28"/>
        <v>-11.760912373409578</v>
      </c>
      <c r="N146" s="110">
        <f t="shared" si="30"/>
        <v>0.59068182571068795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986.11622143367811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37.578562058516184</v>
      </c>
      <c r="K147" s="27">
        <f t="shared" si="27"/>
        <v>6.666666666666667</v>
      </c>
      <c r="L147" s="37">
        <f t="shared" si="29"/>
        <v>-2.3394744319257619</v>
      </c>
      <c r="M147" s="110">
        <f t="shared" si="28"/>
        <v>-11.760912373409578</v>
      </c>
      <c r="N147" s="110">
        <f t="shared" si="30"/>
        <v>0.58351571504308763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992.11622143367811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37.631251011043311</v>
      </c>
      <c r="K148" s="27">
        <f t="shared" si="27"/>
        <v>6.666666666666667</v>
      </c>
      <c r="L148" s="37">
        <f t="shared" si="29"/>
        <v>-2.3921633844528891</v>
      </c>
      <c r="M148" s="110">
        <f t="shared" si="28"/>
        <v>-11.760912373409578</v>
      </c>
      <c r="N148" s="110">
        <f t="shared" si="30"/>
        <v>0.57647922583262223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998.11622143367811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37.683622276420294</v>
      </c>
      <c r="K149" s="27">
        <f t="shared" si="27"/>
        <v>6.666666666666667</v>
      </c>
      <c r="L149" s="37">
        <f t="shared" si="29"/>
        <v>-2.4445346498298726</v>
      </c>
      <c r="M149" s="110">
        <f t="shared" si="28"/>
        <v>-11.760912373409578</v>
      </c>
      <c r="N149" s="110">
        <f t="shared" si="30"/>
        <v>0.56956925067999042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1004.1162214336781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37.735679662676759</v>
      </c>
      <c r="K150" s="27">
        <f t="shared" si="27"/>
        <v>6.666666666666667</v>
      </c>
      <c r="L150" s="37">
        <f t="shared" si="29"/>
        <v>-2.4965920360863372</v>
      </c>
      <c r="M150" s="110">
        <f t="shared" si="28"/>
        <v>-11.760912373409578</v>
      </c>
      <c r="N150" s="110">
        <f t="shared" si="30"/>
        <v>0.56278277474750404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1010.1162214336781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37.787426909781352</v>
      </c>
      <c r="K151" s="27">
        <f t="shared" si="27"/>
        <v>6.666666666666667</v>
      </c>
      <c r="L151" s="37">
        <f t="shared" si="29"/>
        <v>-2.5483392831909306</v>
      </c>
      <c r="M151" s="110">
        <f t="shared" si="28"/>
        <v>-11.760912373409578</v>
      </c>
      <c r="N151" s="110">
        <f t="shared" si="30"/>
        <v>0.55611687247007213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1016.1162214336781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37.838867691254009</v>
      </c>
      <c r="K152" s="27">
        <f t="shared" si="27"/>
        <v>6.666666666666667</v>
      </c>
      <c r="L152" s="37">
        <f t="shared" si="29"/>
        <v>-2.5997800646635874</v>
      </c>
      <c r="M152" s="110">
        <f t="shared" si="28"/>
        <v>-11.760912373409578</v>
      </c>
      <c r="N152" s="110">
        <f t="shared" si="30"/>
        <v>0.54956870440174499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766.11622143367811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35.385893160239576</v>
      </c>
      <c r="K153" s="27">
        <f t="shared" si="27"/>
        <v>6.666666666666667</v>
      </c>
      <c r="L153" s="37">
        <f t="shared" si="29"/>
        <v>-0.14680553364915383</v>
      </c>
      <c r="M153" s="110">
        <f t="shared" si="28"/>
        <v>-11.760912373409578</v>
      </c>
      <c r="N153" s="110">
        <f t="shared" si="30"/>
        <v>0.96676172206927613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766.31166600660697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35.388108742472106</v>
      </c>
      <c r="K154" s="27">
        <f t="shared" si="27"/>
        <v>6.666666666666667</v>
      </c>
      <c r="L154" s="37">
        <f t="shared" si="29"/>
        <v>-0.1490211158816841</v>
      </c>
      <c r="M154" s="110">
        <f t="shared" si="28"/>
        <v>-11.760912373409578</v>
      </c>
      <c r="N154" s="110">
        <f t="shared" si="30"/>
        <v>0.96626864791933154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766.89552947162372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35.394724122155864</v>
      </c>
      <c r="K155" s="27">
        <f t="shared" si="27"/>
        <v>6.666666666666667</v>
      </c>
      <c r="L155" s="37">
        <f t="shared" si="29"/>
        <v>-0.15563649556544235</v>
      </c>
      <c r="M155" s="110">
        <f t="shared" si="28"/>
        <v>-11.760912373409578</v>
      </c>
      <c r="N155" s="110">
        <f t="shared" si="30"/>
        <v>0.96479790209073468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767.86055459574186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35.405647164478658</v>
      </c>
      <c r="K156" s="27">
        <f t="shared" si="27"/>
        <v>6.666666666666667</v>
      </c>
      <c r="L156" s="37">
        <f t="shared" si="29"/>
        <v>-0.16655953788823652</v>
      </c>
      <c r="M156" s="110">
        <f t="shared" si="28"/>
        <v>-11.760912373409578</v>
      </c>
      <c r="N156" s="110">
        <f t="shared" si="30"/>
        <v>0.96237436529482301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769.19513602571578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35.420730586631223</v>
      </c>
      <c r="K157" s="27">
        <f t="shared" si="27"/>
        <v>6.666666666666667</v>
      </c>
      <c r="L157" s="37">
        <f t="shared" si="29"/>
        <v>-0.18164296004080072</v>
      </c>
      <c r="M157" s="110">
        <f t="shared" si="28"/>
        <v>-11.760912373409578</v>
      </c>
      <c r="N157" s="110">
        <f t="shared" si="30"/>
        <v>0.959037753595395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770.88398466090166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35.439780463411722</v>
      </c>
      <c r="K158" s="27">
        <f t="shared" si="27"/>
        <v>6.666666666666667</v>
      </c>
      <c r="L158" s="37">
        <f t="shared" si="29"/>
        <v>-0.20069283682130035</v>
      </c>
      <c r="M158" s="110">
        <f t="shared" si="28"/>
        <v>-11.760912373409578</v>
      </c>
      <c r="N158" s="110">
        <f t="shared" si="30"/>
        <v>0.95484024670314271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772.9089337155059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35.462566542928649</v>
      </c>
      <c r="K159" s="27">
        <f t="shared" si="27"/>
        <v>6.666666666666667</v>
      </c>
      <c r="L159" s="37">
        <f t="shared" ref="L159:L190" si="32">F159-J159+M159</f>
        <v>-0.2234789163382267</v>
      </c>
      <c r="M159" s="110">
        <f t="shared" si="28"/>
        <v>-11.760912373409578</v>
      </c>
      <c r="N159" s="110">
        <f t="shared" ref="N159:N190" si="33">10^(L159/10)</f>
        <v>0.94984361651196481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775.24979647184239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35.488833217860488</v>
      </c>
      <c r="K160" s="27">
        <f t="shared" ref="K160:K223" si="36">4/60*100</f>
        <v>6.666666666666667</v>
      </c>
      <c r="L160" s="37">
        <f t="shared" si="32"/>
        <v>-0.24974559127006657</v>
      </c>
      <c r="M160" s="110">
        <f t="shared" ref="M160:M223" si="37">10*LOG(6.666667/100)</f>
        <v>-11.760912373409578</v>
      </c>
      <c r="N160" s="110">
        <f t="shared" si="33"/>
        <v>0.94411618077940151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777.88519560226086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35.518310125000049</v>
      </c>
      <c r="K161" s="27">
        <f t="shared" si="36"/>
        <v>6.666666666666667</v>
      </c>
      <c r="L161" s="37">
        <f t="shared" si="32"/>
        <v>-0.27922249840962721</v>
      </c>
      <c r="M161" s="110">
        <f t="shared" si="37"/>
        <v>-11.760912373409578</v>
      </c>
      <c r="N161" s="110">
        <f t="shared" si="33"/>
        <v>0.93772987026214027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780.79330425843477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35.550721607105025</v>
      </c>
      <c r="K162" s="27">
        <f t="shared" si="36"/>
        <v>6.666666666666667</v>
      </c>
      <c r="L162" s="37">
        <f t="shared" si="32"/>
        <v>-0.31163398051460334</v>
      </c>
      <c r="M162" s="110">
        <f t="shared" si="37"/>
        <v>-11.760912373409578</v>
      </c>
      <c r="N162" s="110">
        <f t="shared" si="33"/>
        <v>0.93075762327299061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783.95246317564602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35.585794580055605</v>
      </c>
      <c r="K163" s="27">
        <f t="shared" si="36"/>
        <v>6.666666666666667</v>
      </c>
      <c r="L163" s="37">
        <f t="shared" si="32"/>
        <v>-0.34670695346518343</v>
      </c>
      <c r="M163" s="110">
        <f t="shared" si="37"/>
        <v>-11.760912373409578</v>
      </c>
      <c r="N163" s="110">
        <f t="shared" si="33"/>
        <v>0.92327123405323408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787.34166027142339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35.623264633751262</v>
      </c>
      <c r="K164" s="27">
        <f t="shared" si="36"/>
        <v>6.666666666666667</v>
      </c>
      <c r="L164" s="37">
        <f t="shared" si="32"/>
        <v>-0.38417700716084013</v>
      </c>
      <c r="M164" s="110">
        <f t="shared" si="37"/>
        <v>-11.760912373409578</v>
      </c>
      <c r="N164" s="110">
        <f t="shared" si="33"/>
        <v>0.91533970073118953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790.94087636576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35.662880415142659</v>
      </c>
      <c r="K165" s="27">
        <f t="shared" si="36"/>
        <v>6.666666666666667</v>
      </c>
      <c r="L165" s="37">
        <f t="shared" si="32"/>
        <v>-0.42379278855223745</v>
      </c>
      <c r="M165" s="110">
        <f t="shared" si="37"/>
        <v>-11.760912373409578</v>
      </c>
      <c r="N165" s="110">
        <f t="shared" si="33"/>
        <v>0.90702805677661358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794.73131170019496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35.704406483333365</v>
      </c>
      <c r="K166" s="27">
        <f t="shared" si="36"/>
        <v>6.666666666666667</v>
      </c>
      <c r="L166" s="37">
        <f t="shared" si="32"/>
        <v>-0.46531885674294315</v>
      </c>
      <c r="M166" s="110">
        <f t="shared" si="37"/>
        <v>-11.760912373409578</v>
      </c>
      <c r="N166" s="110">
        <f t="shared" si="33"/>
        <v>0.89839663033734407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798.69551345285754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35.747624897159774</v>
      </c>
      <c r="K167" s="27">
        <f t="shared" si="36"/>
        <v>6.666666666666667</v>
      </c>
      <c r="L167" s="37">
        <f t="shared" si="32"/>
        <v>-0.50853727056935227</v>
      </c>
      <c r="M167" s="110">
        <f t="shared" si="37"/>
        <v>-11.760912373409578</v>
      </c>
      <c r="N167" s="110">
        <f t="shared" si="33"/>
        <v>0.88950065647949283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802.81742577924751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35.792335812373629</v>
      </c>
      <c r="K168" s="27">
        <f t="shared" si="36"/>
        <v>6.666666666666667</v>
      </c>
      <c r="L168" s="37">
        <f t="shared" si="32"/>
        <v>-0.55324818578320745</v>
      </c>
      <c r="M168" s="110">
        <f t="shared" si="37"/>
        <v>-11.760912373409578</v>
      </c>
      <c r="N168" s="110">
        <f t="shared" si="33"/>
        <v>0.88039016316860852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807.08238254243543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35.838357347663155</v>
      </c>
      <c r="K169" s="27">
        <f t="shared" si="36"/>
        <v>6.666666666666667</v>
      </c>
      <c r="L169" s="37">
        <f t="shared" si="32"/>
        <v>-0.59926972107273357</v>
      </c>
      <c r="M169" s="110">
        <f t="shared" si="37"/>
        <v>-11.760912373409578</v>
      </c>
      <c r="N169" s="110">
        <f t="shared" si="33"/>
        <v>0.87111005735601232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811.47706010322031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35.885524942606587</v>
      </c>
      <c r="K170" s="27">
        <f t="shared" si="36"/>
        <v>6.666666666666667</v>
      </c>
      <c r="L170" s="37">
        <f t="shared" si="32"/>
        <v>-0.64643731601616494</v>
      </c>
      <c r="M170" s="110">
        <f t="shared" si="37"/>
        <v>-11.760912373409578</v>
      </c>
      <c r="N170" s="110">
        <f t="shared" si="33"/>
        <v>0.861700348122584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815.9894042414237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35.933690388083157</v>
      </c>
      <c r="K171" s="27">
        <f t="shared" si="36"/>
        <v>6.666666666666667</v>
      </c>
      <c r="L171" s="37">
        <f t="shared" si="32"/>
        <v>-0.69460276149273525</v>
      </c>
      <c r="M171" s="110">
        <f t="shared" si="37"/>
        <v>-11.760912373409578</v>
      </c>
      <c r="N171" s="110">
        <f t="shared" si="33"/>
        <v>0.85219645613346262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820.60854205151804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35.982720668082905</v>
      </c>
      <c r="K172" s="27">
        <f t="shared" si="36"/>
        <v>6.666666666666667</v>
      </c>
      <c r="L172" s="37">
        <f t="shared" si="32"/>
        <v>-0.74363304149248322</v>
      </c>
      <c r="M172" s="110">
        <f t="shared" si="37"/>
        <v>-11.760912373409578</v>
      </c>
      <c r="N172" s="110">
        <f t="shared" si="33"/>
        <v>0.84262957058624555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825.32468680516445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36.032496715173977</v>
      </c>
      <c r="K173" s="27">
        <f t="shared" si="36"/>
        <v>6.666666666666667</v>
      </c>
      <c r="L173" s="37">
        <f t="shared" si="32"/>
        <v>-0.79340908858355519</v>
      </c>
      <c r="M173" s="110">
        <f t="shared" si="37"/>
        <v>-11.760912373409578</v>
      </c>
      <c r="N173" s="110">
        <f t="shared" si="33"/>
        <v>0.83302702530198636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830.12904141972922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36.08291215163014</v>
      </c>
      <c r="K174" s="27">
        <f t="shared" si="36"/>
        <v>6.666666666666667</v>
      </c>
      <c r="L174" s="37">
        <f t="shared" si="32"/>
        <v>-0.84382452503971805</v>
      </c>
      <c r="M174" s="110">
        <f t="shared" si="37"/>
        <v>-11.760912373409578</v>
      </c>
      <c r="N174" s="110">
        <f t="shared" si="33"/>
        <v>0.82341267420003983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835.0137043226282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36.133872064470971</v>
      </c>
      <c r="K175" s="27">
        <f t="shared" si="36"/>
        <v>6.666666666666667</v>
      </c>
      <c r="L175" s="37">
        <f t="shared" si="32"/>
        <v>-0.89478443788054918</v>
      </c>
      <c r="M175" s="110">
        <f t="shared" si="37"/>
        <v>-11.760912373409578</v>
      </c>
      <c r="N175" s="110">
        <f t="shared" si="33"/>
        <v>0.81380725310934865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839.97158010502164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36.185291844752754</v>
      </c>
      <c r="K176" s="27">
        <f t="shared" si="36"/>
        <v>6.666666666666667</v>
      </c>
      <c r="L176" s="37">
        <f t="shared" si="32"/>
        <v>-0.94620421816233247</v>
      </c>
      <c r="M176" s="110">
        <f t="shared" si="37"/>
        <v>-11.760912373409578</v>
      </c>
      <c r="N176" s="110">
        <f t="shared" si="33"/>
        <v>0.8042287199038517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844.99629634002872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36.237096108399449</v>
      </c>
      <c r="K177" s="27">
        <f t="shared" si="36"/>
        <v>6.666666666666667</v>
      </c>
      <c r="L177" s="37">
        <f t="shared" si="32"/>
        <v>-0.9980084818090269</v>
      </c>
      <c r="M177" s="110">
        <f t="shared" si="37"/>
        <v>-11.760912373409578</v>
      </c>
      <c r="N177" s="110">
        <f t="shared" si="33"/>
        <v>0.79469256859358606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850.08212722227108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36.289217706673163</v>
      </c>
      <c r="K178" s="27">
        <f t="shared" si="36"/>
        <v>6.666666666666667</v>
      </c>
      <c r="L178" s="37">
        <f t="shared" si="32"/>
        <v>-1.0501300800827416</v>
      </c>
      <c r="M178" s="110">
        <f t="shared" si="37"/>
        <v>-11.760912373409578</v>
      </c>
      <c r="N178" s="110">
        <f t="shared" si="33"/>
        <v>0.78521211554849268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855.22392419642642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36.341596828138911</v>
      </c>
      <c r="K179" s="27">
        <f t="shared" si="36"/>
        <v>6.666666666666667</v>
      </c>
      <c r="L179" s="37">
        <f t="shared" si="32"/>
        <v>-1.1025092015484894</v>
      </c>
      <c r="M179" s="110">
        <f t="shared" si="37"/>
        <v>-11.760912373409578</v>
      </c>
      <c r="N179" s="110">
        <f t="shared" si="33"/>
        <v>0.77579875774258544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860.41705342323201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36.39418018991546</v>
      </c>
      <c r="K180" s="27">
        <f t="shared" si="36"/>
        <v>6.666666666666667</v>
      </c>
      <c r="L180" s="37">
        <f t="shared" si="32"/>
        <v>-1.155092563325038</v>
      </c>
      <c r="M180" s="110">
        <f t="shared" si="37"/>
        <v>-11.760912373409578</v>
      </c>
      <c r="N180" s="110">
        <f t="shared" si="33"/>
        <v>0.76646220400149845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865.65733973468423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36.446920313512457</v>
      </c>
      <c r="K181" s="27">
        <f t="shared" si="36"/>
        <v>6.666666666666667</v>
      </c>
      <c r="L181" s="37">
        <f t="shared" si="32"/>
        <v>-1.2078326869220355</v>
      </c>
      <c r="M181" s="110">
        <f t="shared" si="37"/>
        <v>-11.760912373409578</v>
      </c>
      <c r="N181" s="110">
        <f t="shared" si="33"/>
        <v>0.75721068089108268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870.94101661965055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36.499774879165869</v>
      </c>
      <c r="K182" s="27">
        <f t="shared" si="36"/>
        <v>6.666666666666667</v>
      </c>
      <c r="L182" s="37">
        <f t="shared" si="32"/>
        <v>-1.2606872525754476</v>
      </c>
      <c r="M182" s="110">
        <f t="shared" si="37"/>
        <v>-11.760912373409578</v>
      </c>
      <c r="N182" s="110">
        <f t="shared" si="33"/>
        <v>0.74805111523200507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876.26468172957061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36.552706151950126</v>
      </c>
      <c r="K183" s="27">
        <f t="shared" si="36"/>
        <v>6.666666666666667</v>
      </c>
      <c r="L183" s="37">
        <f t="shared" si="32"/>
        <v>-1.3136185253597041</v>
      </c>
      <c r="M183" s="110">
        <f t="shared" si="37"/>
        <v>-11.760912373409578</v>
      </c>
      <c r="N183" s="110">
        <f t="shared" si="33"/>
        <v>0.73898929536436464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881.62525738151339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36.60568047281054</v>
      </c>
      <c r="K184" s="27">
        <f t="shared" si="36"/>
        <v>6.666666666666667</v>
      </c>
      <c r="L184" s="37">
        <f t="shared" si="32"/>
        <v>-1.3665928462201187</v>
      </c>
      <c r="M184" s="110">
        <f t="shared" si="37"/>
        <v>-11.760912373409578</v>
      </c>
      <c r="N184" s="110">
        <f t="shared" si="33"/>
        <v>0.73003001328934014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887.01995554841835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36.658667807842498</v>
      </c>
      <c r="K185" s="27">
        <f t="shared" si="36"/>
        <v>6.666666666666667</v>
      </c>
      <c r="L185" s="37">
        <f t="shared" si="32"/>
        <v>-1.4195801812520763</v>
      </c>
      <c r="M185" s="110">
        <f t="shared" si="37"/>
        <v>-11.760912373409578</v>
      </c>
      <c r="N185" s="110">
        <f t="shared" si="33"/>
        <v>0.72117718973283884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892.44624685391204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36.711641349516398</v>
      </c>
      <c r="K186" s="27">
        <f t="shared" si="36"/>
        <v>6.666666666666667</v>
      </c>
      <c r="L186" s="37">
        <f t="shared" si="32"/>
        <v>-1.4725537229259764</v>
      </c>
      <c r="M186" s="110">
        <f t="shared" si="37"/>
        <v>-11.760912373409578</v>
      </c>
      <c r="N186" s="110">
        <f t="shared" si="33"/>
        <v>0.71243398404477332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897.90183312486795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36.764577164022612</v>
      </c>
      <c r="K187" s="27">
        <f t="shared" si="36"/>
        <v>6.666666666666667</v>
      </c>
      <c r="L187" s="37">
        <f t="shared" si="32"/>
        <v>-1.5254895374321897</v>
      </c>
      <c r="M187" s="110">
        <f t="shared" si="37"/>
        <v>-11.760912373409578</v>
      </c>
      <c r="N187" s="110">
        <f t="shared" si="33"/>
        <v>0.70380289069107504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903.3846230942645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36.81745387943014</v>
      </c>
      <c r="K188" s="27">
        <f t="shared" si="36"/>
        <v>6.666666666666667</v>
      </c>
      <c r="L188" s="37">
        <f t="shared" si="32"/>
        <v>-1.578366252839718</v>
      </c>
      <c r="M188" s="110">
        <f t="shared" si="37"/>
        <v>-11.760912373409578</v>
      </c>
      <c r="N188" s="110">
        <f t="shared" si="33"/>
        <v>0.69528582392994076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908.89271088694511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36.870252409878553</v>
      </c>
      <c r="K189" s="27">
        <f t="shared" si="36"/>
        <v>6.666666666666667</v>
      </c>
      <c r="L189" s="37">
        <f t="shared" si="32"/>
        <v>-1.6311647832881313</v>
      </c>
      <c r="M189" s="110">
        <f t="shared" si="37"/>
        <v>-11.760912373409578</v>
      </c>
      <c r="N189" s="110">
        <f t="shared" si="33"/>
        <v>0.68688419209931928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914.42435695971471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36.922955711530989</v>
      </c>
      <c r="K190" s="27">
        <f t="shared" si="36"/>
        <v>6.666666666666667</v>
      </c>
      <c r="L190" s="37">
        <f t="shared" si="32"/>
        <v>-1.6838680849405669</v>
      </c>
      <c r="M190" s="110">
        <f t="shared" si="37"/>
        <v>-11.760912373409578</v>
      </c>
      <c r="N190" s="110">
        <f t="shared" si="33"/>
        <v>0.6785989627856307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919.97797120374707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36.975548566493828</v>
      </c>
      <c r="K191" s="27">
        <f t="shared" si="36"/>
        <v>6.666666666666667</v>
      </c>
      <c r="L191" s="37">
        <f t="shared" ref="L191:L222" si="38">F191-J191+M191</f>
        <v>-1.7364609399034059</v>
      </c>
      <c r="M191" s="110">
        <f t="shared" si="37"/>
        <v>-11.760912373409578</v>
      </c>
      <c r="N191" s="110">
        <f t="shared" ref="N191:N222" si="39">10^(L191/10)</f>
        <v>0.67043071999751969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925.55209795093253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37.028017391347532</v>
      </c>
      <c r="K192" s="27">
        <f t="shared" si="36"/>
        <v>6.666666666666667</v>
      </c>
      <c r="L192" s="37">
        <f t="shared" si="38"/>
        <v>-1.7889297647571105</v>
      </c>
      <c r="M192" s="110">
        <f t="shared" si="37"/>
        <v>-11.760912373409578</v>
      </c>
      <c r="N192" s="110">
        <f t="shared" si="39"/>
        <v>0.66237971433498877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931.1454026563556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37.080350067331693</v>
      </c>
      <c r="K193" s="27">
        <f t="shared" si="36"/>
        <v>6.666666666666667</v>
      </c>
      <c r="L193" s="37">
        <f t="shared" si="38"/>
        <v>-1.8412624407412714</v>
      </c>
      <c r="M193" s="110">
        <f t="shared" si="37"/>
        <v>-11.760912373409578</v>
      </c>
      <c r="N193" s="110">
        <f t="shared" si="39"/>
        <v>0.65444590702382122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936.75666005652238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37.132535789584438</v>
      </c>
      <c r="K194" s="27">
        <f t="shared" si="36"/>
        <v>6.666666666666667</v>
      </c>
      <c r="L194" s="37">
        <f t="shared" si="38"/>
        <v>-1.8934481629940159</v>
      </c>
      <c r="M194" s="110">
        <f t="shared" si="37"/>
        <v>-11.760912373409578</v>
      </c>
      <c r="N194" s="110">
        <f t="shared" si="39"/>
        <v>0.64662900857772909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942.38474362739362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37.184564933154483</v>
      </c>
      <c r="K195" s="27">
        <f t="shared" si="36"/>
        <v>6.666666666666667</v>
      </c>
      <c r="L195" s="37">
        <f t="shared" si="38"/>
        <v>-1.9454773065640616</v>
      </c>
      <c r="M195" s="110">
        <f t="shared" si="37"/>
        <v>-11.760912373409578</v>
      </c>
      <c r="N195" s="110">
        <f t="shared" si="39"/>
        <v>0.63892851275532547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948.02861618791337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37.236428933785277</v>
      </c>
      <c r="K196" s="27">
        <f t="shared" si="36"/>
        <v>6.666666666666667</v>
      </c>
      <c r="L196" s="37">
        <f t="shared" si="38"/>
        <v>-1.9973413071948549</v>
      </c>
      <c r="M196" s="110">
        <f t="shared" si="37"/>
        <v>-11.760912373409578</v>
      </c>
      <c r="N196" s="110">
        <f t="shared" si="39"/>
        <v>0.63134372639501068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953.68732151378299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37.288120181718739</v>
      </c>
      <c r="K197" s="27">
        <f t="shared" si="36"/>
        <v>6.666666666666667</v>
      </c>
      <c r="L197" s="37">
        <f t="shared" si="38"/>
        <v>-2.0490325551283171</v>
      </c>
      <c r="M197" s="110">
        <f t="shared" si="37"/>
        <v>-11.760912373409578</v>
      </c>
      <c r="N197" s="110">
        <f t="shared" si="39"/>
        <v>0.62387379563703171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959.35997684297718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37.339631926983408</v>
      </c>
      <c r="K198" s="27">
        <f t="shared" si="36"/>
        <v>6.666666666666667</v>
      </c>
      <c r="L198" s="37">
        <f t="shared" si="38"/>
        <v>-2.1005443003929862</v>
      </c>
      <c r="M198" s="110">
        <f t="shared" si="37"/>
        <v>-11.760912373409578</v>
      </c>
      <c r="N198" s="110">
        <f t="shared" si="39"/>
        <v>0.61651772897740442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965.04576616916893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37.390958194822431</v>
      </c>
      <c r="K199" s="27">
        <f t="shared" si="36"/>
        <v>6.666666666666667</v>
      </c>
      <c r="L199" s="37">
        <f t="shared" si="38"/>
        <v>-2.1518705682320096</v>
      </c>
      <c r="M199" s="110">
        <f t="shared" si="37"/>
        <v>-11.760912373409578</v>
      </c>
      <c r="N199" s="110">
        <f t="shared" si="39"/>
        <v>0.60927441754194589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970.74393423206106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37.442093710083576</v>
      </c>
      <c r="K200" s="27">
        <f t="shared" si="36"/>
        <v>6.666666666666667</v>
      </c>
      <c r="L200" s="37">
        <f t="shared" si="38"/>
        <v>-2.203006083493154</v>
      </c>
      <c r="M200" s="110">
        <f t="shared" si="37"/>
        <v>-11.760912373409578</v>
      </c>
      <c r="N200" s="110">
        <f t="shared" si="39"/>
        <v>0.60214265291942259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976.45378112482854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37.493033829538575</v>
      </c>
      <c r="K201" s="27">
        <f t="shared" si="36"/>
        <v>6.666666666666667</v>
      </c>
      <c r="L201" s="37">
        <f t="shared" si="38"/>
        <v>-2.2539462029481534</v>
      </c>
      <c r="M201" s="110">
        <f t="shared" si="37"/>
        <v>-11.760912373409578</v>
      </c>
      <c r="N201" s="110">
        <f t="shared" si="39"/>
        <v>0.59512114284999929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982.17465744866536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37.543774481226436</v>
      </c>
      <c r="K202" s="27">
        <f t="shared" si="36"/>
        <v>6.666666666666667</v>
      </c>
      <c r="L202" s="37">
        <f t="shared" si="38"/>
        <v>-2.3046868546360137</v>
      </c>
      <c r="M202" s="110">
        <f t="shared" si="37"/>
        <v>-11.760912373409578</v>
      </c>
      <c r="N202" s="110">
        <f t="shared" si="39"/>
        <v>0.58820852502779053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987.9059599529611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37.594312110025797</v>
      </c>
      <c r="K203" s="27">
        <f t="shared" si="36"/>
        <v>6.666666666666667</v>
      </c>
      <c r="L203" s="37">
        <f t="shared" si="38"/>
        <v>-2.355224483435375</v>
      </c>
      <c r="M203" s="110">
        <f t="shared" si="37"/>
        <v>-11.760912373409578</v>
      </c>
      <c r="N203" s="110">
        <f t="shared" si="39"/>
        <v>0.58140337924387264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993.64712760708721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37.644643628758111</v>
      </c>
      <c r="K204" s="27">
        <f t="shared" si="36"/>
        <v>6.666666666666667</v>
      </c>
      <c r="L204" s="37">
        <f t="shared" si="38"/>
        <v>-2.4055560021676889</v>
      </c>
      <c r="M204" s="110">
        <f t="shared" si="37"/>
        <v>-11.760912373409578</v>
      </c>
      <c r="N204" s="110">
        <f t="shared" si="39"/>
        <v>0.57470423806783211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999.39763805626967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37.694766374207788</v>
      </c>
      <c r="K205" s="27">
        <f t="shared" si="36"/>
        <v>6.666666666666667</v>
      </c>
      <c r="L205" s="37">
        <f t="shared" si="38"/>
        <v>-2.455678747617366</v>
      </c>
      <c r="M205" s="110">
        <f t="shared" si="37"/>
        <v>-11.760912373409578</v>
      </c>
      <c r="N205" s="110">
        <f t="shared" si="39"/>
        <v>0.56810959624130442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1005.1570044197024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37.744678067518869</v>
      </c>
      <c r="K206" s="27">
        <f t="shared" si="36"/>
        <v>6.666666666666667</v>
      </c>
      <c r="L206" s="37">
        <f t="shared" si="38"/>
        <v>-2.5055904409284473</v>
      </c>
      <c r="M206" s="110">
        <f t="shared" si="37"/>
        <v>-11.760912373409578</v>
      </c>
      <c r="N206" s="110">
        <f t="shared" si="39"/>
        <v>0.56161791893555468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1010.9247723940123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37.79437677849193</v>
      </c>
      <c r="K207" s="27">
        <f t="shared" si="36"/>
        <v>6.666666666666667</v>
      </c>
      <c r="L207" s="37">
        <f t="shared" si="38"/>
        <v>-2.5552891519015084</v>
      </c>
      <c r="M207" s="110">
        <f t="shared" si="37"/>
        <v>-11.760912373409578</v>
      </c>
      <c r="N207" s="110">
        <f t="shared" si="39"/>
        <v>0.55522764900649468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1016.7005176295195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37.843860893361466</v>
      </c>
      <c r="K208" s="27">
        <f t="shared" si="36"/>
        <v>6.666666666666667</v>
      </c>
      <c r="L208" s="37">
        <f t="shared" si="38"/>
        <v>-2.6047732667710441</v>
      </c>
      <c r="M208" s="110">
        <f t="shared" si="37"/>
        <v>-11.760912373409578</v>
      </c>
      <c r="N208" s="110">
        <f t="shared" si="39"/>
        <v>0.54893721336421286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1022.4838433505262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37.893129085682467</v>
      </c>
      <c r="K209" s="27">
        <f t="shared" si="36"/>
        <v>6.666666666666667</v>
      </c>
      <c r="L209" s="37">
        <f t="shared" si="38"/>
        <v>-2.6540414590920456</v>
      </c>
      <c r="M209" s="110">
        <f t="shared" si="37"/>
        <v>-11.760912373409578</v>
      </c>
      <c r="N209" s="110">
        <f t="shared" si="39"/>
        <v>0.54274502855998086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1028.2743781941854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37.942180289998412</v>
      </c>
      <c r="K210" s="27">
        <f t="shared" si="36"/>
        <v>6.666666666666667</v>
      </c>
      <c r="L210" s="37">
        <f t="shared" si="38"/>
        <v>-2.7030926634079897</v>
      </c>
      <c r="M210" s="110">
        <f t="shared" si="37"/>
        <v>-11.760912373409578</v>
      </c>
      <c r="N210" s="110">
        <f t="shared" si="39"/>
        <v>0.53664950568124548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858.11622143367811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36.370922235041789</v>
      </c>
      <c r="K211" s="27">
        <f t="shared" si="36"/>
        <v>6.666666666666667</v>
      </c>
      <c r="L211" s="37">
        <f t="shared" si="38"/>
        <v>-1.1318346084513671</v>
      </c>
      <c r="M211" s="110">
        <f t="shared" si="37"/>
        <v>-11.760912373409578</v>
      </c>
      <c r="N211" s="110">
        <f t="shared" si="39"/>
        <v>0.7705778818431106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858.21402152917085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36.371912115445568</v>
      </c>
      <c r="K212" s="27">
        <f t="shared" si="36"/>
        <v>6.666666666666667</v>
      </c>
      <c r="L212" s="37">
        <f t="shared" si="38"/>
        <v>-1.132824488855146</v>
      </c>
      <c r="M212" s="110">
        <f t="shared" si="37"/>
        <v>-11.760912373409578</v>
      </c>
      <c r="N212" s="110">
        <f t="shared" si="39"/>
        <v>0.77040226528485212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858.50711057953583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36.37487793106083</v>
      </c>
      <c r="K213" s="27">
        <f t="shared" si="36"/>
        <v>6.666666666666667</v>
      </c>
      <c r="L213" s="37">
        <f t="shared" si="38"/>
        <v>-1.1357903044704081</v>
      </c>
      <c r="M213" s="110">
        <f t="shared" si="37"/>
        <v>-11.760912373409578</v>
      </c>
      <c r="N213" s="110">
        <f t="shared" si="39"/>
        <v>0.76987633387954135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858.99455980786411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36.379808267244016</v>
      </c>
      <c r="K214" s="27">
        <f t="shared" si="36"/>
        <v>6.666666666666667</v>
      </c>
      <c r="L214" s="37">
        <f t="shared" si="38"/>
        <v>-1.1407206406535941</v>
      </c>
      <c r="M214" s="110">
        <f t="shared" si="37"/>
        <v>-11.760912373409578</v>
      </c>
      <c r="N214" s="110">
        <f t="shared" si="39"/>
        <v>0.76900282625901284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859.67483750956933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36.386684304436571</v>
      </c>
      <c r="K215" s="27">
        <f t="shared" si="36"/>
        <v>6.666666666666667</v>
      </c>
      <c r="L215" s="37">
        <f t="shared" si="38"/>
        <v>-1.147596677846149</v>
      </c>
      <c r="M215" s="110">
        <f t="shared" si="37"/>
        <v>-11.760912373409578</v>
      </c>
      <c r="N215" s="110">
        <f t="shared" si="39"/>
        <v>0.7677862535068235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860.54583281556131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36.395480117532102</v>
      </c>
      <c r="K216" s="27">
        <f t="shared" si="36"/>
        <v>6.666666666666667</v>
      </c>
      <c r="L216" s="37">
        <f t="shared" si="38"/>
        <v>-1.1563924909416805</v>
      </c>
      <c r="M216" s="110">
        <f t="shared" si="37"/>
        <v>-11.760912373409578</v>
      </c>
      <c r="N216" s="110">
        <f t="shared" si="39"/>
        <v>0.7662328213292029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861.6048877578055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36.406163079712684</v>
      </c>
      <c r="K217" s="27">
        <f t="shared" si="36"/>
        <v>6.666666666666667</v>
      </c>
      <c r="L217" s="37">
        <f t="shared" si="38"/>
        <v>-1.167075453122262</v>
      </c>
      <c r="M217" s="110">
        <f t="shared" si="37"/>
        <v>-11.760912373409578</v>
      </c>
      <c r="N217" s="110">
        <f t="shared" si="39"/>
        <v>0.76435032519983526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862.84883652709539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36.418694356658442</v>
      </c>
      <c r="K218" s="27">
        <f t="shared" si="36"/>
        <v>6.666666666666667</v>
      </c>
      <c r="L218" s="37">
        <f t="shared" si="38"/>
        <v>-1.17960673006802</v>
      </c>
      <c r="M218" s="110">
        <f t="shared" si="37"/>
        <v>-11.760912373409578</v>
      </c>
      <c r="N218" s="110">
        <f t="shared" si="39"/>
        <v>0.76214802226087408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864.27405061775357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36.43302947456359</v>
      </c>
      <c r="K219" s="27">
        <f t="shared" si="36"/>
        <v>6.666666666666667</v>
      </c>
      <c r="L219" s="37">
        <f t="shared" si="38"/>
        <v>-1.1939418479731678</v>
      </c>
      <c r="M219" s="110">
        <f t="shared" si="37"/>
        <v>-11.760912373409578</v>
      </c>
      <c r="N219" s="110">
        <f t="shared" si="39"/>
        <v>0.75963648441823084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865.87648843390934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36.449118943877039</v>
      </c>
      <c r="K220" s="27">
        <f t="shared" si="36"/>
        <v>6.666666666666667</v>
      </c>
      <c r="L220" s="37">
        <f t="shared" si="38"/>
        <v>-1.2100313172866173</v>
      </c>
      <c r="M220" s="110">
        <f t="shared" si="37"/>
        <v>-11.760912373409578</v>
      </c>
      <c r="N220" s="110">
        <f t="shared" si="39"/>
        <v>0.75682743746435688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867.65174788812521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36.466908920141073</v>
      </c>
      <c r="K221" s="27">
        <f t="shared" si="36"/>
        <v>6.666666666666667</v>
      </c>
      <c r="L221" s="37">
        <f t="shared" si="38"/>
        <v>-1.2278212935506509</v>
      </c>
      <c r="M221" s="110">
        <f t="shared" si="37"/>
        <v>-11.760912373409578</v>
      </c>
      <c r="N221" s="110">
        <f t="shared" si="39"/>
        <v>0.75373359119314209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869.59512055069274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36.486341883665631</v>
      </c>
      <c r="K222" s="27">
        <f t="shared" si="36"/>
        <v>6.666666666666667</v>
      </c>
      <c r="L222" s="37">
        <f t="shared" si="38"/>
        <v>-1.247254257075209</v>
      </c>
      <c r="M222" s="110">
        <f t="shared" si="37"/>
        <v>-11.760912373409578</v>
      </c>
      <c r="N222" s="110">
        <f t="shared" si="39"/>
        <v>0.75036846535674251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871.70164599733357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36.507357320926666</v>
      </c>
      <c r="K223" s="27">
        <f t="shared" si="36"/>
        <v>6.666666666666667</v>
      </c>
      <c r="L223" s="37">
        <f t="shared" ref="L223:L254" si="41">F223-J223+M223</f>
        <v>-1.2682696943362437</v>
      </c>
      <c r="M223" s="110">
        <f t="shared" si="37"/>
        <v>-11.760912373409578</v>
      </c>
      <c r="N223" s="110">
        <f t="shared" ref="N223:N254" si="42">10^(L223/10)</f>
        <v>0.74674621598721469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873.96616514145103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36.529892392349424</v>
      </c>
      <c r="K224" s="27">
        <f t="shared" ref="K224:K268" si="45">4/60*100</f>
        <v>6.666666666666667</v>
      </c>
      <c r="L224" s="37">
        <f t="shared" si="41"/>
        <v>-1.2908047657590025</v>
      </c>
      <c r="M224" s="110">
        <f t="shared" ref="M224:M268" si="46">10*LOG(6.666667/100)</f>
        <v>-11.760912373409578</v>
      </c>
      <c r="N224" s="110">
        <f t="shared" si="42"/>
        <v>0.74288146611248651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876.38337151000655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36.553882573347117</v>
      </c>
      <c r="K225" s="27">
        <f t="shared" si="45"/>
        <v>6.666666666666667</v>
      </c>
      <c r="L225" s="37">
        <f t="shared" si="41"/>
        <v>-1.3147949467566953</v>
      </c>
      <c r="M225" s="110">
        <f t="shared" si="46"/>
        <v>-11.760912373409578</v>
      </c>
      <c r="N225" s="110">
        <f t="shared" si="42"/>
        <v>0.73878914428736164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878.94785961489265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36.579262257944883</v>
      </c>
      <c r="K226" s="27">
        <f t="shared" si="45"/>
        <v>6.666666666666667</v>
      </c>
      <c r="L226" s="37">
        <f t="shared" si="41"/>
        <v>-1.3401746313544614</v>
      </c>
      <c r="M226" s="110">
        <f t="shared" si="46"/>
        <v>-11.760912373409578</v>
      </c>
      <c r="N226" s="110">
        <f t="shared" si="42"/>
        <v>0.73448433368726274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881.65416977084362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36.605965316856299</v>
      </c>
      <c r="K227" s="27">
        <f t="shared" si="45"/>
        <v>6.666666666666667</v>
      </c>
      <c r="L227" s="37">
        <f t="shared" si="41"/>
        <v>-1.366877690265877</v>
      </c>
      <c r="M227" s="110">
        <f t="shared" si="46"/>
        <v>-11.760912373409578</v>
      </c>
      <c r="N227" s="110">
        <f t="shared" si="42"/>
        <v>0.72998213382229415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884.49682890499423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36.633925604348839</v>
      </c>
      <c r="K228" s="27">
        <f t="shared" si="45"/>
        <v>6.666666666666667</v>
      </c>
      <c r="L228" s="37">
        <f t="shared" si="41"/>
        <v>-1.3948379777584172</v>
      </c>
      <c r="M228" s="110">
        <f t="shared" si="46"/>
        <v>-11.760912373409578</v>
      </c>
      <c r="N228" s="110">
        <f t="shared" si="42"/>
        <v>0.72529753626156934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887.47038708319155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36.663077410521737</v>
      </c>
      <c r="K229" s="27">
        <f t="shared" si="45"/>
        <v>6.666666666666667</v>
      </c>
      <c r="L229" s="37">
        <f t="shared" si="41"/>
        <v>-1.4239897839313151</v>
      </c>
      <c r="M229" s="110">
        <f t="shared" si="46"/>
        <v>-11.760912373409578</v>
      </c>
      <c r="N229" s="110">
        <f t="shared" si="42"/>
        <v>0.72044531514327947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890.56944963783315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36.69335585764496</v>
      </c>
      <c r="K230" s="27">
        <f t="shared" si="45"/>
        <v>6.666666666666667</v>
      </c>
      <c r="L230" s="37">
        <f t="shared" si="41"/>
        <v>-1.4542682310545381</v>
      </c>
      <c r="M230" s="110">
        <f t="shared" si="46"/>
        <v>-11.760912373409578</v>
      </c>
      <c r="N230" s="110">
        <f t="shared" si="42"/>
        <v>0.71543993270579642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893.78870491761381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36.724697240925202</v>
      </c>
      <c r="K231" s="27">
        <f t="shared" si="45"/>
        <v>6.666666666666667</v>
      </c>
      <c r="L231" s="37">
        <f t="shared" si="41"/>
        <v>-1.4856096143347806</v>
      </c>
      <c r="M231" s="110">
        <f t="shared" si="46"/>
        <v>-11.760912373409578</v>
      </c>
      <c r="N231" s="110">
        <f t="shared" si="42"/>
        <v>0.71029545962120166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897.1229477896336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36.757039315454634</v>
      </c>
      <c r="K232" s="27">
        <f t="shared" si="45"/>
        <v>6.666666666666667</v>
      </c>
      <c r="L232" s="37">
        <f t="shared" si="41"/>
        <v>-1.5179516888642119</v>
      </c>
      <c r="M232" s="110">
        <f t="shared" si="46"/>
        <v>-11.760912373409578</v>
      </c>
      <c r="N232" s="110">
        <f t="shared" si="42"/>
        <v>0.70502550954945886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900.56709910916868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36.79032153216648</v>
      </c>
      <c r="K233" s="27">
        <f t="shared" si="45"/>
        <v>6.666666666666667</v>
      </c>
      <c r="L233" s="37">
        <f t="shared" si="41"/>
        <v>-1.5512339055760584</v>
      </c>
      <c r="M233" s="110">
        <f t="shared" si="46"/>
        <v>-11.760912373409578</v>
      </c>
      <c r="N233" s="110">
        <f t="shared" si="42"/>
        <v>0.69964318705680817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904.11622143367811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36.82448522638834</v>
      </c>
      <c r="K234" s="27">
        <f t="shared" si="45"/>
        <v>6.666666666666667</v>
      </c>
      <c r="L234" s="37">
        <f t="shared" si="41"/>
        <v>-1.5853975997979184</v>
      </c>
      <c r="M234" s="110">
        <f t="shared" si="46"/>
        <v>-11.760912373409578</v>
      </c>
      <c r="N234" s="110">
        <f t="shared" si="42"/>
        <v>0.69416104784959676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907.76553129784179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36.85947376308382</v>
      </c>
      <c r="K235" s="27">
        <f t="shared" si="45"/>
        <v>6.666666666666667</v>
      </c>
      <c r="L235" s="37">
        <f t="shared" si="41"/>
        <v>-1.6203861364933978</v>
      </c>
      <c r="M235" s="110">
        <f t="shared" si="46"/>
        <v>-11.760912373409578</v>
      </c>
      <c r="N235" s="110">
        <f t="shared" si="42"/>
        <v>0.6885910701549155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911.51040838862446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36.895232643142705</v>
      </c>
      <c r="K236" s="27">
        <f t="shared" si="45"/>
        <v>6.666666666666667</v>
      </c>
      <c r="L236" s="37">
        <f t="shared" si="41"/>
        <v>-1.6561450165522835</v>
      </c>
      <c r="M236" s="110">
        <f t="shared" si="46"/>
        <v>-11.760912373409578</v>
      </c>
      <c r="N236" s="110">
        <f t="shared" si="42"/>
        <v>0.68294463602131117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915.34640196671171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36.931709575162174</v>
      </c>
      <c r="K237" s="27">
        <f t="shared" si="45"/>
        <v>6.666666666666667</v>
      </c>
      <c r="L237" s="37">
        <f t="shared" si="41"/>
        <v>-1.6926219485717517</v>
      </c>
      <c r="M237" s="110">
        <f t="shared" si="46"/>
        <v>-11.760912373409578</v>
      </c>
      <c r="N237" s="110">
        <f t="shared" si="42"/>
        <v>0.67723252130470701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919.26923487630336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36.968854517094691</v>
      </c>
      <c r="K238" s="27">
        <f t="shared" si="45"/>
        <v>6.666666666666667</v>
      </c>
      <c r="L238" s="37">
        <f t="shared" si="41"/>
        <v>-1.7297668905042691</v>
      </c>
      <c r="M238" s="110">
        <f t="shared" si="46"/>
        <v>-11.760912373409578</v>
      </c>
      <c r="N238" s="110">
        <f t="shared" si="42"/>
        <v>0.67146489313564117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923.27480547203709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37.006619691960658</v>
      </c>
      <c r="K239" s="27">
        <f t="shared" si="45"/>
        <v>6.666666666666667</v>
      </c>
      <c r="L239" s="37">
        <f t="shared" si="41"/>
        <v>-1.7675320653702364</v>
      </c>
      <c r="M239" s="110">
        <f t="shared" si="46"/>
        <v>-11.760912373409578</v>
      </c>
      <c r="N239" s="110">
        <f t="shared" si="42"/>
        <v>0.66565131372358499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927.35918777233087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37.044959581566964</v>
      </c>
      <c r="K240" s="27">
        <f t="shared" si="45"/>
        <v>6.666666666666667</v>
      </c>
      <c r="L240" s="37">
        <f t="shared" si="41"/>
        <v>-1.8058719549765421</v>
      </c>
      <c r="M240" s="110">
        <f t="shared" si="46"/>
        <v>-11.760912373409578</v>
      </c>
      <c r="N240" s="110">
        <f t="shared" si="42"/>
        <v>0.65980074943369871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931.51863012481681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37.083830901864687</v>
      </c>
      <c r="K241" s="27">
        <f t="shared" si="45"/>
        <v>6.666666666666667</v>
      </c>
      <c r="L241" s="37">
        <f t="shared" si="41"/>
        <v>-1.844743275274265</v>
      </c>
      <c r="M241" s="110">
        <f t="shared" si="46"/>
        <v>-11.760912373409578</v>
      </c>
      <c r="N241" s="110">
        <f t="shared" si="42"/>
        <v>0.65392158416328039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935.74955264359869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37.123192563242675</v>
      </c>
      <c r="K242" s="27">
        <f t="shared" si="45"/>
        <v>6.666666666666667</v>
      </c>
      <c r="L242" s="37">
        <f t="shared" si="41"/>
        <v>-1.8841049366522533</v>
      </c>
      <c r="M242" s="110">
        <f t="shared" si="46"/>
        <v>-11.760912373409578</v>
      </c>
      <c r="N242" s="110">
        <f t="shared" si="42"/>
        <v>0.64802163614332497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940.04854365119263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37.16300561870667</v>
      </c>
      <c r="K243" s="27">
        <f t="shared" si="45"/>
        <v>6.666666666666667</v>
      </c>
      <c r="L243" s="37">
        <f t="shared" si="41"/>
        <v>-1.9239179921162481</v>
      </c>
      <c r="M243" s="110">
        <f t="shared" si="46"/>
        <v>-11.760912373409578</v>
      </c>
      <c r="N243" s="110">
        <f t="shared" si="42"/>
        <v>0.64210817739021908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944.41235533129793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37.203233202549399</v>
      </c>
      <c r="K244" s="27">
        <f t="shared" si="45"/>
        <v>6.666666666666667</v>
      </c>
      <c r="L244" s="37">
        <f t="shared" si="41"/>
        <v>-1.9641455759589768</v>
      </c>
      <c r="M244" s="110">
        <f t="shared" si="46"/>
        <v>-11.760912373409578</v>
      </c>
      <c r="N244" s="110">
        <f t="shared" si="42"/>
        <v>0.63618795513012794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948.83789877276251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37.243840461785865</v>
      </c>
      <c r="K245" s="27">
        <f t="shared" si="45"/>
        <v>6.666666666666667</v>
      </c>
      <c r="L245" s="37">
        <f t="shared" si="41"/>
        <v>-2.0047528351954433</v>
      </c>
      <c r="M245" s="110">
        <f t="shared" si="46"/>
        <v>-11.760912373409578</v>
      </c>
      <c r="N245" s="110">
        <f t="shared" si="42"/>
        <v>0.63026721461148483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953.32223856081669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37.284794482316563</v>
      </c>
      <c r="K246" s="27">
        <f t="shared" si="45"/>
        <v>6.666666666666667</v>
      </c>
      <c r="L246" s="37">
        <f t="shared" si="41"/>
        <v>-2.0457068557261415</v>
      </c>
      <c r="M246" s="110">
        <f t="shared" si="46"/>
        <v>-11.760912373409578</v>
      </c>
      <c r="N246" s="110">
        <f t="shared" si="42"/>
        <v>0.62435172280748774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957.86258704916929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37.32606421149363</v>
      </c>
      <c r="K247" s="27">
        <f t="shared" si="45"/>
        <v>6.666666666666667</v>
      </c>
      <c r="L247" s="37">
        <f t="shared" si="41"/>
        <v>-2.0869765849032085</v>
      </c>
      <c r="M247" s="110">
        <f t="shared" si="46"/>
        <v>-11.760912373409578</v>
      </c>
      <c r="N247" s="110">
        <f t="shared" si="42"/>
        <v>0.61844679258965729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962.45629842610731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37.367620378503723</v>
      </c>
      <c r="K248" s="27">
        <f t="shared" si="45"/>
        <v>6.666666666666667</v>
      </c>
      <c r="L248" s="37">
        <f t="shared" si="41"/>
        <v>-2.1285327519133013</v>
      </c>
      <c r="M248" s="110">
        <f t="shared" si="46"/>
        <v>-11.760912373409578</v>
      </c>
      <c r="N248" s="110">
        <f t="shared" si="42"/>
        <v>0.61255730702477929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967.10086266935787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37.409435413746976</v>
      </c>
      <c r="K249" s="27">
        <f t="shared" si="45"/>
        <v>6.666666666666667</v>
      </c>
      <c r="L249" s="37">
        <f t="shared" si="41"/>
        <v>-2.1703477871565546</v>
      </c>
      <c r="M249" s="110">
        <f t="shared" si="46"/>
        <v>-11.760912373409578</v>
      </c>
      <c r="N249" s="110">
        <f t="shared" si="42"/>
        <v>0.60668774351092003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971.79389946815888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37.451483368183887</v>
      </c>
      <c r="K250" s="27">
        <f t="shared" si="45"/>
        <v>6.666666666666667</v>
      </c>
      <c r="L250" s="37">
        <f t="shared" si="41"/>
        <v>-2.2123957415934647</v>
      </c>
      <c r="M250" s="110">
        <f t="shared" si="46"/>
        <v>-11.760912373409578</v>
      </c>
      <c r="N250" s="110">
        <f t="shared" si="42"/>
        <v>0.60084219752381807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976.5331521766509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37.49373983343979</v>
      </c>
      <c r="K251" s="27">
        <f t="shared" si="45"/>
        <v>6.666666666666667</v>
      </c>
      <c r="L251" s="37">
        <f t="shared" si="41"/>
        <v>-2.254652206849368</v>
      </c>
      <c r="M251" s="110">
        <f t="shared" si="46"/>
        <v>-11.760912373409578</v>
      </c>
      <c r="N251" s="110">
        <f t="shared" si="42"/>
        <v>0.59502440579328808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981.31648185023437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37.536181863298602</v>
      </c>
      <c r="K252" s="27">
        <f t="shared" si="45"/>
        <v>6.666666666666667</v>
      </c>
      <c r="L252" s="37">
        <f t="shared" si="41"/>
        <v>-2.2970942367081797</v>
      </c>
      <c r="M252" s="110">
        <f t="shared" si="46"/>
        <v>-11.760912373409578</v>
      </c>
      <c r="N252" s="110">
        <f t="shared" si="42"/>
        <v>0.58923776877078771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986.14186140578045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37.578787897081583</v>
      </c>
      <c r="K253" s="27">
        <f t="shared" si="45"/>
        <v>6.666666666666667</v>
      </c>
      <c r="L253" s="37">
        <f t="shared" si="41"/>
        <v>-2.3397002704911607</v>
      </c>
      <c r="M253" s="110">
        <f t="shared" si="46"/>
        <v>-11.760912373409578</v>
      </c>
      <c r="N253" s="110">
        <f t="shared" si="42"/>
        <v>0.58348537228462494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991.00736993738747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37.621537685290527</v>
      </c>
      <c r="K254" s="27">
        <f t="shared" si="45"/>
        <v>6.666666666666667</v>
      </c>
      <c r="L254" s="37">
        <f t="shared" si="41"/>
        <v>-2.3824500587001047</v>
      </c>
      <c r="M254" s="110">
        <f t="shared" si="46"/>
        <v>-11.760912373409578</v>
      </c>
      <c r="N254" s="110">
        <f t="shared" si="42"/>
        <v>0.57777000830910774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995.91118721157841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37.664412217797079</v>
      </c>
      <c r="K255" s="27">
        <f t="shared" si="45"/>
        <v>6.666666666666667</v>
      </c>
      <c r="L255" s="37">
        <f t="shared" ref="L255:L268" si="47">F255-J255+M255</f>
        <v>-2.4253245912066568</v>
      </c>
      <c r="M255" s="110">
        <f t="shared" si="46"/>
        <v>-11.760912373409578</v>
      </c>
      <c r="N255" s="110">
        <f t="shared" ref="N255:N268" si="48">10^(L255/10)</f>
        <v>0.57209419479872503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1000.8515883592681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37.707393654777135</v>
      </c>
      <c r="K256" s="27">
        <f t="shared" si="45"/>
        <v>6.666666666666667</v>
      </c>
      <c r="L256" s="37">
        <f t="shared" si="47"/>
        <v>-2.4683060281867135</v>
      </c>
      <c r="M256" s="110">
        <f t="shared" si="46"/>
        <v>-11.760912373409578</v>
      </c>
      <c r="N256" s="110">
        <f t="shared" si="48"/>
        <v>0.56646019455901908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1005.8269387763651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37.750465260521253</v>
      </c>
      <c r="K257" s="27">
        <f t="shared" si="45"/>
        <v>6.666666666666667</v>
      </c>
      <c r="L257" s="37">
        <f t="shared" si="47"/>
        <v>-2.5113776339308309</v>
      </c>
      <c r="M257" s="110">
        <f t="shared" si="46"/>
        <v>-11.760912373409578</v>
      </c>
      <c r="N257" s="110">
        <f t="shared" si="48"/>
        <v>0.56087003314250827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1010.8356892403376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37.793611340195348</v>
      </c>
      <c r="K258" s="27">
        <f t="shared" si="45"/>
        <v>6.666666666666667</v>
      </c>
      <c r="L258" s="37">
        <f t="shared" si="47"/>
        <v>-2.5545237136049259</v>
      </c>
      <c r="M258" s="110">
        <f t="shared" si="46"/>
        <v>-11.760912373409578</v>
      </c>
      <c r="N258" s="110">
        <f t="shared" si="48"/>
        <v>0.55532551577155076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1015.8763712463793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37.836817179580166</v>
      </c>
      <c r="K259" s="27">
        <f t="shared" si="45"/>
        <v>6.666666666666667</v>
      </c>
      <c r="L259" s="37">
        <f t="shared" si="47"/>
        <v>-2.597729552989744</v>
      </c>
      <c r="M259" s="110">
        <f t="shared" si="46"/>
        <v>-11.760912373409578</v>
      </c>
      <c r="N259" s="110">
        <f t="shared" si="48"/>
        <v>0.54982824330075342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1020.9475925637995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37.880068987781122</v>
      </c>
      <c r="K260" s="27">
        <f t="shared" si="45"/>
        <v>6.666666666666667</v>
      </c>
      <c r="L260" s="37">
        <f t="shared" si="47"/>
        <v>-2.6409813611907005</v>
      </c>
      <c r="M260" s="110">
        <f t="shared" si="46"/>
        <v>-11.760912373409578</v>
      </c>
      <c r="N260" s="110">
        <f t="shared" si="48"/>
        <v>0.54437962723987554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1026.0480330108642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37.923353842870398</v>
      </c>
      <c r="K261" s="27">
        <f t="shared" si="45"/>
        <v>6.666666666666667</v>
      </c>
      <c r="L261" s="37">
        <f t="shared" si="47"/>
        <v>-2.6842662162799762</v>
      </c>
      <c r="M261" s="110">
        <f t="shared" si="46"/>
        <v>-11.760912373409578</v>
      </c>
      <c r="N261" s="110">
        <f t="shared" si="48"/>
        <v>0.53898090386460507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1031.1764404444216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37.966659640400593</v>
      </c>
      <c r="K262" s="27">
        <f t="shared" si="45"/>
        <v>6.666666666666667</v>
      </c>
      <c r="L262" s="37">
        <f t="shared" si="47"/>
        <v>-2.7275720138101711</v>
      </c>
      <c r="M262" s="110">
        <f t="shared" si="46"/>
        <v>-11.760912373409578</v>
      </c>
      <c r="N262" s="110">
        <f t="shared" si="48"/>
        <v>0.53363314744725987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1036.3316269591749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38.009975044711354</v>
      </c>
      <c r="K263" s="27">
        <f t="shared" si="45"/>
        <v>6.666666666666667</v>
      </c>
      <c r="L263" s="37">
        <f t="shared" si="47"/>
        <v>-2.7708874181209318</v>
      </c>
      <c r="M263" s="110">
        <f t="shared" si="46"/>
        <v>-11.760912373409578</v>
      </c>
      <c r="N263" s="110">
        <f t="shared" si="48"/>
        <v>0.52833728264285862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1041.5124652903621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38.053289442937384</v>
      </c>
      <c r="K264" s="27">
        <f t="shared" si="45"/>
        <v>6.666666666666667</v>
      </c>
      <c r="L264" s="37">
        <f t="shared" si="47"/>
        <v>-2.8142018163469622</v>
      </c>
      <c r="M264" s="110">
        <f t="shared" si="46"/>
        <v>-11.760912373409578</v>
      </c>
      <c r="N264" s="110">
        <f t="shared" si="48"/>
        <v>0.5230940960682241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1046.717885412786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38.096592901616987</v>
      </c>
      <c r="K265" s="27">
        <f t="shared" si="45"/>
        <v>6.666666666666667</v>
      </c>
      <c r="L265" s="37">
        <f t="shared" si="47"/>
        <v>-2.8575052750265648</v>
      </c>
      <c r="M265" s="110">
        <f t="shared" si="46"/>
        <v>-11.760912373409578</v>
      </c>
      <c r="N265" s="110">
        <f t="shared" si="48"/>
        <v>0.51790424711306893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1051.9468713285748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38.139876125793855</v>
      </c>
      <c r="K266" s="27">
        <f t="shared" si="45"/>
        <v>6.666666666666667</v>
      </c>
      <c r="L266" s="37">
        <f t="shared" si="47"/>
        <v>-2.9007884992034327</v>
      </c>
      <c r="M266" s="110">
        <f t="shared" si="46"/>
        <v>-11.760912373409578</v>
      </c>
      <c r="N266" s="110">
        <f t="shared" si="48"/>
        <v>0.51276827802260494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1057.1984580356902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38.183130420501072</v>
      </c>
      <c r="K267" s="27">
        <f t="shared" si="45"/>
        <v>6.666666666666667</v>
      </c>
      <c r="L267" s="37">
        <f t="shared" si="47"/>
        <v>-2.9440427939106506</v>
      </c>
      <c r="M267" s="110">
        <f t="shared" si="46"/>
        <v>-11.760912373409578</v>
      </c>
      <c r="N267" s="110">
        <f t="shared" si="48"/>
        <v>0.50768662329117686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1062.4717286689947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38.226347654514669</v>
      </c>
      <c r="K268" s="40">
        <f t="shared" si="45"/>
        <v>6.666666666666667</v>
      </c>
      <c r="L268" s="41">
        <f t="shared" si="47"/>
        <v>-2.9872600279242469</v>
      </c>
      <c r="M268" s="110">
        <f t="shared" si="46"/>
        <v>-11.760912373409578</v>
      </c>
      <c r="N268" s="110">
        <f t="shared" si="48"/>
        <v>0.50265961840592099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21.196789330488507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9D82E-6DA3-41E0-8CE8-4328CB5D7272}">
  <sheetPr codeName="Sheet31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173</v>
      </c>
      <c r="B2" s="29" t="s">
        <v>119</v>
      </c>
      <c r="C2" s="29">
        <f>NSAs!B31</f>
        <v>254887.9</v>
      </c>
      <c r="D2" s="30">
        <f>NSAs!C31</f>
        <v>4256678.13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29 (dBA)</v>
      </c>
      <c r="V5" s="145" t="str">
        <f>INDEX(A7:A45,MATCH(W5,H7:H45,0))</f>
        <v>B-3</v>
      </c>
      <c r="W5" s="146">
        <f>MAX(H7:H45)</f>
        <v>38.739953553669082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A-25</v>
      </c>
      <c r="W6" s="148">
        <f>LARGE(H7:H45,2)</f>
        <v>36.188404614627032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3346.5320231694113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48.191899702996729</v>
      </c>
      <c r="H7" s="36">
        <f>C7-G7</f>
        <v>20.818400253643084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120.73690125176071</v>
      </c>
    </row>
    <row r="8" spans="1:23" x14ac:dyDescent="0.25">
      <c r="A8" s="9" t="str">
        <f>Inverters!B4</f>
        <v>A-2</v>
      </c>
      <c r="B8" s="24">
        <f t="shared" si="0"/>
        <v>2806.9159335470868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46.664588116291675</v>
      </c>
      <c r="H8" s="37">
        <f t="shared" ref="H8:H44" si="3">C8-G8</f>
        <v>22.345711840348137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171.62129869011906</v>
      </c>
    </row>
    <row r="9" spans="1:23" x14ac:dyDescent="0.25">
      <c r="A9" s="9" t="str">
        <f>Inverters!B5</f>
        <v>A-3</v>
      </c>
      <c r="B9" s="24">
        <f t="shared" si="0"/>
        <v>1660.2555048245943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42.10349857762715</v>
      </c>
      <c r="H9" s="37">
        <f t="shared" si="3"/>
        <v>26.906801379012663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490.54645085279225</v>
      </c>
    </row>
    <row r="10" spans="1:23" x14ac:dyDescent="0.25">
      <c r="A10" s="9" t="str">
        <f>Inverters!B6</f>
        <v>A-4</v>
      </c>
      <c r="B10" s="24">
        <f t="shared" si="0"/>
        <v>1585.0026687677514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41.700599956061296</v>
      </c>
      <c r="H10" s="37">
        <f t="shared" si="3"/>
        <v>27.309700000578516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538.23260151287218</v>
      </c>
    </row>
    <row r="11" spans="1:23" x14ac:dyDescent="0.25">
      <c r="A11" s="9" t="str">
        <f>Inverters!B7</f>
        <v>A-5</v>
      </c>
      <c r="B11" s="24">
        <f t="shared" si="0"/>
        <v>1767.2061745591536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42.645744405527921</v>
      </c>
      <c r="H11" s="37">
        <f t="shared" si="3"/>
        <v>26.364555551111891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432.96775635648282</v>
      </c>
    </row>
    <row r="12" spans="1:23" x14ac:dyDescent="0.25">
      <c r="A12" s="9" t="str">
        <f>Inverters!B8</f>
        <v>A-6</v>
      </c>
      <c r="B12" s="24">
        <f t="shared" si="0"/>
        <v>2088.1586642064235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44.095269890161823</v>
      </c>
      <c r="H12" s="37">
        <f t="shared" si="3"/>
        <v>24.915030066477989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310.10088569358584</v>
      </c>
    </row>
    <row r="13" spans="1:23" x14ac:dyDescent="0.25">
      <c r="A13" s="9" t="str">
        <f>Inverters!B9</f>
        <v>A-7</v>
      </c>
      <c r="B13" s="24">
        <f t="shared" si="0"/>
        <v>1199.9656299242031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39.283376138485345</v>
      </c>
      <c r="H13" s="37">
        <f t="shared" si="3"/>
        <v>29.726923818154468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939.05792420523085</v>
      </c>
    </row>
    <row r="14" spans="1:23" x14ac:dyDescent="0.25">
      <c r="A14" s="9" t="str">
        <f>Inverters!B10</f>
        <v>A-8</v>
      </c>
      <c r="B14" s="24">
        <f t="shared" si="0"/>
        <v>1151.3088816646532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38.923837099982862</v>
      </c>
      <c r="H14" s="37">
        <f t="shared" si="3"/>
        <v>30.086462856656951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1020.1083105613379</v>
      </c>
    </row>
    <row r="15" spans="1:23" x14ac:dyDescent="0.25">
      <c r="A15" s="9" t="str">
        <f>Inverters!B11</f>
        <v>A-9</v>
      </c>
      <c r="B15" s="24">
        <f t="shared" si="0"/>
        <v>1319.9004510951304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40.110823545777706</v>
      </c>
      <c r="H15" s="37">
        <f t="shared" si="3"/>
        <v>28.899476410862107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776.15353725422187</v>
      </c>
    </row>
    <row r="16" spans="1:23" x14ac:dyDescent="0.25">
      <c r="A16" s="9" t="str">
        <f>Inverters!B12</f>
        <v>A-10</v>
      </c>
      <c r="B16" s="24">
        <f t="shared" si="0"/>
        <v>1529.0063735970991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41.388185915078076</v>
      </c>
      <c r="H16" s="37">
        <f t="shared" si="3"/>
        <v>27.622114041561737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578.37751922248083</v>
      </c>
    </row>
    <row r="17" spans="1:21" x14ac:dyDescent="0.25">
      <c r="A17" s="9" t="str">
        <f>Inverters!B13</f>
        <v>A-11</v>
      </c>
      <c r="B17" s="24">
        <f t="shared" si="0"/>
        <v>1802.277795069461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42.816434640379846</v>
      </c>
      <c r="H17" s="37">
        <f t="shared" si="3"/>
        <v>26.193865316259966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416.28094484916306</v>
      </c>
    </row>
    <row r="18" spans="1:21" x14ac:dyDescent="0.25">
      <c r="A18" s="9" t="str">
        <f>Inverters!B14</f>
        <v>A-12</v>
      </c>
      <c r="B18" s="24">
        <f t="shared" si="0"/>
        <v>2038.2361586429497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43.885090035543591</v>
      </c>
      <c r="H18" s="37">
        <f t="shared" si="3"/>
        <v>25.125209921096221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325.47751543764855</v>
      </c>
    </row>
    <row r="19" spans="1:21" x14ac:dyDescent="0.25">
      <c r="A19" s="9" t="str">
        <f>Inverters!B15</f>
        <v>A-13</v>
      </c>
      <c r="B19" s="24">
        <f t="shared" si="0"/>
        <v>2367.04473521315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45.184129316356284</v>
      </c>
      <c r="H19" s="37">
        <f t="shared" si="3"/>
        <v>23.826170640283529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241.33319582823231</v>
      </c>
    </row>
    <row r="20" spans="1:21" x14ac:dyDescent="0.25">
      <c r="A20" s="9" t="str">
        <f>Inverters!B16</f>
        <v>A-14</v>
      </c>
      <c r="B20" s="24">
        <f t="shared" si="0"/>
        <v>2630.5064130316414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46.100787298416151</v>
      </c>
      <c r="H20" s="37">
        <f t="shared" si="3"/>
        <v>22.909512658223662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195.41201626769831</v>
      </c>
    </row>
    <row r="21" spans="1:21" x14ac:dyDescent="0.25">
      <c r="A21" s="9" t="str">
        <f>Inverters!B17</f>
        <v>A-15</v>
      </c>
      <c r="B21" s="24">
        <f t="shared" si="0"/>
        <v>2939.0853263219424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47.064243890304702</v>
      </c>
      <c r="H21" s="37">
        <f t="shared" si="3"/>
        <v>21.94605606633511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156.53289112567907</v>
      </c>
    </row>
    <row r="22" spans="1:21" x14ac:dyDescent="0.25">
      <c r="A22" s="9" t="str">
        <f>Inverters!B18</f>
        <v>A-16</v>
      </c>
      <c r="B22" s="24">
        <f t="shared" si="0"/>
        <v>814.4303197942196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35.917078666116282</v>
      </c>
      <c r="H22" s="37">
        <f t="shared" si="3"/>
        <v>33.09322129052353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2038.5535725083175</v>
      </c>
    </row>
    <row r="23" spans="1:21" x14ac:dyDescent="0.25">
      <c r="A23" s="9" t="str">
        <f>Inverters!B19</f>
        <v>A-17</v>
      </c>
      <c r="B23" s="24">
        <f t="shared" si="0"/>
        <v>820.19793318474922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35.97837341149971</v>
      </c>
      <c r="H23" s="37">
        <f t="shared" si="3"/>
        <v>33.031926545140102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2009.9842507434244</v>
      </c>
    </row>
    <row r="24" spans="1:21" x14ac:dyDescent="0.25">
      <c r="A24" s="9" t="str">
        <f>Inverters!B20</f>
        <v>A-18</v>
      </c>
      <c r="B24" s="24">
        <f t="shared" si="0"/>
        <v>988.02788300722125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37.595384018580582</v>
      </c>
      <c r="H24" s="37">
        <f t="shared" si="3"/>
        <v>31.414915938059231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1385.1333750550023</v>
      </c>
    </row>
    <row r="25" spans="1:21" x14ac:dyDescent="0.25">
      <c r="A25" s="9" t="str">
        <f>Inverters!B21</f>
        <v>A-19</v>
      </c>
      <c r="B25" s="24">
        <f t="shared" si="0"/>
        <v>1281.0470180284344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39.85130139732253</v>
      </c>
      <c r="H25" s="37">
        <f t="shared" si="3"/>
        <v>29.158998559317283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823.9480987170889</v>
      </c>
    </row>
    <row r="26" spans="1:21" x14ac:dyDescent="0.25">
      <c r="A26" s="9" t="str">
        <f>Inverters!B22</f>
        <v>A-20</v>
      </c>
      <c r="B26" s="24">
        <f t="shared" si="0"/>
        <v>1559.3763749974007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41.559019004952503</v>
      </c>
      <c r="H26" s="37">
        <f t="shared" si="3"/>
        <v>27.451280951687309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556.06824542850882</v>
      </c>
    </row>
    <row r="27" spans="1:21" x14ac:dyDescent="0.25">
      <c r="A27" s="9" t="str">
        <f>Inverters!B23</f>
        <v>A-21</v>
      </c>
      <c r="B27" s="24">
        <f t="shared" si="0"/>
        <v>1856.6280791800721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43.07449828656808</v>
      </c>
      <c r="H27" s="37">
        <f t="shared" si="3"/>
        <v>25.935801670071733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392.26554847941469</v>
      </c>
    </row>
    <row r="28" spans="1:21" x14ac:dyDescent="0.25">
      <c r="A28" s="9" t="str">
        <f>Inverters!B24</f>
        <v>A-22</v>
      </c>
      <c r="B28" s="24">
        <f t="shared" si="0"/>
        <v>2156.2785024667819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44.37409706232711</v>
      </c>
      <c r="H28" s="37">
        <f t="shared" si="3"/>
        <v>24.636202894312703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290.81733440169086</v>
      </c>
    </row>
    <row r="29" spans="1:21" x14ac:dyDescent="0.25">
      <c r="A29" s="9" t="str">
        <f>Inverters!B25</f>
        <v>A-23</v>
      </c>
      <c r="B29" s="24">
        <f t="shared" si="0"/>
        <v>2465.5920451081956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45.538424403710216</v>
      </c>
      <c r="H29" s="37">
        <f t="shared" si="3"/>
        <v>23.471875552929596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222.42702611144418</v>
      </c>
    </row>
    <row r="30" spans="1:21" x14ac:dyDescent="0.25">
      <c r="A30" s="9" t="str">
        <f>Inverters!B26</f>
        <v>A-24</v>
      </c>
      <c r="B30" s="24">
        <f t="shared" si="0"/>
        <v>2817.8543651508849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46.698370875213058</v>
      </c>
      <c r="H30" s="37">
        <f t="shared" si="3"/>
        <v>22.311929081426754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170.29147537252973</v>
      </c>
    </row>
    <row r="31" spans="1:21" x14ac:dyDescent="0.25">
      <c r="A31" s="9" t="str">
        <f>Inverters!B27</f>
        <v>A-25</v>
      </c>
      <c r="B31" s="24">
        <f t="shared" si="0"/>
        <v>570.28870101029452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32.82189534201278</v>
      </c>
      <c r="H31" s="37">
        <f t="shared" si="3"/>
        <v>36.188404614627032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4157.5785335080027</v>
      </c>
    </row>
    <row r="32" spans="1:21" x14ac:dyDescent="0.25">
      <c r="A32" s="9" t="str">
        <f>Inverters!B28</f>
        <v>A-26</v>
      </c>
      <c r="B32" s="24">
        <f t="shared" si="0"/>
        <v>914.08800725087076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36.919760221534915</v>
      </c>
      <c r="H32" s="37">
        <f t="shared" si="3"/>
        <v>32.090539735104898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1618.2811428621976</v>
      </c>
    </row>
    <row r="33" spans="1:21" x14ac:dyDescent="0.25">
      <c r="A33" s="9" t="str">
        <f>Inverters!B29</f>
        <v>A-27</v>
      </c>
      <c r="B33" s="24">
        <f t="shared" si="0"/>
        <v>1380.1315210515365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40.498409498245742</v>
      </c>
      <c r="H33" s="37">
        <f t="shared" si="3"/>
        <v>28.51189045839407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709.88671023727807</v>
      </c>
    </row>
    <row r="34" spans="1:21" x14ac:dyDescent="0.25">
      <c r="A34" s="9" t="str">
        <f>Inverters!B30</f>
        <v>A-28</v>
      </c>
      <c r="B34" s="24">
        <f t="shared" si="0"/>
        <v>2325.2034583021573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45.029219204321336</v>
      </c>
      <c r="H34" s="37">
        <f t="shared" si="3"/>
        <v>23.981080752318476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250.09676561114836</v>
      </c>
    </row>
    <row r="35" spans="1:21" x14ac:dyDescent="0.25">
      <c r="A35" s="9" t="str">
        <f>Inverters!B31</f>
        <v>A-29</v>
      </c>
      <c r="B35" s="24">
        <f t="shared" si="0"/>
        <v>2579.3423166575303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45.930179664549328</v>
      </c>
      <c r="H35" s="37">
        <f t="shared" si="3"/>
        <v>23.080120292090484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203.24133045041728</v>
      </c>
    </row>
    <row r="36" spans="1:21" x14ac:dyDescent="0.25">
      <c r="A36" s="9" t="str">
        <f>Inverters!B32</f>
        <v>A-30</v>
      </c>
      <c r="B36" s="24">
        <f t="shared" si="0"/>
        <v>3659.7377073910807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48.968999214365638</v>
      </c>
      <c r="H36" s="37">
        <f t="shared" si="3"/>
        <v>20.041300742274174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100.95552096294031</v>
      </c>
    </row>
    <row r="37" spans="1:21" x14ac:dyDescent="0.25">
      <c r="A37" s="9" t="str">
        <f>Inverters!B33</f>
        <v>A-31</v>
      </c>
      <c r="B37" s="24">
        <f t="shared" si="0"/>
        <v>1164.8538776172811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39.025428994371474</v>
      </c>
      <c r="H37" s="37">
        <f t="shared" si="3"/>
        <v>29.984870962268339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996.52247098362761</v>
      </c>
    </row>
    <row r="38" spans="1:21" x14ac:dyDescent="0.25">
      <c r="A38" s="9" t="str">
        <f>Inverters!B34</f>
        <v>A-32</v>
      </c>
      <c r="B38" s="24">
        <f t="shared" si="0"/>
        <v>2520.4425572109499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45.729536079755647</v>
      </c>
      <c r="H38" s="37">
        <f t="shared" si="3"/>
        <v>23.280763876884166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212.85133954772456</v>
      </c>
    </row>
    <row r="39" spans="1:21" x14ac:dyDescent="0.25">
      <c r="A39" s="9" t="str">
        <f>Inverters!B35</f>
        <v>A-33</v>
      </c>
      <c r="B39" s="24">
        <f t="shared" si="0"/>
        <v>2910.762227630375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46.980134610695757</v>
      </c>
      <c r="H39" s="37">
        <f t="shared" si="3"/>
        <v>22.030165345944056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159.59399071999306</v>
      </c>
    </row>
    <row r="40" spans="1:21" x14ac:dyDescent="0.25">
      <c r="A40" s="9" t="str">
        <f>Inverters!B36</f>
        <v>B-1</v>
      </c>
      <c r="B40" s="24">
        <f t="shared" si="0"/>
        <v>3158.8910835608972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47.690693039635441</v>
      </c>
      <c r="H40" s="37">
        <f t="shared" si="3"/>
        <v>18.309306960364559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67.753337937663417</v>
      </c>
    </row>
    <row r="41" spans="1:21" x14ac:dyDescent="0.25">
      <c r="A41" s="9" t="str">
        <f>Inverters!B37</f>
        <v>B-2</v>
      </c>
      <c r="B41" s="24">
        <f t="shared" si="0"/>
        <v>920.73348396818017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36.982678745253878</v>
      </c>
      <c r="H41" s="37">
        <f t="shared" si="3"/>
        <v>29.017321254746122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797.50263280766023</v>
      </c>
    </row>
    <row r="42" spans="1:21" x14ac:dyDescent="0.25">
      <c r="A42" s="9" t="str">
        <f>Inverters!B38</f>
        <v>B-3</v>
      </c>
      <c r="B42" s="24">
        <f t="shared" si="0"/>
        <v>300.60923771575938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27.260046446330922</v>
      </c>
      <c r="H42" s="37">
        <f t="shared" si="3"/>
        <v>38.739953553669082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7481.6149913332601</v>
      </c>
    </row>
    <row r="43" spans="1:21" x14ac:dyDescent="0.25">
      <c r="A43" s="9" t="str">
        <f>Inverters!B39</f>
        <v>C-1</v>
      </c>
      <c r="B43" s="24">
        <f t="shared" si="0"/>
        <v>1192.3458961224644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39.228045225297144</v>
      </c>
      <c r="H43" s="37">
        <f t="shared" si="3"/>
        <v>26.771954774702856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475.54922415305936</v>
      </c>
    </row>
    <row r="44" spans="1:21" ht="15.75" thickBot="1" x14ac:dyDescent="0.3">
      <c r="A44" s="9" t="str">
        <f>Inverters!B40</f>
        <v>Trans</v>
      </c>
      <c r="B44" s="24">
        <f>SQRT(($C$2-Q44)^2+($D$2-R44)^2)</f>
        <v>3072.1790746797524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47.448930534992968</v>
      </c>
      <c r="H44" s="37">
        <f t="shared" si="3"/>
        <v>6.551069465007032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4.5196722914735448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26.313131720069684</v>
      </c>
      <c r="O45" s="108"/>
      <c r="P45" s="108"/>
      <c r="Q45" s="109"/>
      <c r="R45" s="109"/>
      <c r="U45">
        <f t="shared" ref="U45" si="5">10^(H45/10)</f>
        <v>427.87131516140454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45.08748462841136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45.08748462841136</v>
      </c>
      <c r="D51" s="77">
        <f>10*LOG10(SUM(U7:U44))</f>
        <v>45.029509119284469</v>
      </c>
      <c r="E51" s="77">
        <f>P85</f>
        <v>45.065834406628881</v>
      </c>
      <c r="F51" s="78">
        <f>S85</f>
        <v>51.447619443061967</v>
      </c>
    </row>
    <row r="52" spans="1:19" ht="14.45" customHeight="1" thickBot="1" x14ac:dyDescent="0.3">
      <c r="B52" s="72" t="s">
        <v>141</v>
      </c>
      <c r="C52" s="79">
        <f>10*LOG10(10^(C50/10)+10^(C51/10))</f>
        <v>46.259936934102114</v>
      </c>
      <c r="D52" s="79">
        <f>10*LOG10(10^(D50/10)+10^(D51/10))</f>
        <v>45.359300636514803</v>
      </c>
      <c r="E52" s="79">
        <f>J85</f>
        <v>45.943677222008716</v>
      </c>
      <c r="F52" s="80">
        <f>M85</f>
        <v>51.909753502216354</v>
      </c>
    </row>
    <row r="53" spans="1:19" ht="16.149999999999999" customHeight="1" thickBot="1" x14ac:dyDescent="0.3">
      <c r="B53" s="74" t="s">
        <v>145</v>
      </c>
      <c r="C53" s="81">
        <f>C52-C50</f>
        <v>6.2599369341021145</v>
      </c>
      <c r="D53" s="81">
        <f>D52-D50</f>
        <v>11.359300636514803</v>
      </c>
      <c r="E53" s="81">
        <f>E52-E50</f>
        <v>7.3752061520373431</v>
      </c>
      <c r="F53" s="82">
        <f>F52-F50</f>
        <v>9.95918157240353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29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45.359300636514803</v>
      </c>
      <c r="J61" s="62">
        <f>10^(I61/10)</f>
        <v>34350.262770842863</v>
      </c>
      <c r="K61" s="63"/>
      <c r="L61" s="153">
        <f>I61+10</f>
        <v>55.359300636514803</v>
      </c>
      <c r="M61" s="62">
        <f>10^(L61/10)</f>
        <v>343502.62770842842</v>
      </c>
      <c r="N61" s="62"/>
      <c r="O61" s="62">
        <f>D51</f>
        <v>45.029509119284469</v>
      </c>
      <c r="P61" s="62">
        <f>10^(O61/10)</f>
        <v>31838.376339333212</v>
      </c>
      <c r="Q61" s="62"/>
      <c r="R61" s="62">
        <f>O61+10</f>
        <v>55.029509119284469</v>
      </c>
      <c r="S61" s="63">
        <f>10^(R61/10)</f>
        <v>318383.7633933319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45.359300636514803</v>
      </c>
      <c r="J62" s="26">
        <f t="shared" ref="J62:J84" si="10">10^(I62/10)</f>
        <v>34350.262770842863</v>
      </c>
      <c r="K62" s="64"/>
      <c r="L62" s="154">
        <f t="shared" ref="L62:L67" si="11">I62+10</f>
        <v>55.359300636514803</v>
      </c>
      <c r="M62" s="26">
        <f t="shared" ref="M62:M84" si="12">10^(L62/10)</f>
        <v>343502.62770842842</v>
      </c>
      <c r="N62" s="26"/>
      <c r="O62" s="26">
        <f>O61</f>
        <v>45.029509119284469</v>
      </c>
      <c r="P62" s="26">
        <f t="shared" ref="P62:P84" si="13">10^(O62/10)</f>
        <v>31838.376339333212</v>
      </c>
      <c r="Q62" s="26"/>
      <c r="R62" s="26">
        <f t="shared" ref="R62:R67" si="14">O62+10</f>
        <v>55.029509119284469</v>
      </c>
      <c r="S62" s="64">
        <f t="shared" ref="S62:S84" si="15">10^(R62/10)</f>
        <v>318383.7633933319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45.359300636514803</v>
      </c>
      <c r="J63" s="26">
        <f t="shared" si="10"/>
        <v>34350.262770842863</v>
      </c>
      <c r="K63" s="64"/>
      <c r="L63" s="154">
        <f t="shared" si="11"/>
        <v>55.359300636514803</v>
      </c>
      <c r="M63" s="26">
        <f t="shared" si="12"/>
        <v>343502.62770842842</v>
      </c>
      <c r="N63" s="26"/>
      <c r="O63" s="26">
        <f t="shared" ref="O63:O84" si="17">O62</f>
        <v>45.029509119284469</v>
      </c>
      <c r="P63" s="26">
        <f t="shared" si="13"/>
        <v>31838.376339333212</v>
      </c>
      <c r="Q63" s="26"/>
      <c r="R63" s="26">
        <f t="shared" si="14"/>
        <v>55.029509119284469</v>
      </c>
      <c r="S63" s="64">
        <f t="shared" si="15"/>
        <v>318383.7633933319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45.359300636514803</v>
      </c>
      <c r="J64" s="26">
        <f t="shared" si="10"/>
        <v>34350.262770842863</v>
      </c>
      <c r="K64" s="64"/>
      <c r="L64" s="154">
        <f t="shared" si="11"/>
        <v>55.359300636514803</v>
      </c>
      <c r="M64" s="26">
        <f t="shared" si="12"/>
        <v>343502.62770842842</v>
      </c>
      <c r="N64" s="26"/>
      <c r="O64" s="26">
        <f t="shared" si="17"/>
        <v>45.029509119284469</v>
      </c>
      <c r="P64" s="26">
        <f t="shared" si="13"/>
        <v>31838.376339333212</v>
      </c>
      <c r="Q64" s="26"/>
      <c r="R64" s="26">
        <f t="shared" si="14"/>
        <v>55.029509119284469</v>
      </c>
      <c r="S64" s="64">
        <f t="shared" si="15"/>
        <v>318383.7633933319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45.359300636514803</v>
      </c>
      <c r="J65" s="26">
        <f t="shared" si="10"/>
        <v>34350.262770842863</v>
      </c>
      <c r="K65" s="64"/>
      <c r="L65" s="154">
        <f t="shared" si="11"/>
        <v>55.359300636514803</v>
      </c>
      <c r="M65" s="26">
        <f t="shared" si="12"/>
        <v>343502.62770842842</v>
      </c>
      <c r="N65" s="26"/>
      <c r="O65" s="26">
        <f t="shared" si="17"/>
        <v>45.029509119284469</v>
      </c>
      <c r="P65" s="26">
        <f t="shared" si="13"/>
        <v>31838.376339333212</v>
      </c>
      <c r="Q65" s="26"/>
      <c r="R65" s="26">
        <f t="shared" si="14"/>
        <v>55.029509119284469</v>
      </c>
      <c r="S65" s="64">
        <f t="shared" si="15"/>
        <v>318383.7633933319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45.359300636514803</v>
      </c>
      <c r="J66" s="26">
        <f t="shared" si="10"/>
        <v>34350.262770842863</v>
      </c>
      <c r="K66" s="64"/>
      <c r="L66" s="154">
        <f t="shared" si="11"/>
        <v>55.359300636514803</v>
      </c>
      <c r="M66" s="26">
        <f t="shared" si="12"/>
        <v>343502.62770842842</v>
      </c>
      <c r="N66" s="26"/>
      <c r="O66" s="26">
        <f t="shared" si="17"/>
        <v>45.029509119284469</v>
      </c>
      <c r="P66" s="26">
        <f t="shared" si="13"/>
        <v>31838.376339333212</v>
      </c>
      <c r="Q66" s="26"/>
      <c r="R66" s="26">
        <f t="shared" si="14"/>
        <v>55.029509119284469</v>
      </c>
      <c r="S66" s="64">
        <f t="shared" si="15"/>
        <v>318383.7633933319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45.359300636514803</v>
      </c>
      <c r="J67" s="26">
        <f t="shared" si="10"/>
        <v>34350.262770842863</v>
      </c>
      <c r="K67" s="64"/>
      <c r="L67" s="154">
        <f t="shared" si="11"/>
        <v>55.359300636514803</v>
      </c>
      <c r="M67" s="26">
        <f t="shared" si="12"/>
        <v>343502.62770842842</v>
      </c>
      <c r="N67" s="26"/>
      <c r="O67" s="26">
        <f t="shared" si="17"/>
        <v>45.029509119284469</v>
      </c>
      <c r="P67" s="26">
        <f t="shared" si="13"/>
        <v>31838.376339333212</v>
      </c>
      <c r="Q67" s="26"/>
      <c r="R67" s="26">
        <f t="shared" si="14"/>
        <v>55.029509119284469</v>
      </c>
      <c r="S67" s="64">
        <f t="shared" si="15"/>
        <v>318383.7633933319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46.259936934102114</v>
      </c>
      <c r="J68" s="26">
        <f t="shared" si="10"/>
        <v>42266.247654494684</v>
      </c>
      <c r="K68" s="64"/>
      <c r="L68" s="154">
        <f>I68</f>
        <v>46.259936934102114</v>
      </c>
      <c r="M68" s="26">
        <f t="shared" si="12"/>
        <v>42266.247654494684</v>
      </c>
      <c r="N68" s="26"/>
      <c r="O68" s="26">
        <f>H46</f>
        <v>45.08748462841136</v>
      </c>
      <c r="P68" s="26">
        <f t="shared" si="13"/>
        <v>32266.247654494622</v>
      </c>
      <c r="Q68" s="26"/>
      <c r="R68" s="26">
        <f>O68</f>
        <v>45.08748462841136</v>
      </c>
      <c r="S68" s="64">
        <f t="shared" si="15"/>
        <v>32266.247654494622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46.259936934102114</v>
      </c>
      <c r="J69" s="26">
        <f t="shared" si="10"/>
        <v>42266.247654494684</v>
      </c>
      <c r="K69" s="64"/>
      <c r="L69" s="154">
        <f t="shared" ref="L69:L82" si="20">I69</f>
        <v>46.259936934102114</v>
      </c>
      <c r="M69" s="26">
        <f t="shared" si="12"/>
        <v>42266.247654494684</v>
      </c>
      <c r="N69" s="26"/>
      <c r="O69" s="26">
        <f t="shared" si="17"/>
        <v>45.08748462841136</v>
      </c>
      <c r="P69" s="26">
        <f t="shared" si="13"/>
        <v>32266.247654494622</v>
      </c>
      <c r="Q69" s="26"/>
      <c r="R69" s="26">
        <f t="shared" ref="R69:R82" si="21">O69</f>
        <v>45.08748462841136</v>
      </c>
      <c r="S69" s="64">
        <f t="shared" si="15"/>
        <v>32266.247654494622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46.259936934102114</v>
      </c>
      <c r="J70" s="26">
        <f t="shared" si="10"/>
        <v>42266.247654494684</v>
      </c>
      <c r="K70" s="64"/>
      <c r="L70" s="154">
        <f t="shared" si="20"/>
        <v>46.259936934102114</v>
      </c>
      <c r="M70" s="26">
        <f t="shared" si="12"/>
        <v>42266.247654494684</v>
      </c>
      <c r="N70" s="26"/>
      <c r="O70" s="26">
        <f t="shared" si="17"/>
        <v>45.08748462841136</v>
      </c>
      <c r="P70" s="26">
        <f t="shared" si="13"/>
        <v>32266.247654494622</v>
      </c>
      <c r="Q70" s="26"/>
      <c r="R70" s="26">
        <f t="shared" si="21"/>
        <v>45.08748462841136</v>
      </c>
      <c r="S70" s="64">
        <f t="shared" si="15"/>
        <v>32266.247654494622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46.259936934102114</v>
      </c>
      <c r="J71" s="26">
        <f t="shared" si="10"/>
        <v>42266.247654494684</v>
      </c>
      <c r="K71" s="64"/>
      <c r="L71" s="154">
        <f t="shared" si="20"/>
        <v>46.259936934102114</v>
      </c>
      <c r="M71" s="26">
        <f t="shared" si="12"/>
        <v>42266.247654494684</v>
      </c>
      <c r="N71" s="26"/>
      <c r="O71" s="26">
        <f t="shared" si="17"/>
        <v>45.08748462841136</v>
      </c>
      <c r="P71" s="26">
        <f t="shared" si="13"/>
        <v>32266.247654494622</v>
      </c>
      <c r="Q71" s="26"/>
      <c r="R71" s="26">
        <f t="shared" si="21"/>
        <v>45.08748462841136</v>
      </c>
      <c r="S71" s="64">
        <f t="shared" si="15"/>
        <v>32266.247654494622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46.259936934102114</v>
      </c>
      <c r="J72" s="26">
        <f t="shared" si="10"/>
        <v>42266.247654494684</v>
      </c>
      <c r="K72" s="64"/>
      <c r="L72" s="154">
        <f t="shared" si="20"/>
        <v>46.259936934102114</v>
      </c>
      <c r="M72" s="26">
        <f t="shared" si="12"/>
        <v>42266.247654494684</v>
      </c>
      <c r="N72" s="26"/>
      <c r="O72" s="26">
        <f t="shared" si="17"/>
        <v>45.08748462841136</v>
      </c>
      <c r="P72" s="26">
        <f t="shared" si="13"/>
        <v>32266.247654494622</v>
      </c>
      <c r="Q72" s="26"/>
      <c r="R72" s="26">
        <f t="shared" si="21"/>
        <v>45.08748462841136</v>
      </c>
      <c r="S72" s="64">
        <f t="shared" si="15"/>
        <v>32266.247654494622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46.259936934102114</v>
      </c>
      <c r="J73" s="26">
        <f t="shared" si="10"/>
        <v>42266.247654494684</v>
      </c>
      <c r="K73" s="64"/>
      <c r="L73" s="154">
        <f t="shared" si="20"/>
        <v>46.259936934102114</v>
      </c>
      <c r="M73" s="26">
        <f t="shared" si="12"/>
        <v>42266.247654494684</v>
      </c>
      <c r="N73" s="26"/>
      <c r="O73" s="26">
        <f t="shared" si="17"/>
        <v>45.08748462841136</v>
      </c>
      <c r="P73" s="26">
        <f t="shared" si="13"/>
        <v>32266.247654494622</v>
      </c>
      <c r="Q73" s="26"/>
      <c r="R73" s="26">
        <f t="shared" si="21"/>
        <v>45.08748462841136</v>
      </c>
      <c r="S73" s="64">
        <f t="shared" si="15"/>
        <v>32266.247654494622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46.259936934102114</v>
      </c>
      <c r="J74" s="26">
        <f t="shared" si="10"/>
        <v>42266.247654494684</v>
      </c>
      <c r="K74" s="64"/>
      <c r="L74" s="154">
        <f t="shared" si="20"/>
        <v>46.259936934102114</v>
      </c>
      <c r="M74" s="26">
        <f t="shared" si="12"/>
        <v>42266.247654494684</v>
      </c>
      <c r="N74" s="26"/>
      <c r="O74" s="26">
        <f t="shared" si="17"/>
        <v>45.08748462841136</v>
      </c>
      <c r="P74" s="26">
        <f t="shared" si="13"/>
        <v>32266.247654494622</v>
      </c>
      <c r="Q74" s="26"/>
      <c r="R74" s="26">
        <f t="shared" si="21"/>
        <v>45.08748462841136</v>
      </c>
      <c r="S74" s="64">
        <f t="shared" si="15"/>
        <v>32266.247654494622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46.259936934102114</v>
      </c>
      <c r="J75" s="26">
        <f t="shared" si="10"/>
        <v>42266.247654494684</v>
      </c>
      <c r="K75" s="64"/>
      <c r="L75" s="154">
        <f t="shared" si="20"/>
        <v>46.259936934102114</v>
      </c>
      <c r="M75" s="26">
        <f t="shared" si="12"/>
        <v>42266.247654494684</v>
      </c>
      <c r="N75" s="26"/>
      <c r="O75" s="26">
        <f t="shared" si="17"/>
        <v>45.08748462841136</v>
      </c>
      <c r="P75" s="26">
        <f t="shared" si="13"/>
        <v>32266.247654494622</v>
      </c>
      <c r="Q75" s="26"/>
      <c r="R75" s="26">
        <f t="shared" si="21"/>
        <v>45.08748462841136</v>
      </c>
      <c r="S75" s="64">
        <f t="shared" si="15"/>
        <v>32266.247654494622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46.259936934102114</v>
      </c>
      <c r="J76" s="26">
        <f t="shared" si="10"/>
        <v>42266.247654494684</v>
      </c>
      <c r="K76" s="64"/>
      <c r="L76" s="154">
        <f t="shared" si="20"/>
        <v>46.259936934102114</v>
      </c>
      <c r="M76" s="26">
        <f t="shared" si="12"/>
        <v>42266.247654494684</v>
      </c>
      <c r="N76" s="26"/>
      <c r="O76" s="26">
        <f t="shared" si="17"/>
        <v>45.08748462841136</v>
      </c>
      <c r="P76" s="26">
        <f t="shared" si="13"/>
        <v>32266.247654494622</v>
      </c>
      <c r="Q76" s="26"/>
      <c r="R76" s="26">
        <f t="shared" si="21"/>
        <v>45.08748462841136</v>
      </c>
      <c r="S76" s="64">
        <f t="shared" si="15"/>
        <v>32266.247654494622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46.259936934102114</v>
      </c>
      <c r="J77" s="26">
        <f t="shared" si="10"/>
        <v>42266.247654494684</v>
      </c>
      <c r="K77" s="64"/>
      <c r="L77" s="154">
        <f t="shared" si="20"/>
        <v>46.259936934102114</v>
      </c>
      <c r="M77" s="26">
        <f t="shared" si="12"/>
        <v>42266.247654494684</v>
      </c>
      <c r="N77" s="26"/>
      <c r="O77" s="26">
        <f t="shared" si="17"/>
        <v>45.08748462841136</v>
      </c>
      <c r="P77" s="26">
        <f t="shared" si="13"/>
        <v>32266.247654494622</v>
      </c>
      <c r="Q77" s="26"/>
      <c r="R77" s="26">
        <f t="shared" si="21"/>
        <v>45.08748462841136</v>
      </c>
      <c r="S77" s="64">
        <f t="shared" si="15"/>
        <v>32266.247654494622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46.259936934102114</v>
      </c>
      <c r="J78" s="26">
        <f t="shared" si="10"/>
        <v>42266.247654494684</v>
      </c>
      <c r="K78" s="64"/>
      <c r="L78" s="154">
        <f t="shared" si="20"/>
        <v>46.259936934102114</v>
      </c>
      <c r="M78" s="26">
        <f t="shared" si="12"/>
        <v>42266.247654494684</v>
      </c>
      <c r="N78" s="26"/>
      <c r="O78" s="26">
        <f t="shared" si="17"/>
        <v>45.08748462841136</v>
      </c>
      <c r="P78" s="26">
        <f t="shared" si="13"/>
        <v>32266.247654494622</v>
      </c>
      <c r="Q78" s="26"/>
      <c r="R78" s="26">
        <f t="shared" si="21"/>
        <v>45.08748462841136</v>
      </c>
      <c r="S78" s="64">
        <f t="shared" si="15"/>
        <v>32266.247654494622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46.259936934102114</v>
      </c>
      <c r="J79" s="26">
        <f t="shared" si="10"/>
        <v>42266.247654494684</v>
      </c>
      <c r="K79" s="64"/>
      <c r="L79" s="154">
        <f t="shared" si="20"/>
        <v>46.259936934102114</v>
      </c>
      <c r="M79" s="26">
        <f t="shared" si="12"/>
        <v>42266.247654494684</v>
      </c>
      <c r="N79" s="26"/>
      <c r="O79" s="26">
        <f t="shared" si="17"/>
        <v>45.08748462841136</v>
      </c>
      <c r="P79" s="26">
        <f t="shared" si="13"/>
        <v>32266.247654494622</v>
      </c>
      <c r="Q79" s="26"/>
      <c r="R79" s="26">
        <f t="shared" si="21"/>
        <v>45.08748462841136</v>
      </c>
      <c r="S79" s="64">
        <f t="shared" si="15"/>
        <v>32266.247654494622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46.259936934102114</v>
      </c>
      <c r="J80" s="26">
        <f t="shared" si="10"/>
        <v>42266.247654494684</v>
      </c>
      <c r="K80" s="64"/>
      <c r="L80" s="154">
        <f t="shared" si="20"/>
        <v>46.259936934102114</v>
      </c>
      <c r="M80" s="26">
        <f t="shared" si="12"/>
        <v>42266.247654494684</v>
      </c>
      <c r="N80" s="26"/>
      <c r="O80" s="26">
        <f t="shared" si="17"/>
        <v>45.08748462841136</v>
      </c>
      <c r="P80" s="26">
        <f t="shared" si="13"/>
        <v>32266.247654494622</v>
      </c>
      <c r="Q80" s="26"/>
      <c r="R80" s="26">
        <f t="shared" si="21"/>
        <v>45.08748462841136</v>
      </c>
      <c r="S80" s="64">
        <f t="shared" si="15"/>
        <v>32266.247654494622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46.259936934102114</v>
      </c>
      <c r="J81" s="26">
        <f t="shared" si="10"/>
        <v>42266.247654494684</v>
      </c>
      <c r="K81" s="64"/>
      <c r="L81" s="154">
        <f t="shared" si="20"/>
        <v>46.259936934102114</v>
      </c>
      <c r="M81" s="26">
        <f t="shared" si="12"/>
        <v>42266.247654494684</v>
      </c>
      <c r="N81" s="26"/>
      <c r="O81" s="26">
        <f t="shared" si="17"/>
        <v>45.08748462841136</v>
      </c>
      <c r="P81" s="26">
        <f t="shared" si="13"/>
        <v>32266.247654494622</v>
      </c>
      <c r="Q81" s="26"/>
      <c r="R81" s="26">
        <f t="shared" si="21"/>
        <v>45.08748462841136</v>
      </c>
      <c r="S81" s="64">
        <f t="shared" si="15"/>
        <v>32266.247654494622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46.259936934102114</v>
      </c>
      <c r="J82" s="26">
        <f t="shared" si="10"/>
        <v>42266.247654494684</v>
      </c>
      <c r="K82" s="64"/>
      <c r="L82" s="154">
        <f t="shared" si="20"/>
        <v>46.259936934102114</v>
      </c>
      <c r="M82" s="26">
        <f t="shared" si="12"/>
        <v>42266.247654494684</v>
      </c>
      <c r="N82" s="26"/>
      <c r="O82" s="26">
        <f t="shared" si="17"/>
        <v>45.08748462841136</v>
      </c>
      <c r="P82" s="26">
        <f t="shared" si="13"/>
        <v>32266.247654494622</v>
      </c>
      <c r="Q82" s="26"/>
      <c r="R82" s="26">
        <f t="shared" si="21"/>
        <v>45.08748462841136</v>
      </c>
      <c r="S82" s="64">
        <f t="shared" si="15"/>
        <v>32266.247654494622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45.359300636514803</v>
      </c>
      <c r="J83" s="26">
        <f t="shared" si="10"/>
        <v>34350.262770842863</v>
      </c>
      <c r="K83" s="64"/>
      <c r="L83" s="154">
        <f>I83+10</f>
        <v>55.359300636514803</v>
      </c>
      <c r="M83" s="26">
        <f t="shared" si="12"/>
        <v>343502.62770842842</v>
      </c>
      <c r="N83" s="26"/>
      <c r="O83" s="26">
        <f>D51</f>
        <v>45.029509119284469</v>
      </c>
      <c r="P83" s="26">
        <f t="shared" si="13"/>
        <v>31838.376339333212</v>
      </c>
      <c r="Q83" s="26"/>
      <c r="R83" s="26">
        <f>O83+10</f>
        <v>55.029509119284469</v>
      </c>
      <c r="S83" s="64">
        <f t="shared" si="15"/>
        <v>318383.7633933319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45.359300636514803</v>
      </c>
      <c r="J84" s="65">
        <f t="shared" si="10"/>
        <v>34350.262770842863</v>
      </c>
      <c r="K84" s="66"/>
      <c r="L84" s="155">
        <f>I84+10</f>
        <v>55.359300636514803</v>
      </c>
      <c r="M84" s="65">
        <f t="shared" si="12"/>
        <v>343502.62770842842</v>
      </c>
      <c r="N84" s="65"/>
      <c r="O84" s="65">
        <f t="shared" si="17"/>
        <v>45.029509119284469</v>
      </c>
      <c r="P84" s="65">
        <f t="shared" si="13"/>
        <v>31838.376339333212</v>
      </c>
      <c r="Q84" s="65"/>
      <c r="R84" s="65">
        <f>O84+10</f>
        <v>55.029509119284469</v>
      </c>
      <c r="S84" s="66">
        <f t="shared" si="15"/>
        <v>318383.7633933319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45.943677222008716</v>
      </c>
      <c r="K85" s="67"/>
      <c r="L85" s="67" t="s">
        <v>134</v>
      </c>
      <c r="M85" s="67">
        <f>10*LOG10(SUM(M61:M84)/24)</f>
        <v>51.909753502216354</v>
      </c>
      <c r="N85" s="67"/>
      <c r="O85" s="67" t="s">
        <v>135</v>
      </c>
      <c r="P85" s="67">
        <f>10*LOG10(SUM(P61:P84)/24)</f>
        <v>45.065834406628881</v>
      </c>
      <c r="Q85" s="67"/>
      <c r="R85" s="67" t="s">
        <v>134</v>
      </c>
      <c r="S85" s="68">
        <f>10*LOG10(SUM(S61:S84)/24)</f>
        <v>51.447619443061967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29</v>
      </c>
      <c r="C89" s="22">
        <f>C2</f>
        <v>254887.9</v>
      </c>
      <c r="D89" s="23">
        <f>D2</f>
        <v>4256678.13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45.08748462841136</v>
      </c>
      <c r="J89" s="86">
        <f>D51</f>
        <v>45.029509119284469</v>
      </c>
      <c r="K89" s="86">
        <f>E51</f>
        <v>45.065834406628881</v>
      </c>
      <c r="L89" s="87">
        <f>F51</f>
        <v>51.447619443061967</v>
      </c>
      <c r="M89" s="89">
        <f>C52</f>
        <v>46.259936934102114</v>
      </c>
      <c r="N89" s="86">
        <f>D52</f>
        <v>45.359300636514803</v>
      </c>
      <c r="O89" s="86">
        <f>E52</f>
        <v>45.943677222008716</v>
      </c>
      <c r="P89" s="87">
        <f>F52</f>
        <v>51.909753502216354</v>
      </c>
      <c r="Q89" s="89">
        <f>C53</f>
        <v>6.2599369341021145</v>
      </c>
      <c r="R89" s="86">
        <f>D53</f>
        <v>11.359300636514803</v>
      </c>
      <c r="S89" s="86">
        <f>E53</f>
        <v>7.3752061520373431</v>
      </c>
      <c r="T89" s="87">
        <f>F53</f>
        <v>9.95918157240353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29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300.60923771575938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23.600347106259289</v>
      </c>
      <c r="K95" s="35">
        <f>4/60*100</f>
        <v>6.666666666666667</v>
      </c>
      <c r="L95" s="36">
        <f t="shared" ref="L95:L126" si="23">F95-J95+M95</f>
        <v>11.638740520331133</v>
      </c>
      <c r="M95" s="110">
        <f>10*LOG(6.666667/100)</f>
        <v>-11.760912373409578</v>
      </c>
      <c r="N95" s="110">
        <f t="shared" ref="N95:N126" si="24">10^(L95/10)</f>
        <v>14.583912568564605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306.60923771575938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27.431704708249889</v>
      </c>
      <c r="K96" s="27">
        <f t="shared" ref="K96:K159" si="27">4/60*100</f>
        <v>6.666666666666667</v>
      </c>
      <c r="L96" s="37">
        <f t="shared" si="23"/>
        <v>7.807382918340533</v>
      </c>
      <c r="M96" s="110">
        <f t="shared" ref="M96:M159" si="28">10*LOG(6.666667/100)</f>
        <v>-11.760912373409578</v>
      </c>
      <c r="N96" s="110">
        <f t="shared" si="24"/>
        <v>6.0358479635319835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312.60923771575938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27.600036148628345</v>
      </c>
      <c r="K97" s="27">
        <f t="shared" si="27"/>
        <v>6.666666666666667</v>
      </c>
      <c r="L97" s="37">
        <f t="shared" si="23"/>
        <v>7.6390514779620773</v>
      </c>
      <c r="M97" s="110">
        <f t="shared" si="28"/>
        <v>-11.760912373409578</v>
      </c>
      <c r="N97" s="110">
        <f t="shared" si="24"/>
        <v>5.80637589362086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318.60923771575938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27.765167270533833</v>
      </c>
      <c r="K98" s="27">
        <f t="shared" si="27"/>
        <v>6.666666666666667</v>
      </c>
      <c r="L98" s="37">
        <f t="shared" si="23"/>
        <v>7.4739203560565883</v>
      </c>
      <c r="M98" s="110">
        <f t="shared" si="28"/>
        <v>-11.760912373409578</v>
      </c>
      <c r="N98" s="110">
        <f t="shared" si="24"/>
        <v>5.5897455078567324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324.60923771575938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27.927217495996132</v>
      </c>
      <c r="K99" s="27">
        <f t="shared" si="27"/>
        <v>6.666666666666667</v>
      </c>
      <c r="L99" s="37">
        <f t="shared" si="23"/>
        <v>7.3118701305942899</v>
      </c>
      <c r="M99" s="110">
        <f t="shared" si="28"/>
        <v>-11.760912373409578</v>
      </c>
      <c r="N99" s="110">
        <f t="shared" si="24"/>
        <v>5.3850161865434441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330.60923771575938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28.086299684825335</v>
      </c>
      <c r="K100" s="27">
        <f t="shared" si="27"/>
        <v>6.666666666666667</v>
      </c>
      <c r="L100" s="37">
        <f t="shared" si="23"/>
        <v>7.1527879417650873</v>
      </c>
      <c r="M100" s="110">
        <f t="shared" si="28"/>
        <v>-11.760912373409578</v>
      </c>
      <c r="N100" s="110">
        <f t="shared" si="24"/>
        <v>5.1913318814157234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336.60923771575938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28.242520606766938</v>
      </c>
      <c r="K101" s="27">
        <f t="shared" si="27"/>
        <v>6.666666666666667</v>
      </c>
      <c r="L101" s="37">
        <f t="shared" si="23"/>
        <v>6.9965670198234839</v>
      </c>
      <c r="M101" s="110">
        <f t="shared" si="28"/>
        <v>-11.760912373409578</v>
      </c>
      <c r="N101" s="110">
        <f t="shared" si="24"/>
        <v>5.0079121524383758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342.60923771575938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28.395981371941453</v>
      </c>
      <c r="K102" s="27">
        <f t="shared" si="27"/>
        <v>6.666666666666667</v>
      </c>
      <c r="L102" s="37">
        <f t="shared" si="23"/>
        <v>6.8431062546489692</v>
      </c>
      <c r="M102" s="110">
        <f t="shared" si="28"/>
        <v>-11.760912373409578</v>
      </c>
      <c r="N102" s="110">
        <f t="shared" si="24"/>
        <v>4.8340442936209813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348.60923771575938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28.54677782391461</v>
      </c>
      <c r="K103" s="27">
        <f t="shared" si="27"/>
        <v>6.666666666666667</v>
      </c>
      <c r="L103" s="37">
        <f t="shared" si="23"/>
        <v>6.6923098026758119</v>
      </c>
      <c r="M103" s="110">
        <f t="shared" si="28"/>
        <v>-11.760912373409578</v>
      </c>
      <c r="N103" s="110">
        <f t="shared" si="24"/>
        <v>4.6690763992158448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354.60923771575938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28.695000899224858</v>
      </c>
      <c r="K104" s="27">
        <f t="shared" si="27"/>
        <v>6.666666666666667</v>
      </c>
      <c r="L104" s="37">
        <f t="shared" si="23"/>
        <v>6.5440867273655634</v>
      </c>
      <c r="M104" s="110">
        <f t="shared" si="28"/>
        <v>-11.760912373409578</v>
      </c>
      <c r="N104" s="110">
        <f t="shared" si="24"/>
        <v>4.5124112441052198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360.60923771575938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28.840736956745577</v>
      </c>
      <c r="K105" s="27">
        <f t="shared" si="27"/>
        <v>6.666666666666667</v>
      </c>
      <c r="L105" s="37">
        <f t="shared" si="23"/>
        <v>6.3983506698448451</v>
      </c>
      <c r="M105" s="110">
        <f t="shared" si="28"/>
        <v>-11.760912373409578</v>
      </c>
      <c r="N105" s="110">
        <f t="shared" si="24"/>
        <v>4.3635008709201797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366.60923771575938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28.984068079868969</v>
      </c>
      <c r="K106" s="27">
        <f t="shared" si="27"/>
        <v>6.666666666666667</v>
      </c>
      <c r="L106" s="37">
        <f t="shared" si="23"/>
        <v>6.2550195467214529</v>
      </c>
      <c r="M106" s="110">
        <f t="shared" si="28"/>
        <v>-11.760912373409578</v>
      </c>
      <c r="N106" s="110">
        <f t="shared" si="24"/>
        <v>4.2218417921296494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372.60923771575938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29.125072354159276</v>
      </c>
      <c r="K107" s="27">
        <f t="shared" si="27"/>
        <v>6.666666666666667</v>
      </c>
      <c r="L107" s="37">
        <f t="shared" si="23"/>
        <v>6.1140152724311463</v>
      </c>
      <c r="M107" s="110">
        <f t="shared" si="28"/>
        <v>-11.760912373409578</v>
      </c>
      <c r="N107" s="110">
        <f t="shared" si="24"/>
        <v>4.0869707285271204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378.60923771575938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29.263824122826879</v>
      </c>
      <c r="K108" s="27">
        <f t="shared" si="27"/>
        <v>6.666666666666667</v>
      </c>
      <c r="L108" s="37">
        <f t="shared" si="23"/>
        <v>5.9752635037635429</v>
      </c>
      <c r="M108" s="110">
        <f t="shared" si="28"/>
        <v>-11.760912373409578</v>
      </c>
      <c r="N108" s="110">
        <f t="shared" si="24"/>
        <v>3.9584608166585844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384.60923771575938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29.400394222115764</v>
      </c>
      <c r="K109" s="27">
        <f t="shared" si="27"/>
        <v>6.666666666666667</v>
      </c>
      <c r="L109" s="37">
        <f t="shared" si="23"/>
        <v>5.8386934044746575</v>
      </c>
      <c r="M109" s="110">
        <f t="shared" si="28"/>
        <v>-11.760912373409578</v>
      </c>
      <c r="N109" s="110">
        <f t="shared" si="24"/>
        <v>3.8359182271311285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390.60923771575938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29.534850198470387</v>
      </c>
      <c r="K110" s="27">
        <f t="shared" si="27"/>
        <v>6.666666666666667</v>
      </c>
      <c r="L110" s="37">
        <f t="shared" si="23"/>
        <v>5.7042374281200345</v>
      </c>
      <c r="M110" s="110">
        <f t="shared" si="28"/>
        <v>-11.760912373409578</v>
      </c>
      <c r="N110" s="110">
        <f t="shared" si="24"/>
        <v>3.7189791437051198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396.60923771575938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29.667256509148533</v>
      </c>
      <c r="K111" s="27">
        <f t="shared" si="27"/>
        <v>6.666666666666667</v>
      </c>
      <c r="L111" s="37">
        <f t="shared" si="23"/>
        <v>5.5718311174418886</v>
      </c>
      <c r="M111" s="110">
        <f t="shared" si="28"/>
        <v>-11.760912373409578</v>
      </c>
      <c r="N111" s="110">
        <f t="shared" si="24"/>
        <v>3.6073070598415202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402.60923771575938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29.797674707771723</v>
      </c>
      <c r="K112" s="27">
        <f t="shared" si="27"/>
        <v>6.666666666666667</v>
      </c>
      <c r="L112" s="37">
        <f t="shared" si="23"/>
        <v>5.441412918818699</v>
      </c>
      <c r="M112" s="110">
        <f t="shared" si="28"/>
        <v>-11.760912373409578</v>
      </c>
      <c r="N112" s="110">
        <f t="shared" si="24"/>
        <v>3.5005903551430757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408.60923771575938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29.926163616150287</v>
      </c>
      <c r="K113" s="27">
        <f t="shared" si="27"/>
        <v>6.666666666666667</v>
      </c>
      <c r="L113" s="37">
        <f t="shared" si="23"/>
        <v>5.3129240104401347</v>
      </c>
      <c r="M113" s="110">
        <f t="shared" si="28"/>
        <v>-11.760912373409578</v>
      </c>
      <c r="N113" s="110">
        <f t="shared" si="24"/>
        <v>3.3985401190548816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414.60923771575938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30.05277948358356</v>
      </c>
      <c r="K114" s="27">
        <f t="shared" si="27"/>
        <v>6.666666666666667</v>
      </c>
      <c r="L114" s="37">
        <f t="shared" si="23"/>
        <v>5.1863081430068618</v>
      </c>
      <c r="M114" s="110">
        <f t="shared" si="28"/>
        <v>-11.760912373409578</v>
      </c>
      <c r="N114" s="110">
        <f t="shared" si="24"/>
        <v>3.300888193409143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420.60923771575938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30.177576134715192</v>
      </c>
      <c r="K115" s="27">
        <f t="shared" si="27"/>
        <v>6.666666666666667</v>
      </c>
      <c r="L115" s="37">
        <f t="shared" si="23"/>
        <v>5.0615114918752298</v>
      </c>
      <c r="M115" s="110">
        <f t="shared" si="28"/>
        <v>-11.760912373409578</v>
      </c>
      <c r="N115" s="110">
        <f t="shared" si="24"/>
        <v>3.2073854090202771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426.60923771575938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30.300605106916255</v>
      </c>
      <c r="K116" s="27">
        <f t="shared" si="27"/>
        <v>6.666666666666667</v>
      </c>
      <c r="L116" s="37">
        <f t="shared" si="23"/>
        <v>4.9384825196741673</v>
      </c>
      <c r="M116" s="110">
        <f t="shared" si="28"/>
        <v>-11.760912373409578</v>
      </c>
      <c r="N116" s="110">
        <f t="shared" si="24"/>
        <v>3.1177999946526542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432.60923771575938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30.421915778073728</v>
      </c>
      <c r="K117" s="27">
        <f t="shared" si="27"/>
        <v>6.666666666666667</v>
      </c>
      <c r="L117" s="37">
        <f t="shared" si="23"/>
        <v>4.8171718485166934</v>
      </c>
      <c r="M117" s="110">
        <f t="shared" si="28"/>
        <v>-11.760912373409578</v>
      </c>
      <c r="N117" s="110">
        <f t="shared" si="24"/>
        <v>3.0319161393700576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438.60923771575938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30.541555485577529</v>
      </c>
      <c r="K118" s="27">
        <f t="shared" si="27"/>
        <v>6.666666666666667</v>
      </c>
      <c r="L118" s="37">
        <f t="shared" si="23"/>
        <v>4.6975321410128927</v>
      </c>
      <c r="M118" s="110">
        <f t="shared" si="28"/>
        <v>-11.760912373409578</v>
      </c>
      <c r="N118" s="110">
        <f t="shared" si="24"/>
        <v>2.949532691597609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444.60923771575938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30.659569637223523</v>
      </c>
      <c r="K119" s="27">
        <f t="shared" si="27"/>
        <v>6.666666666666667</v>
      </c>
      <c r="L119" s="37">
        <f t="shared" si="23"/>
        <v>4.5795179893668987</v>
      </c>
      <c r="M119" s="110">
        <f t="shared" si="28"/>
        <v>-11.760912373409578</v>
      </c>
      <c r="N119" s="110">
        <f t="shared" si="24"/>
        <v>2.8704619802378044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450.60923771575938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30.776001814682854</v>
      </c>
      <c r="K120" s="27">
        <f t="shared" si="27"/>
        <v>6.666666666666667</v>
      </c>
      <c r="L120" s="37">
        <f t="shared" si="23"/>
        <v>4.4630858119075683</v>
      </c>
      <c r="M120" s="110">
        <f t="shared" si="28"/>
        <v>-11.760912373409578</v>
      </c>
      <c r="N120" s="110">
        <f t="shared" si="24"/>
        <v>2.7945287449268736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456.60923771575938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30.890893870127552</v>
      </c>
      <c r="K121" s="27">
        <f t="shared" si="27"/>
        <v>6.666666666666667</v>
      </c>
      <c r="L121" s="37">
        <f t="shared" si="23"/>
        <v>4.3481937564628694</v>
      </c>
      <c r="M121" s="110">
        <f t="shared" si="28"/>
        <v>-11.760912373409578</v>
      </c>
      <c r="N121" s="110">
        <f t="shared" si="24"/>
        <v>2.721569164034797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462.60923771575938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31.004286016548615</v>
      </c>
      <c r="K122" s="27">
        <f t="shared" si="27"/>
        <v>6.666666666666667</v>
      </c>
      <c r="L122" s="37">
        <f t="shared" si="23"/>
        <v>4.2348016100418064</v>
      </c>
      <c r="M122" s="110">
        <f t="shared" si="28"/>
        <v>-11.760912373409578</v>
      </c>
      <c r="N122" s="110">
        <f t="shared" si="24"/>
        <v>2.6514299703338002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468.60923771575938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31.116216912254142</v>
      </c>
      <c r="K123" s="27">
        <f t="shared" si="27"/>
        <v>6.666666666666667</v>
      </c>
      <c r="L123" s="37">
        <f t="shared" si="23"/>
        <v>4.1228707143362797</v>
      </c>
      <c r="M123" s="110">
        <f t="shared" si="28"/>
        <v>-11.760912373409578</v>
      </c>
      <c r="N123" s="110">
        <f t="shared" si="24"/>
        <v>2.5839676454137175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474.60923771575938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31.226723739992021</v>
      </c>
      <c r="K124" s="27">
        <f t="shared" si="27"/>
        <v>6.666666666666667</v>
      </c>
      <c r="L124" s="37">
        <f t="shared" si="23"/>
        <v>4.0123638865984006</v>
      </c>
      <c r="M124" s="110">
        <f t="shared" si="28"/>
        <v>-11.760912373409578</v>
      </c>
      <c r="N124" s="110">
        <f t="shared" si="24"/>
        <v>2.5190476849309986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480.60923771575938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31.335842281102256</v>
      </c>
      <c r="K125" s="27">
        <f t="shared" si="27"/>
        <v>6.666666666666667</v>
      </c>
      <c r="L125" s="37">
        <f t="shared" si="23"/>
        <v>3.9032453454881662</v>
      </c>
      <c r="M125" s="110">
        <f t="shared" si="28"/>
        <v>-11.760912373409578</v>
      </c>
      <c r="N125" s="110">
        <f t="shared" si="24"/>
        <v>2.4565439276617949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486.60923771575938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31.443606985068985</v>
      </c>
      <c r="K126" s="27">
        <f t="shared" si="27"/>
        <v>6.666666666666667</v>
      </c>
      <c r="L126" s="37">
        <f t="shared" si="23"/>
        <v>3.7954806415214364</v>
      </c>
      <c r="M126" s="110">
        <f t="shared" si="28"/>
        <v>-11.760912373409578</v>
      </c>
      <c r="N126" s="110">
        <f t="shared" si="24"/>
        <v>2.3963379421046573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492.60923771575938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31.550051034810476</v>
      </c>
      <c r="K127" s="27">
        <f t="shared" si="27"/>
        <v>6.666666666666667</v>
      </c>
      <c r="L127" s="37">
        <f t="shared" ref="L127:L158" si="29">F127-J127+M127</f>
        <v>3.6890365917799457</v>
      </c>
      <c r="M127" s="110">
        <f t="shared" si="28"/>
        <v>-11.760912373409578</v>
      </c>
      <c r="N127" s="110">
        <f t="shared" ref="N127:N158" si="30">10^(L127/10)</f>
        <v>2.3383184650597904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498.60923771575938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31.655206408016763</v>
      </c>
      <c r="K128" s="27">
        <f t="shared" si="27"/>
        <v>6.666666666666667</v>
      </c>
      <c r="L128" s="37">
        <f t="shared" si="29"/>
        <v>3.5838812185736586</v>
      </c>
      <c r="M128" s="110">
        <f t="shared" si="28"/>
        <v>-11.760912373409578</v>
      </c>
      <c r="N128" s="110">
        <f t="shared" si="30"/>
        <v>2.2823808872116444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504.60923771575938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31.75910393481848</v>
      </c>
      <c r="K129" s="27">
        <f t="shared" si="27"/>
        <v>6.666666666666667</v>
      </c>
      <c r="L129" s="37">
        <f t="shared" si="29"/>
        <v>3.4799836917719418</v>
      </c>
      <c r="M129" s="110">
        <f t="shared" si="28"/>
        <v>-11.760912373409578</v>
      </c>
      <c r="N129" s="110">
        <f t="shared" si="30"/>
        <v>2.2284267812707301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510.60923771575938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31.861773352047305</v>
      </c>
      <c r="K130" s="27">
        <f t="shared" si="27"/>
        <v>6.666666666666667</v>
      </c>
      <c r="L130" s="37">
        <f t="shared" si="29"/>
        <v>3.3773142745431173</v>
      </c>
      <c r="M130" s="110">
        <f t="shared" si="28"/>
        <v>-11.760912373409578</v>
      </c>
      <c r="N130" s="110">
        <f t="shared" si="30"/>
        <v>2.1763634686975495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516.60923771575938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31.963243354326696</v>
      </c>
      <c r="K131" s="27">
        <f t="shared" si="27"/>
        <v>6.666666666666667</v>
      </c>
      <c r="L131" s="37">
        <f t="shared" si="29"/>
        <v>3.2758442722637255</v>
      </c>
      <c r="M131" s="110">
        <f t="shared" si="28"/>
        <v>-11.760912373409578</v>
      </c>
      <c r="N131" s="110">
        <f t="shared" si="30"/>
        <v>2.126103621445036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522.60923771575938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32.063541642212748</v>
      </c>
      <c r="K132" s="27">
        <f t="shared" si="27"/>
        <v>6.666666666666667</v>
      </c>
      <c r="L132" s="37">
        <f t="shared" si="29"/>
        <v>3.1755459843776741</v>
      </c>
      <c r="M132" s="110">
        <f t="shared" si="28"/>
        <v>-11.760912373409578</v>
      </c>
      <c r="N132" s="110">
        <f t="shared" si="30"/>
        <v>2.0775648955217507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528.60923771575938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32.162694967587107</v>
      </c>
      <c r="K133" s="27">
        <f t="shared" si="27"/>
        <v>6.666666666666667</v>
      </c>
      <c r="L133" s="37">
        <f t="shared" si="29"/>
        <v>3.0763926590033144</v>
      </c>
      <c r="M133" s="110">
        <f t="shared" si="28"/>
        <v>-11.760912373409578</v>
      </c>
      <c r="N133" s="110">
        <f t="shared" si="30"/>
        <v>2.0306695935030197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534.60923771575938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32.260729176488113</v>
      </c>
      <c r="K134" s="27">
        <f t="shared" si="27"/>
        <v>6.666666666666667</v>
      </c>
      <c r="L134" s="37">
        <f t="shared" si="29"/>
        <v>2.9783584501023093</v>
      </c>
      <c r="M134" s="110">
        <f t="shared" si="28"/>
        <v>-11.760912373409578</v>
      </c>
      <c r="N134" s="110">
        <f t="shared" si="30"/>
        <v>1.9853443534056472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540.60923771575938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32.357669249551684</v>
      </c>
      <c r="K135" s="27">
        <f t="shared" si="27"/>
        <v>6.666666666666667</v>
      </c>
      <c r="L135" s="37">
        <f t="shared" si="29"/>
        <v>2.881418377038738</v>
      </c>
      <c r="M135" s="110">
        <f t="shared" si="28"/>
        <v>-11.760912373409578</v>
      </c>
      <c r="N135" s="110">
        <f t="shared" si="30"/>
        <v>1.9415198615985678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546.60923771575938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32.453539340220253</v>
      </c>
      <c r="K136" s="27">
        <f t="shared" si="27"/>
        <v>6.666666666666667</v>
      </c>
      <c r="L136" s="37">
        <f t="shared" si="29"/>
        <v>2.7855482863701688</v>
      </c>
      <c r="M136" s="110">
        <f t="shared" si="28"/>
        <v>-11.760912373409578</v>
      </c>
      <c r="N136" s="110">
        <f t="shared" si="30"/>
        <v>1.8991305876504718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552.60923771575938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32.548362810865996</v>
      </c>
      <c r="K137" s="27">
        <f t="shared" si="27"/>
        <v>6.666666666666667</v>
      </c>
      <c r="L137" s="37">
        <f t="shared" si="29"/>
        <v>2.6907248157244261</v>
      </c>
      <c r="M137" s="110">
        <f t="shared" si="28"/>
        <v>-11.760912373409578</v>
      </c>
      <c r="N137" s="110">
        <f t="shared" si="30"/>
        <v>1.8581145392193756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558.60923771575938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32.642162266963432</v>
      </c>
      <c r="K138" s="27">
        <f t="shared" si="27"/>
        <v>6.666666666666667</v>
      </c>
      <c r="L138" s="37">
        <f t="shared" si="29"/>
        <v>2.5969253596269901</v>
      </c>
      <c r="M138" s="110">
        <f t="shared" si="28"/>
        <v>-11.760912373409578</v>
      </c>
      <c r="N138" s="110">
        <f t="shared" si="30"/>
        <v>1.8184130352713692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564.60923771575938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32.734959589436571</v>
      </c>
      <c r="K139" s="27">
        <f t="shared" si="27"/>
        <v>6.666666666666667</v>
      </c>
      <c r="L139" s="37">
        <f t="shared" si="29"/>
        <v>2.5041280371538512</v>
      </c>
      <c r="M139" s="110">
        <f t="shared" si="28"/>
        <v>-11.760912373409578</v>
      </c>
      <c r="N139" s="110">
        <f t="shared" si="30"/>
        <v>1.7799704960786147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570.60923771575938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32.826775965296193</v>
      </c>
      <c r="K140" s="27">
        <f t="shared" si="27"/>
        <v>6.666666666666667</v>
      </c>
      <c r="L140" s="37">
        <f t="shared" si="29"/>
        <v>2.412311661294229</v>
      </c>
      <c r="M140" s="110">
        <f t="shared" si="28"/>
        <v>-11.760912373409578</v>
      </c>
      <c r="N140" s="110">
        <f t="shared" si="30"/>
        <v>1.7427342485926942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576.60923771575938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32.917631916674814</v>
      </c>
      <c r="K141" s="27">
        <f t="shared" si="27"/>
        <v>6.666666666666667</v>
      </c>
      <c r="L141" s="37">
        <f t="shared" si="29"/>
        <v>2.3214557099156075</v>
      </c>
      <c r="M141" s="110">
        <f t="shared" si="28"/>
        <v>-11.760912373409578</v>
      </c>
      <c r="N141" s="110">
        <f t="shared" si="30"/>
        <v>1.7066543459200181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582.60923771575938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33.007547328358676</v>
      </c>
      <c r="K142" s="27">
        <f t="shared" si="27"/>
        <v>6.666666666666667</v>
      </c>
      <c r="L142" s="37">
        <f t="shared" si="29"/>
        <v>2.2315402982317458</v>
      </c>
      <c r="M142" s="110">
        <f t="shared" si="28"/>
        <v>-11.760912373409578</v>
      </c>
      <c r="N142" s="110">
        <f t="shared" si="30"/>
        <v>1.6716833997435823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588.60923771575938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33.09654147390922</v>
      </c>
      <c r="K143" s="27">
        <f t="shared" si="27"/>
        <v>6.666666666666667</v>
      </c>
      <c r="L143" s="37">
        <f t="shared" si="29"/>
        <v>2.1425461526812022</v>
      </c>
      <c r="M143" s="110">
        <f t="shared" si="28"/>
        <v>-11.760912373409578</v>
      </c>
      <c r="N143" s="110">
        <f t="shared" si="30"/>
        <v>1.6377764246407307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594.60923771575938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33.184633040459971</v>
      </c>
      <c r="K144" s="27">
        <f t="shared" si="27"/>
        <v>6.666666666666667</v>
      </c>
      <c r="L144" s="37">
        <f t="shared" si="29"/>
        <v>2.0544545861304506</v>
      </c>
      <c r="M144" s="110">
        <f t="shared" si="28"/>
        <v>-11.760912373409578</v>
      </c>
      <c r="N144" s="110">
        <f t="shared" si="30"/>
        <v>1.6048906933414788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600.60923771575938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33.271840152268467</v>
      </c>
      <c r="K145" s="27">
        <f t="shared" si="27"/>
        <v>6.666666666666667</v>
      </c>
      <c r="L145" s="37">
        <f t="shared" si="29"/>
        <v>1.9672474743219546</v>
      </c>
      <c r="M145" s="110">
        <f t="shared" si="28"/>
        <v>-11.760912373409578</v>
      </c>
      <c r="N145" s="110">
        <f t="shared" si="30"/>
        <v>1.572985602057521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606.60923771575938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33.358180393097648</v>
      </c>
      <c r="K146" s="27">
        <f t="shared" si="27"/>
        <v>6.666666666666667</v>
      </c>
      <c r="L146" s="37">
        <f t="shared" si="29"/>
        <v>1.8809072334927741</v>
      </c>
      <c r="M146" s="110">
        <f t="shared" si="28"/>
        <v>-11.760912373409578</v>
      </c>
      <c r="N146" s="110">
        <f t="shared" si="30"/>
        <v>1.5420225450889558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612.60923771575938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33.44367082749568</v>
      </c>
      <c r="K147" s="27">
        <f t="shared" si="27"/>
        <v>6.666666666666667</v>
      </c>
      <c r="L147" s="37">
        <f t="shared" si="29"/>
        <v>1.7954167990947418</v>
      </c>
      <c r="M147" s="110">
        <f t="shared" si="28"/>
        <v>-11.760912373409578</v>
      </c>
      <c r="N147" s="110">
        <f t="shared" si="30"/>
        <v>1.5119647979854525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618.60923771575938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33.528328021038796</v>
      </c>
      <c r="K148" s="27">
        <f t="shared" si="27"/>
        <v>6.666666666666667</v>
      </c>
      <c r="L148" s="37">
        <f t="shared" si="29"/>
        <v>1.7107596055516261</v>
      </c>
      <c r="M148" s="110">
        <f t="shared" si="28"/>
        <v>-11.760912373409578</v>
      </c>
      <c r="N148" s="110">
        <f t="shared" si="30"/>
        <v>1.4827774086012793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624.60923771575938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33.612168059597096</v>
      </c>
      <c r="K149" s="27">
        <f t="shared" si="27"/>
        <v>6.666666666666667</v>
      </c>
      <c r="L149" s="37">
        <f t="shared" si="29"/>
        <v>1.6269195669933261</v>
      </c>
      <c r="M149" s="110">
        <f t="shared" si="28"/>
        <v>-11.760912373409578</v>
      </c>
      <c r="N149" s="110">
        <f t="shared" si="30"/>
        <v>1.454427095440548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630.60923771575938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33.695206567679357</v>
      </c>
      <c r="K150" s="27">
        <f t="shared" si="27"/>
        <v>6.666666666666667</v>
      </c>
      <c r="L150" s="37">
        <f t="shared" si="29"/>
        <v>1.5438810589110652</v>
      </c>
      <c r="M150" s="110">
        <f t="shared" si="28"/>
        <v>-11.760912373409578</v>
      </c>
      <c r="N150" s="110">
        <f t="shared" si="30"/>
        <v>1.4268821527404361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636.60923771575938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33.777458725909291</v>
      </c>
      <c r="K151" s="27">
        <f t="shared" si="27"/>
        <v>6.666666666666667</v>
      </c>
      <c r="L151" s="37">
        <f t="shared" si="29"/>
        <v>1.4616289006811307</v>
      </c>
      <c r="M151" s="110">
        <f t="shared" si="28"/>
        <v>-11.760912373409578</v>
      </c>
      <c r="N151" s="110">
        <f t="shared" si="30"/>
        <v>1.4001123617867208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642.60923771575938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33.85893928768202</v>
      </c>
      <c r="K152" s="27">
        <f t="shared" si="27"/>
        <v>6.666666666666667</v>
      </c>
      <c r="L152" s="37">
        <f t="shared" si="29"/>
        <v>1.3801483389084019</v>
      </c>
      <c r="M152" s="110">
        <f t="shared" si="28"/>
        <v>-11.760912373409578</v>
      </c>
      <c r="N152" s="110">
        <f t="shared" si="30"/>
        <v>1.3740889079983438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392.60923771575938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29.57921027826912</v>
      </c>
      <c r="K153" s="27">
        <f t="shared" si="27"/>
        <v>6.666666666666667</v>
      </c>
      <c r="L153" s="37">
        <f t="shared" si="29"/>
        <v>5.6598773483213023</v>
      </c>
      <c r="M153" s="110">
        <f t="shared" si="28"/>
        <v>-11.760912373409578</v>
      </c>
      <c r="N153" s="110">
        <f t="shared" si="30"/>
        <v>3.6811857724080301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392.80468228868824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29.583533119977478</v>
      </c>
      <c r="K154" s="27">
        <f t="shared" si="27"/>
        <v>6.666666666666667</v>
      </c>
      <c r="L154" s="37">
        <f t="shared" si="29"/>
        <v>5.655554506612944</v>
      </c>
      <c r="M154" s="110">
        <f t="shared" si="28"/>
        <v>-11.760912373409578</v>
      </c>
      <c r="N154" s="110">
        <f t="shared" si="30"/>
        <v>3.6775234495092461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393.38854575370499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29.596434209359256</v>
      </c>
      <c r="K155" s="27">
        <f t="shared" si="27"/>
        <v>6.666666666666667</v>
      </c>
      <c r="L155" s="37">
        <f t="shared" si="29"/>
        <v>5.6426534172311662</v>
      </c>
      <c r="M155" s="110">
        <f t="shared" si="28"/>
        <v>-11.760912373409578</v>
      </c>
      <c r="N155" s="110">
        <f t="shared" si="30"/>
        <v>3.666615261147137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394.35357087782313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29.617715554465061</v>
      </c>
      <c r="K156" s="27">
        <f t="shared" si="27"/>
        <v>6.666666666666667</v>
      </c>
      <c r="L156" s="37">
        <f t="shared" si="29"/>
        <v>5.6213720721253608</v>
      </c>
      <c r="M156" s="110">
        <f t="shared" si="28"/>
        <v>-11.760912373409578</v>
      </c>
      <c r="N156" s="110">
        <f t="shared" si="30"/>
        <v>3.6486920231319355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395.68815230779705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29.64706093636034</v>
      </c>
      <c r="K157" s="27">
        <f t="shared" si="27"/>
        <v>6.666666666666667</v>
      </c>
      <c r="L157" s="37">
        <f t="shared" si="29"/>
        <v>5.5920266902300817</v>
      </c>
      <c r="M157" s="110">
        <f t="shared" si="28"/>
        <v>-11.760912373409578</v>
      </c>
      <c r="N157" s="110">
        <f t="shared" si="30"/>
        <v>3.6241208315165827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397.37700094298293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29.684054555294999</v>
      </c>
      <c r="K158" s="27">
        <f t="shared" si="27"/>
        <v>6.666666666666667</v>
      </c>
      <c r="L158" s="37">
        <f t="shared" si="29"/>
        <v>5.5550330712954228</v>
      </c>
      <c r="M158" s="110">
        <f t="shared" si="28"/>
        <v>-11.760912373409578</v>
      </c>
      <c r="N158" s="110">
        <f t="shared" si="30"/>
        <v>3.593381330858763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399.40194999758711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29.728203617860647</v>
      </c>
      <c r="K159" s="27">
        <f t="shared" si="27"/>
        <v>6.666666666666667</v>
      </c>
      <c r="L159" s="37">
        <f t="shared" ref="L159:L190" si="32">F159-J159+M159</f>
        <v>5.510884008729775</v>
      </c>
      <c r="M159" s="110">
        <f t="shared" si="28"/>
        <v>-11.760912373409578</v>
      </c>
      <c r="N159" s="110">
        <f t="shared" ref="N159:N190" si="33">10^(L159/10)</f>
        <v>3.5570371488109576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401.74281275392366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29.778962318080044</v>
      </c>
      <c r="K160" s="27">
        <f t="shared" ref="K160:K223" si="36">4/60*100</f>
        <v>6.666666666666667</v>
      </c>
      <c r="L160" s="37">
        <f t="shared" si="32"/>
        <v>5.4601253085103778</v>
      </c>
      <c r="M160" s="110">
        <f t="shared" ref="M160:M223" si="37">10*LOG(6.666667/100)</f>
        <v>-11.760912373409578</v>
      </c>
      <c r="N160" s="110">
        <f t="shared" si="33"/>
        <v>3.5157058437135804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404.37821188434214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29.835754950579176</v>
      </c>
      <c r="K161" s="27">
        <f t="shared" si="36"/>
        <v>6.666666666666667</v>
      </c>
      <c r="L161" s="37">
        <f t="shared" si="32"/>
        <v>5.4033326760112459</v>
      </c>
      <c r="M161" s="110">
        <f t="shared" si="37"/>
        <v>-11.760912373409578</v>
      </c>
      <c r="N161" s="110">
        <f t="shared" si="33"/>
        <v>3.4700303045734828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407.28632054051604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29.897996475054772</v>
      </c>
      <c r="K162" s="27">
        <f t="shared" si="36"/>
        <v>6.666666666666667</v>
      </c>
      <c r="L162" s="37">
        <f t="shared" si="32"/>
        <v>5.3410911515356503</v>
      </c>
      <c r="M162" s="110">
        <f t="shared" si="37"/>
        <v>-11.760912373409578</v>
      </c>
      <c r="N162" s="110">
        <f t="shared" si="33"/>
        <v>3.4206537459203523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410.44547945772723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29.965109536383583</v>
      </c>
      <c r="K163" s="27">
        <f t="shared" si="36"/>
        <v>6.666666666666667</v>
      </c>
      <c r="L163" s="37">
        <f t="shared" si="32"/>
        <v>5.2739780902068389</v>
      </c>
      <c r="M163" s="110">
        <f t="shared" si="37"/>
        <v>-11.760912373409578</v>
      </c>
      <c r="N163" s="110">
        <f t="shared" si="33"/>
        <v>3.3681995152787709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413.83467655350466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30.036537576031943</v>
      </c>
      <c r="K164" s="27">
        <f t="shared" si="36"/>
        <v>6.666666666666667</v>
      </c>
      <c r="L164" s="37">
        <f t="shared" si="32"/>
        <v>5.2025500505584787</v>
      </c>
      <c r="M164" s="110">
        <f t="shared" si="37"/>
        <v>-11.760912373409578</v>
      </c>
      <c r="N164" s="110">
        <f t="shared" si="33"/>
        <v>3.3132560911456488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417.43389264784128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30.111754155363197</v>
      </c>
      <c r="K165" s="27">
        <f t="shared" si="36"/>
        <v>6.666666666666667</v>
      </c>
      <c r="L165" s="37">
        <f t="shared" si="32"/>
        <v>5.1273334712272245</v>
      </c>
      <c r="M165" s="110">
        <f t="shared" si="37"/>
        <v>-11.760912373409578</v>
      </c>
      <c r="N165" s="110">
        <f t="shared" si="33"/>
        <v>3.2563670162478724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421.22432798227618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30.190268921842812</v>
      </c>
      <c r="K166" s="27">
        <f t="shared" si="36"/>
        <v>6.666666666666667</v>
      </c>
      <c r="L166" s="37">
        <f t="shared" si="32"/>
        <v>5.0488187047476103</v>
      </c>
      <c r="M166" s="110">
        <f t="shared" si="37"/>
        <v>-11.760912373409578</v>
      </c>
      <c r="N166" s="110">
        <f t="shared" si="33"/>
        <v>3.1980251180425032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425.18852973493887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30.271630801878718</v>
      </c>
      <c r="K167" s="27">
        <f t="shared" si="36"/>
        <v>6.666666666666667</v>
      </c>
      <c r="L167" s="37">
        <f t="shared" si="32"/>
        <v>4.9674568247117037</v>
      </c>
      <c r="M167" s="110">
        <f t="shared" si="37"/>
        <v>-11.760912373409578</v>
      </c>
      <c r="N167" s="110">
        <f t="shared" si="33"/>
        <v>3.1386701888094573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429.31044206132873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30.35542903790758</v>
      </c>
      <c r="K168" s="27">
        <f t="shared" si="36"/>
        <v>6.666666666666667</v>
      </c>
      <c r="L168" s="37">
        <f t="shared" si="32"/>
        <v>4.8836585886828416</v>
      </c>
      <c r="M168" s="110">
        <f t="shared" si="37"/>
        <v>-11.760912373409578</v>
      </c>
      <c r="N168" s="110">
        <f t="shared" si="33"/>
        <v>3.078689275656314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433.5753988245167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30.441292645059296</v>
      </c>
      <c r="K169" s="27">
        <f t="shared" si="36"/>
        <v>6.666666666666667</v>
      </c>
      <c r="L169" s="37">
        <f t="shared" si="32"/>
        <v>4.7977949815311263</v>
      </c>
      <c r="M169" s="110">
        <f t="shared" si="37"/>
        <v>-11.760912373409578</v>
      </c>
      <c r="N169" s="110">
        <f t="shared" si="33"/>
        <v>3.0184188068142084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437.97007638530158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30.528888780644269</v>
      </c>
      <c r="K170" s="27">
        <f t="shared" si="36"/>
        <v>6.666666666666667</v>
      </c>
      <c r="L170" s="37">
        <f t="shared" si="32"/>
        <v>4.7101988459461523</v>
      </c>
      <c r="M170" s="110">
        <f t="shared" si="37"/>
        <v>-11.760912373409578</v>
      </c>
      <c r="N170" s="110">
        <f t="shared" si="33"/>
        <v>2.9581479051255446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442.48242052350497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30.617920424008222</v>
      </c>
      <c r="K171" s="27">
        <f t="shared" si="36"/>
        <v>6.666666666666667</v>
      </c>
      <c r="L171" s="37">
        <f t="shared" si="32"/>
        <v>4.6211672025821997</v>
      </c>
      <c r="M171" s="110">
        <f t="shared" si="37"/>
        <v>-11.760912373409578</v>
      </c>
      <c r="N171" s="110">
        <f t="shared" si="33"/>
        <v>2.8981223775640617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447.10155833359931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30.708123671326359</v>
      </c>
      <c r="K172" s="27">
        <f t="shared" si="36"/>
        <v>6.666666666666667</v>
      </c>
      <c r="L172" s="37">
        <f t="shared" si="32"/>
        <v>4.5309639552640633</v>
      </c>
      <c r="M172" s="110">
        <f t="shared" si="37"/>
        <v>-11.760912373409578</v>
      </c>
      <c r="N172" s="110">
        <f t="shared" si="33"/>
        <v>2.8385489997447393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451.81770308724577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30.799264868228686</v>
      </c>
      <c r="K173" s="27">
        <f t="shared" si="36"/>
        <v>6.666666666666667</v>
      </c>
      <c r="L173" s="37">
        <f t="shared" si="32"/>
        <v>4.4398227583617356</v>
      </c>
      <c r="M173" s="110">
        <f t="shared" si="37"/>
        <v>-11.760912373409578</v>
      </c>
      <c r="N173" s="110">
        <f t="shared" si="33"/>
        <v>2.7795998260968569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456.62205770181049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30.891137736023456</v>
      </c>
      <c r="K174" s="27">
        <f t="shared" si="36"/>
        <v>6.666666666666667</v>
      </c>
      <c r="L174" s="37">
        <f t="shared" si="32"/>
        <v>4.3479498905669658</v>
      </c>
      <c r="M174" s="110">
        <f t="shared" si="37"/>
        <v>-11.760912373409578</v>
      </c>
      <c r="N174" s="110">
        <f t="shared" si="33"/>
        <v>2.7214163462357215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461.50672060470947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30.983560594791751</v>
      </c>
      <c r="K175" s="27">
        <f t="shared" si="36"/>
        <v>6.666666666666667</v>
      </c>
      <c r="L175" s="37">
        <f t="shared" si="32"/>
        <v>4.2555270317986711</v>
      </c>
      <c r="M175" s="110">
        <f t="shared" si="37"/>
        <v>-11.760912373409578</v>
      </c>
      <c r="N175" s="110">
        <f t="shared" si="33"/>
        <v>2.6641133767837033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466.46459638710292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31.076373747194108</v>
      </c>
      <c r="K176" s="27">
        <f t="shared" si="36"/>
        <v>6.666666666666667</v>
      </c>
      <c r="L176" s="37">
        <f t="shared" si="32"/>
        <v>4.1627138793963141</v>
      </c>
      <c r="M176" s="110">
        <f t="shared" si="37"/>
        <v>-11.760912373409578</v>
      </c>
      <c r="N176" s="110">
        <f t="shared" si="33"/>
        <v>2.6077826282046859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471.48931262210999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31.169437058249638</v>
      </c>
      <c r="K177" s="27">
        <f t="shared" si="36"/>
        <v>6.666666666666667</v>
      </c>
      <c r="L177" s="37">
        <f t="shared" si="32"/>
        <v>4.0696505683407835</v>
      </c>
      <c r="M177" s="110">
        <f t="shared" si="37"/>
        <v>-11.760912373409578</v>
      </c>
      <c r="N177" s="110">
        <f t="shared" si="33"/>
        <v>2.5524959215650025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476.57514350435241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31.262627746343444</v>
      </c>
      <c r="K178" s="27">
        <f t="shared" si="36"/>
        <v>6.666666666666667</v>
      </c>
      <c r="L178" s="37">
        <f t="shared" si="32"/>
        <v>3.9764598802469777</v>
      </c>
      <c r="M178" s="110">
        <f t="shared" si="37"/>
        <v>-11.760912373409578</v>
      </c>
      <c r="N178" s="110">
        <f t="shared" si="33"/>
        <v>2.4983080538957823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481.71694047850769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31.355838387238283</v>
      </c>
      <c r="K179" s="27">
        <f t="shared" si="36"/>
        <v>6.666666666666667</v>
      </c>
      <c r="L179" s="37">
        <f t="shared" si="32"/>
        <v>3.8832492393521392</v>
      </c>
      <c r="M179" s="110">
        <f t="shared" si="37"/>
        <v>-11.760912373409578</v>
      </c>
      <c r="N179" s="110">
        <f t="shared" si="33"/>
        <v>2.4452593259636184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486.91006970531328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31.448975124199084</v>
      </c>
      <c r="K180" s="27">
        <f t="shared" si="36"/>
        <v>6.666666666666667</v>
      </c>
      <c r="L180" s="37">
        <f t="shared" si="32"/>
        <v>3.790112502391338</v>
      </c>
      <c r="M180" s="110">
        <f t="shared" si="37"/>
        <v>-11.760912373409578</v>
      </c>
      <c r="N180" s="110">
        <f t="shared" si="33"/>
        <v>2.3933777551745483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492.15035601676544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31.541956072124666</v>
      </c>
      <c r="K181" s="27">
        <f t="shared" si="36"/>
        <v>6.666666666666667</v>
      </c>
      <c r="L181" s="37">
        <f t="shared" si="32"/>
        <v>3.6971315544657557</v>
      </c>
      <c r="M181" s="110">
        <f t="shared" si="37"/>
        <v>-11.760912373409578</v>
      </c>
      <c r="N181" s="110">
        <f t="shared" si="33"/>
        <v>2.3426810009217118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497.43403290173183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31.634709900777356</v>
      </c>
      <c r="K182" s="27">
        <f t="shared" si="36"/>
        <v>6.666666666666667</v>
      </c>
      <c r="L182" s="37">
        <f t="shared" si="32"/>
        <v>3.604377725813066</v>
      </c>
      <c r="M182" s="110">
        <f t="shared" si="37"/>
        <v>-11.760912373409578</v>
      </c>
      <c r="N182" s="110">
        <f t="shared" si="33"/>
        <v>2.2931780313538086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502.75769801165183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31.727174581034948</v>
      </c>
      <c r="K183" s="27">
        <f t="shared" si="36"/>
        <v>6.666666666666667</v>
      </c>
      <c r="L183" s="37">
        <f t="shared" si="32"/>
        <v>3.5119130455554739</v>
      </c>
      <c r="M183" s="110">
        <f t="shared" si="37"/>
        <v>-11.760912373409578</v>
      </c>
      <c r="N183" s="110">
        <f t="shared" si="33"/>
        <v>2.2448705603195291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508.11827366359466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31.819296277995566</v>
      </c>
      <c r="K184" s="27">
        <f t="shared" si="36"/>
        <v>6.666666666666667</v>
      </c>
      <c r="L184" s="37">
        <f t="shared" si="32"/>
        <v>3.4197913485948561</v>
      </c>
      <c r="M184" s="110">
        <f t="shared" si="37"/>
        <v>-11.760912373409578</v>
      </c>
      <c r="N184" s="110">
        <f t="shared" si="33"/>
        <v>2.1977542818657736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513.51297183049962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31.911028375345612</v>
      </c>
      <c r="K185" s="27">
        <f t="shared" si="36"/>
        <v>6.666666666666667</v>
      </c>
      <c r="L185" s="37">
        <f t="shared" si="32"/>
        <v>3.3280592512448095</v>
      </c>
      <c r="M185" s="110">
        <f t="shared" si="37"/>
        <v>-11.760912373409578</v>
      </c>
      <c r="N185" s="110">
        <f t="shared" si="33"/>
        <v>2.1518199276410557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518.93926313599331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32.002330616373648</v>
      </c>
      <c r="K186" s="27">
        <f t="shared" si="36"/>
        <v>6.666666666666667</v>
      </c>
      <c r="L186" s="37">
        <f t="shared" si="32"/>
        <v>3.236757010216774</v>
      </c>
      <c r="M186" s="110">
        <f t="shared" si="37"/>
        <v>-11.760912373409578</v>
      </c>
      <c r="N186" s="110">
        <f t="shared" si="33"/>
        <v>2.1070541702227468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524.39484940694922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32.093168348189856</v>
      </c>
      <c r="K187" s="27">
        <f t="shared" si="36"/>
        <v>6.666666666666667</v>
      </c>
      <c r="L187" s="37">
        <f t="shared" si="32"/>
        <v>3.1459192784005658</v>
      </c>
      <c r="M187" s="110">
        <f t="shared" si="37"/>
        <v>-11.760912373409578</v>
      </c>
      <c r="N187" s="110">
        <f t="shared" si="33"/>
        <v>2.0634403929703313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529.87763937634577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32.183511856964678</v>
      </c>
      <c r="K188" s="27">
        <f t="shared" si="36"/>
        <v>6.666666666666667</v>
      </c>
      <c r="L188" s="37">
        <f t="shared" si="32"/>
        <v>3.0555757696257437</v>
      </c>
      <c r="M188" s="110">
        <f t="shared" si="37"/>
        <v>-11.760912373409578</v>
      </c>
      <c r="N188" s="110">
        <f t="shared" si="33"/>
        <v>2.02095934464699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535.38572716902638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32.273335783250758</v>
      </c>
      <c r="K189" s="27">
        <f t="shared" si="36"/>
        <v>6.666666666666667</v>
      </c>
      <c r="L189" s="37">
        <f t="shared" si="32"/>
        <v>2.9657518433396639</v>
      </c>
      <c r="M189" s="110">
        <f t="shared" si="37"/>
        <v>-11.760912373409578</v>
      </c>
      <c r="N189" s="110">
        <f t="shared" si="33"/>
        <v>1.9795896948305429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540.91737324179599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32.3626186076498</v>
      </c>
      <c r="K190" s="27">
        <f t="shared" si="36"/>
        <v>6.666666666666667</v>
      </c>
      <c r="L190" s="37">
        <f t="shared" si="32"/>
        <v>2.8764690189406217</v>
      </c>
      <c r="M190" s="110">
        <f t="shared" si="37"/>
        <v>-11.760912373409578</v>
      </c>
      <c r="N190" s="110">
        <f t="shared" si="33"/>
        <v>1.9393085040956897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546.47098748582835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32.451342198202063</v>
      </c>
      <c r="K191" s="27">
        <f t="shared" si="36"/>
        <v>6.666666666666667</v>
      </c>
      <c r="L191" s="37">
        <f t="shared" ref="L191:L222" si="38">F191-J191+M191</f>
        <v>2.7877454283883587</v>
      </c>
      <c r="M191" s="110">
        <f t="shared" si="37"/>
        <v>-11.760912373409578</v>
      </c>
      <c r="N191" s="110">
        <f t="shared" ref="N191:N222" si="39">10^(L191/10)</f>
        <v>1.9000916211106125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552.04511423301381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32.539491411897288</v>
      </c>
      <c r="K192" s="27">
        <f t="shared" si="36"/>
        <v>6.666666666666667</v>
      </c>
      <c r="L192" s="37">
        <f t="shared" si="38"/>
        <v>2.699596214693134</v>
      </c>
      <c r="M192" s="110">
        <f t="shared" si="37"/>
        <v>-11.760912373409578</v>
      </c>
      <c r="N192" s="110">
        <f t="shared" si="39"/>
        <v>1.8619140171540736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557.63841893843687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32.627053743627719</v>
      </c>
      <c r="K193" s="27">
        <f t="shared" si="36"/>
        <v>6.666666666666667</v>
      </c>
      <c r="L193" s="37">
        <f t="shared" si="38"/>
        <v>2.6120338829627023</v>
      </c>
      <c r="M193" s="110">
        <f t="shared" si="37"/>
        <v>-11.760912373409578</v>
      </c>
      <c r="N193" s="110">
        <f t="shared" si="39"/>
        <v>1.8247500671159897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563.24967633860365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32.714019016727001</v>
      </c>
      <c r="K194" s="27">
        <f t="shared" si="36"/>
        <v>6.666666666666667</v>
      </c>
      <c r="L194" s="37">
        <f t="shared" si="38"/>
        <v>2.5250686098634212</v>
      </c>
      <c r="M194" s="110">
        <f t="shared" si="37"/>
        <v>-11.760912373409578</v>
      </c>
      <c r="N194" s="110">
        <f t="shared" si="39"/>
        <v>1.7885737847819498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568.87775990947489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32.800379109969867</v>
      </c>
      <c r="K195" s="27">
        <f t="shared" si="36"/>
        <v>6.666666666666667</v>
      </c>
      <c r="L195" s="37">
        <f t="shared" si="38"/>
        <v>2.4387085166205544</v>
      </c>
      <c r="M195" s="110">
        <f t="shared" si="37"/>
        <v>-11.760912373409578</v>
      </c>
      <c r="N195" s="110">
        <f t="shared" si="39"/>
        <v>1.7533590191031589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574.52163246999464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32.886127716551321</v>
      </c>
      <c r="K196" s="27">
        <f t="shared" si="36"/>
        <v>6.666666666666667</v>
      </c>
      <c r="L196" s="37">
        <f t="shared" si="38"/>
        <v>2.3529599100391003</v>
      </c>
      <c r="M196" s="110">
        <f t="shared" si="37"/>
        <v>-11.760912373409578</v>
      </c>
      <c r="N196" s="110">
        <f t="shared" si="39"/>
        <v>1.7190796172017737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580.18033779586426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32.971260131130485</v>
      </c>
      <c r="K197" s="27">
        <f t="shared" si="36"/>
        <v>6.666666666666667</v>
      </c>
      <c r="L197" s="37">
        <f t="shared" si="38"/>
        <v>2.2678274954599367</v>
      </c>
      <c r="M197" s="110">
        <f t="shared" si="37"/>
        <v>-11.760912373409578</v>
      </c>
      <c r="N197" s="110">
        <f t="shared" si="39"/>
        <v>1.6857095590395863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585.85299312505845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33.055773061519673</v>
      </c>
      <c r="K198" s="27">
        <f t="shared" si="36"/>
        <v>6.666666666666667</v>
      </c>
      <c r="L198" s="37">
        <f t="shared" si="38"/>
        <v>2.1833145650707486</v>
      </c>
      <c r="M198" s="110">
        <f t="shared" si="37"/>
        <v>-11.760912373409578</v>
      </c>
      <c r="N198" s="110">
        <f t="shared" si="39"/>
        <v>1.6532230679704689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591.5387824512502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33.139664462032336</v>
      </c>
      <c r="K199" s="27">
        <f t="shared" si="36"/>
        <v>6.666666666666667</v>
      </c>
      <c r="L199" s="37">
        <f t="shared" si="38"/>
        <v>2.0994231645580861</v>
      </c>
      <c r="M199" s="110">
        <f t="shared" si="37"/>
        <v>-11.760912373409578</v>
      </c>
      <c r="N199" s="110">
        <f t="shared" si="39"/>
        <v>1.6215947007887161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597.23695051414234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33.222933385881127</v>
      </c>
      <c r="K200" s="27">
        <f t="shared" si="36"/>
        <v>6.666666666666667</v>
      </c>
      <c r="L200" s="37">
        <f t="shared" si="38"/>
        <v>2.0161542407092945</v>
      </c>
      <c r="M200" s="110">
        <f t="shared" si="37"/>
        <v>-11.760912373409578</v>
      </c>
      <c r="N200" s="110">
        <f t="shared" si="39"/>
        <v>1.5907994203634857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602.94679740690981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33.305579854346533</v>
      </c>
      <c r="K201" s="27">
        <f t="shared" si="36"/>
        <v>6.666666666666667</v>
      </c>
      <c r="L201" s="37">
        <f t="shared" si="38"/>
        <v>1.9335077722438889</v>
      </c>
      <c r="M201" s="110">
        <f t="shared" si="37"/>
        <v>-11.760912373409578</v>
      </c>
      <c r="N201" s="110">
        <f t="shared" si="39"/>
        <v>1.560812653502039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608.66767373074663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33.387604740722772</v>
      </c>
      <c r="K202" s="27">
        <f t="shared" si="36"/>
        <v>6.666666666666667</v>
      </c>
      <c r="L202" s="37">
        <f t="shared" si="38"/>
        <v>1.8514828858676502</v>
      </c>
      <c r="M202" s="110">
        <f t="shared" si="37"/>
        <v>-11.760912373409578</v>
      </c>
      <c r="N202" s="110">
        <f t="shared" si="39"/>
        <v>1.5316103363012845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614.39897623504237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33.469009667297165</v>
      </c>
      <c r="K203" s="27">
        <f t="shared" si="36"/>
        <v>6.666666666666667</v>
      </c>
      <c r="L203" s="37">
        <f t="shared" si="38"/>
        <v>1.770077959293257</v>
      </c>
      <c r="M203" s="110">
        <f t="shared" si="37"/>
        <v>-11.760912373409578</v>
      </c>
      <c r="N203" s="110">
        <f t="shared" si="39"/>
        <v>1.5031689489189557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620.14014388916848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33.549796913836119</v>
      </c>
      <c r="K204" s="27">
        <f t="shared" si="36"/>
        <v>6.666666666666667</v>
      </c>
      <c r="L204" s="37">
        <f t="shared" si="38"/>
        <v>1.6892907127543033</v>
      </c>
      <c r="M204" s="110">
        <f t="shared" si="37"/>
        <v>-11.760912373409578</v>
      </c>
      <c r="N204" s="110">
        <f t="shared" si="39"/>
        <v>1.4754655414149562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625.89065433835094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33.629969336239718</v>
      </c>
      <c r="K205" s="27">
        <f t="shared" si="36"/>
        <v>6.666666666666667</v>
      </c>
      <c r="L205" s="37">
        <f t="shared" si="38"/>
        <v>1.609118290350704</v>
      </c>
      <c r="M205" s="110">
        <f t="shared" si="37"/>
        <v>-11.760912373409578</v>
      </c>
      <c r="N205" s="110">
        <f t="shared" si="39"/>
        <v>1.4484777520731378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631.65002070178366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33.70953029419146</v>
      </c>
      <c r="K206" s="27">
        <f t="shared" si="36"/>
        <v>6.666666666666667</v>
      </c>
      <c r="L206" s="37">
        <f t="shared" si="38"/>
        <v>1.5295573323989622</v>
      </c>
      <c r="M206" s="110">
        <f t="shared" si="37"/>
        <v>-11.760912373409578</v>
      </c>
      <c r="N206" s="110">
        <f t="shared" si="39"/>
        <v>1.4221838194081662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637.41778867609355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33.788483586772706</v>
      </c>
      <c r="K207" s="27">
        <f t="shared" si="36"/>
        <v>6.666666666666667</v>
      </c>
      <c r="L207" s="37">
        <f t="shared" si="38"/>
        <v>1.4506040398177156</v>
      </c>
      <c r="M207" s="110">
        <f t="shared" si="37"/>
        <v>-11.760912373409578</v>
      </c>
      <c r="N207" s="110">
        <f t="shared" si="39"/>
        <v>1.3965625888863009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643.19353391160075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33.866833395136666</v>
      </c>
      <c r="K208" s="27">
        <f t="shared" si="36"/>
        <v>6.666666666666667</v>
      </c>
      <c r="L208" s="37">
        <f t="shared" si="38"/>
        <v>1.3722542314537556</v>
      </c>
      <c r="M208" s="110">
        <f t="shared" si="37"/>
        <v>-11.760912373409578</v>
      </c>
      <c r="N208" s="110">
        <f t="shared" si="39"/>
        <v>1.3715935152382697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648.97685963260744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33.944584231445418</v>
      </c>
      <c r="K209" s="27">
        <f t="shared" si="36"/>
        <v>6.666666666666667</v>
      </c>
      <c r="L209" s="37">
        <f t="shared" si="38"/>
        <v>1.2945033951450036</v>
      </c>
      <c r="M209" s="110">
        <f t="shared" si="37"/>
        <v>-11.760912373409578</v>
      </c>
      <c r="N209" s="110">
        <f t="shared" si="39"/>
        <v>1.3472566611136791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654.76739447626665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34.021740893368495</v>
      </c>
      <c r="K210" s="27">
        <f t="shared" si="36"/>
        <v>6.666666666666667</v>
      </c>
      <c r="L210" s="37">
        <f t="shared" si="38"/>
        <v>1.2173467332219268</v>
      </c>
      <c r="M210" s="110">
        <f t="shared" si="37"/>
        <v>-11.760912373409578</v>
      </c>
      <c r="N210" s="110">
        <f t="shared" si="39"/>
        <v>1.3235326927161553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484.60923771575938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31.407833769729368</v>
      </c>
      <c r="K211" s="27">
        <f t="shared" si="36"/>
        <v>6.666666666666667</v>
      </c>
      <c r="L211" s="37">
        <f t="shared" si="38"/>
        <v>3.8312538568610535</v>
      </c>
      <c r="M211" s="110">
        <f t="shared" si="37"/>
        <v>-11.760912373409578</v>
      </c>
      <c r="N211" s="110">
        <f t="shared" si="39"/>
        <v>2.4161583057483171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484.70703781125212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31.409586512070273</v>
      </c>
      <c r="K212" s="27">
        <f t="shared" si="36"/>
        <v>6.666666666666667</v>
      </c>
      <c r="L212" s="37">
        <f t="shared" si="38"/>
        <v>3.8295011145201485</v>
      </c>
      <c r="M212" s="110">
        <f t="shared" si="37"/>
        <v>-11.760912373409578</v>
      </c>
      <c r="N212" s="110">
        <f t="shared" si="39"/>
        <v>2.4151833800499722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485.0001268616171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31.414837044016121</v>
      </c>
      <c r="K213" s="27">
        <f t="shared" si="36"/>
        <v>6.666666666666667</v>
      </c>
      <c r="L213" s="37">
        <f t="shared" si="38"/>
        <v>3.8242505825743009</v>
      </c>
      <c r="M213" s="110">
        <f t="shared" si="37"/>
        <v>-11.760912373409578</v>
      </c>
      <c r="N213" s="110">
        <f t="shared" si="39"/>
        <v>2.4122652368143718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485.48757608994532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31.423562410745827</v>
      </c>
      <c r="K214" s="27">
        <f t="shared" si="36"/>
        <v>6.666666666666667</v>
      </c>
      <c r="L214" s="37">
        <f t="shared" si="38"/>
        <v>3.8155252158445947</v>
      </c>
      <c r="M214" s="110">
        <f t="shared" si="37"/>
        <v>-11.760912373409578</v>
      </c>
      <c r="N214" s="110">
        <f t="shared" si="39"/>
        <v>2.4074236442295036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486.1678537916506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31.435724783998683</v>
      </c>
      <c r="K215" s="27">
        <f t="shared" si="36"/>
        <v>6.666666666666667</v>
      </c>
      <c r="L215" s="37">
        <f t="shared" si="38"/>
        <v>3.8033628425917385</v>
      </c>
      <c r="M215" s="110">
        <f t="shared" si="37"/>
        <v>-11.760912373409578</v>
      </c>
      <c r="N215" s="110">
        <f t="shared" si="39"/>
        <v>2.4006911101422714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487.03884909764258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31.451272089829114</v>
      </c>
      <c r="K216" s="27">
        <f t="shared" si="36"/>
        <v>6.666666666666667</v>
      </c>
      <c r="L216" s="37">
        <f t="shared" si="38"/>
        <v>3.7878155367613076</v>
      </c>
      <c r="M216" s="110">
        <f t="shared" si="37"/>
        <v>-11.760912373409578</v>
      </c>
      <c r="N216" s="110">
        <f t="shared" si="39"/>
        <v>2.39211224222784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488.09790403988683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31.470138854795419</v>
      </c>
      <c r="K217" s="27">
        <f t="shared" si="36"/>
        <v>6.666666666666667</v>
      </c>
      <c r="L217" s="37">
        <f t="shared" si="38"/>
        <v>3.768948771795003</v>
      </c>
      <c r="M217" s="110">
        <f t="shared" si="37"/>
        <v>-11.760912373409578</v>
      </c>
      <c r="N217" s="110">
        <f t="shared" si="39"/>
        <v>2.3817428886162104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489.34185280917666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31.492247240469599</v>
      </c>
      <c r="K218" s="27">
        <f t="shared" si="36"/>
        <v>6.666666666666667</v>
      </c>
      <c r="L218" s="37">
        <f t="shared" si="38"/>
        <v>3.746840386120823</v>
      </c>
      <c r="M218" s="110">
        <f t="shared" si="37"/>
        <v>-11.760912373409578</v>
      </c>
      <c r="N218" s="110">
        <f t="shared" si="39"/>
        <v>2.369649092363812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490.76706689983479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31.517508230913688</v>
      </c>
      <c r="K219" s="27">
        <f t="shared" si="36"/>
        <v>6.666666666666667</v>
      </c>
      <c r="L219" s="37">
        <f t="shared" si="38"/>
        <v>3.7215793956767342</v>
      </c>
      <c r="M219" s="110">
        <f t="shared" si="37"/>
        <v>-11.760912373409578</v>
      </c>
      <c r="N219" s="110">
        <f t="shared" si="39"/>
        <v>2.3559058987595192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492.36950471599067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31.545822934588603</v>
      </c>
      <c r="K220" s="27">
        <f t="shared" si="36"/>
        <v>6.666666666666667</v>
      </c>
      <c r="L220" s="37">
        <f t="shared" si="38"/>
        <v>3.6932646920018186</v>
      </c>
      <c r="M220" s="110">
        <f t="shared" si="37"/>
        <v>-11.760912373409578</v>
      </c>
      <c r="N220" s="110">
        <f t="shared" si="39"/>
        <v>2.340596057660369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494.14476417020649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31.57708396107174</v>
      </c>
      <c r="K221" s="27">
        <f t="shared" si="36"/>
        <v>6.666666666666667</v>
      </c>
      <c r="L221" s="37">
        <f t="shared" si="38"/>
        <v>3.6620036655186823</v>
      </c>
      <c r="M221" s="110">
        <f t="shared" si="37"/>
        <v>-11.760912373409578</v>
      </c>
      <c r="N221" s="110">
        <f t="shared" si="39"/>
        <v>2.3238086638505258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496.08813683277401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31.611176833823254</v>
      </c>
      <c r="K222" s="27">
        <f t="shared" si="36"/>
        <v>6.666666666666667</v>
      </c>
      <c r="L222" s="37">
        <f t="shared" si="38"/>
        <v>3.6279107927671674</v>
      </c>
      <c r="M222" s="110">
        <f t="shared" si="37"/>
        <v>-11.760912373409578</v>
      </c>
      <c r="N222" s="110">
        <f t="shared" si="39"/>
        <v>2.3056377769906238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498.19466227941484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31.647981402788783</v>
      </c>
      <c r="K223" s="27">
        <f t="shared" si="36"/>
        <v>6.666666666666667</v>
      </c>
      <c r="L223" s="37">
        <f t="shared" ref="L223:L254" si="41">F223-J223+M223</f>
        <v>3.5911062238016385</v>
      </c>
      <c r="M223" s="110">
        <f t="shared" si="37"/>
        <v>-11.760912373409578</v>
      </c>
      <c r="N223" s="110">
        <f t="shared" ref="N223:N254" si="42">10^(L223/10)</f>
        <v>2.2861810594117675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500.4591814235323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31.687373224501034</v>
      </c>
      <c r="K224" s="27">
        <f t="shared" ref="K224:K268" si="45">4/60*100</f>
        <v>6.666666666666667</v>
      </c>
      <c r="L224" s="37">
        <f t="shared" si="41"/>
        <v>3.551714402089388</v>
      </c>
      <c r="M224" s="110">
        <f t="shared" ref="M224:M268" si="46">10*LOG(6.666667/100)</f>
        <v>-11.760912373409578</v>
      </c>
      <c r="N224" s="110">
        <f t="shared" si="42"/>
        <v>2.2655384652480426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502.87638779208788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31.729224882140233</v>
      </c>
      <c r="K225" s="27">
        <f t="shared" si="45"/>
        <v>6.666666666666667</v>
      </c>
      <c r="L225" s="37">
        <f t="shared" si="41"/>
        <v>3.5098627444501886</v>
      </c>
      <c r="M225" s="110">
        <f t="shared" si="46"/>
        <v>-11.760912373409578</v>
      </c>
      <c r="N225" s="110">
        <f t="shared" si="42"/>
        <v>2.2438110086794842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505.44087589697392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31.773407223330242</v>
      </c>
      <c r="K226" s="27">
        <f t="shared" si="45"/>
        <v>6.666666666666667</v>
      </c>
      <c r="L226" s="37">
        <f t="shared" si="41"/>
        <v>3.4656804032601798</v>
      </c>
      <c r="M226" s="110">
        <f t="shared" si="46"/>
        <v>-11.760912373409578</v>
      </c>
      <c r="N226" s="110">
        <f t="shared" si="42"/>
        <v>2.2210996328533601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508.14718605292489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31.8197904989111</v>
      </c>
      <c r="K227" s="27">
        <f t="shared" si="45"/>
        <v>6.666666666666667</v>
      </c>
      <c r="L227" s="37">
        <f t="shared" si="41"/>
        <v>3.4192971276793216</v>
      </c>
      <c r="M227" s="110">
        <f t="shared" si="46"/>
        <v>-11.760912373409578</v>
      </c>
      <c r="N227" s="110">
        <f t="shared" si="42"/>
        <v>2.1975041947985279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510.9898451870755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31.86824539122502</v>
      </c>
      <c r="K228" s="27">
        <f t="shared" si="45"/>
        <v>6.666666666666667</v>
      </c>
      <c r="L228" s="37">
        <f t="shared" si="41"/>
        <v>3.3708422353654015</v>
      </c>
      <c r="M228" s="110">
        <f t="shared" si="46"/>
        <v>-11.760912373409578</v>
      </c>
      <c r="N228" s="110">
        <f t="shared" si="42"/>
        <v>2.1731225757037862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513.96340336527282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31.918643925339023</v>
      </c>
      <c r="K229" s="27">
        <f t="shared" si="45"/>
        <v>6.666666666666667</v>
      </c>
      <c r="L229" s="37">
        <f t="shared" si="41"/>
        <v>3.3204437012513992</v>
      </c>
      <c r="M229" s="110">
        <f t="shared" si="46"/>
        <v>-11.760912373409578</v>
      </c>
      <c r="N229" s="110">
        <f t="shared" si="42"/>
        <v>2.1480499205643198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517.06246591991442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31.970860260933659</v>
      </c>
      <c r="K230" s="27">
        <f t="shared" si="45"/>
        <v>6.666666666666667</v>
      </c>
      <c r="L230" s="37">
        <f t="shared" si="41"/>
        <v>3.2682273656567631</v>
      </c>
      <c r="M230" s="110">
        <f t="shared" si="46"/>
        <v>-11.760912373409578</v>
      </c>
      <c r="N230" s="110">
        <f t="shared" si="42"/>
        <v>2.1223780065874345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520.28172119969508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32.024771366217713</v>
      </c>
      <c r="K231" s="27">
        <f t="shared" si="45"/>
        <v>6.666666666666667</v>
      </c>
      <c r="L231" s="37">
        <f t="shared" si="41"/>
        <v>3.2143162603727085</v>
      </c>
      <c r="M231" s="110">
        <f t="shared" si="46"/>
        <v>-11.760912373409578</v>
      </c>
      <c r="N231" s="110">
        <f t="shared" si="42"/>
        <v>2.0961947359795245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523.61596407171487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32.080257578145975</v>
      </c>
      <c r="K232" s="27">
        <f t="shared" si="45"/>
        <v>6.666666666666667</v>
      </c>
      <c r="L232" s="37">
        <f t="shared" si="41"/>
        <v>3.1588300484444467</v>
      </c>
      <c r="M232" s="110">
        <f t="shared" si="46"/>
        <v>-11.760912373409578</v>
      </c>
      <c r="N232" s="110">
        <f t="shared" si="42"/>
        <v>2.0695837458296253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527.06011539124995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32.137203055436544</v>
      </c>
      <c r="K233" s="27">
        <f t="shared" si="45"/>
        <v>6.666666666666667</v>
      </c>
      <c r="L233" s="37">
        <f t="shared" si="41"/>
        <v>3.1018845711538781</v>
      </c>
      <c r="M233" s="110">
        <f t="shared" si="46"/>
        <v>-11.760912373409578</v>
      </c>
      <c r="N233" s="110">
        <f t="shared" si="42"/>
        <v>2.0426241257217659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530.60923771575938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32.195496132453414</v>
      </c>
      <c r="K234" s="27">
        <f t="shared" si="45"/>
        <v>6.666666666666667</v>
      </c>
      <c r="L234" s="37">
        <f t="shared" si="41"/>
        <v>3.0435914941370079</v>
      </c>
      <c r="M234" s="110">
        <f t="shared" si="46"/>
        <v>-11.760912373409578</v>
      </c>
      <c r="N234" s="110">
        <f t="shared" si="42"/>
        <v>2.0153902323717889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534.25854757992306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32.255029583015023</v>
      </c>
      <c r="K235" s="27">
        <f t="shared" si="45"/>
        <v>6.666666666666667</v>
      </c>
      <c r="L235" s="37">
        <f t="shared" si="41"/>
        <v>2.9840580435753985</v>
      </c>
      <c r="M235" s="110">
        <f t="shared" si="46"/>
        <v>-11.760912373409578</v>
      </c>
      <c r="N235" s="110">
        <f t="shared" si="42"/>
        <v>1.9879515898912978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538.00342467070573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32.315700803694185</v>
      </c>
      <c r="K236" s="27">
        <f t="shared" si="45"/>
        <v>6.666666666666667</v>
      </c>
      <c r="L236" s="37">
        <f t="shared" si="41"/>
        <v>2.9233868228962372</v>
      </c>
      <c r="M236" s="110">
        <f t="shared" si="46"/>
        <v>-11.760912373409578</v>
      </c>
      <c r="N236" s="110">
        <f t="shared" si="42"/>
        <v>1.9603728641199814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541.83941824879298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32.377411926280487</v>
      </c>
      <c r="K237" s="27">
        <f t="shared" si="45"/>
        <v>6.666666666666667</v>
      </c>
      <c r="L237" s="37">
        <f t="shared" si="41"/>
        <v>2.8616757003099345</v>
      </c>
      <c r="M237" s="110">
        <f t="shared" si="46"/>
        <v>-11.760912373409578</v>
      </c>
      <c r="N237" s="110">
        <f t="shared" si="42"/>
        <v>1.9327138997238085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545.76225115838463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32.440069868870076</v>
      </c>
      <c r="K238" s="27">
        <f t="shared" si="45"/>
        <v>6.666666666666667</v>
      </c>
      <c r="L238" s="37">
        <f t="shared" si="41"/>
        <v>2.7990177577203461</v>
      </c>
      <c r="M238" s="110">
        <f t="shared" si="46"/>
        <v>-11.760912373409578</v>
      </c>
      <c r="N238" s="110">
        <f t="shared" si="42"/>
        <v>1.9050298093238185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549.76782175411836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32.503586334609032</v>
      </c>
      <c r="K239" s="27">
        <f t="shared" si="45"/>
        <v>6.666666666666667</v>
      </c>
      <c r="L239" s="37">
        <f t="shared" si="41"/>
        <v>2.7355012919813895</v>
      </c>
      <c r="M239" s="110">
        <f t="shared" si="46"/>
        <v>-11.760912373409578</v>
      </c>
      <c r="N239" s="110">
        <f t="shared" si="42"/>
        <v>1.8773711047036525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553.85220405441214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32.567877766517029</v>
      </c>
      <c r="K240" s="27">
        <f t="shared" si="45"/>
        <v>6.666666666666667</v>
      </c>
      <c r="L240" s="37">
        <f t="shared" si="41"/>
        <v>2.6712098600733931</v>
      </c>
      <c r="M240" s="110">
        <f t="shared" si="46"/>
        <v>-11.760912373409578</v>
      </c>
      <c r="N240" s="110">
        <f t="shared" si="42"/>
        <v>1.849783861061794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558.01164640689808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32.632865266115964</v>
      </c>
      <c r="K241" s="27">
        <f t="shared" si="45"/>
        <v>6.666666666666667</v>
      </c>
      <c r="L241" s="37">
        <f t="shared" si="41"/>
        <v>2.6062223604744581</v>
      </c>
      <c r="M241" s="110">
        <f t="shared" si="46"/>
        <v>-11.760912373409578</v>
      </c>
      <c r="N241" s="110">
        <f t="shared" si="42"/>
        <v>1.8223099062606603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562.24256892567996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32.69847448283285</v>
      </c>
      <c r="K242" s="27">
        <f t="shared" si="45"/>
        <v>6.666666666666667</v>
      </c>
      <c r="L242" s="37">
        <f t="shared" si="41"/>
        <v>2.5406131437575716</v>
      </c>
      <c r="M242" s="110">
        <f t="shared" si="46"/>
        <v>-11.760912373409578</v>
      </c>
      <c r="N242" s="110">
        <f t="shared" si="42"/>
        <v>1.7949870280267637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566.5415599332739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32.764635480374956</v>
      </c>
      <c r="K243" s="27">
        <f t="shared" si="45"/>
        <v>6.666666666666667</v>
      </c>
      <c r="L243" s="37">
        <f t="shared" si="41"/>
        <v>2.4744521462154658</v>
      </c>
      <c r="M243" s="110">
        <f t="shared" si="46"/>
        <v>-11.760912373409578</v>
      </c>
      <c r="N243" s="110">
        <f t="shared" si="42"/>
        <v>1.7678491930350826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570.9053716133792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32.831282585517251</v>
      </c>
      <c r="K244" s="27">
        <f t="shared" si="45"/>
        <v>6.666666666666667</v>
      </c>
      <c r="L244" s="37">
        <f t="shared" si="41"/>
        <v>2.4078050410731713</v>
      </c>
      <c r="M244" s="110">
        <f t="shared" si="46"/>
        <v>-11.760912373409578</v>
      </c>
      <c r="N244" s="110">
        <f t="shared" si="42"/>
        <v>1.7409267727384681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575.33091505484379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32.898354224017538</v>
      </c>
      <c r="K245" s="27">
        <f t="shared" si="45"/>
        <v>6.666666666666667</v>
      </c>
      <c r="L245" s="37">
        <f t="shared" si="41"/>
        <v>2.3407334025728836</v>
      </c>
      <c r="M245" s="110">
        <f t="shared" si="46"/>
        <v>-11.760912373409578</v>
      </c>
      <c r="N245" s="110">
        <f t="shared" si="42"/>
        <v>1.7142467716613015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579.81525484289796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32.965792747697257</v>
      </c>
      <c r="K246" s="27">
        <f t="shared" si="45"/>
        <v>6.666666666666667</v>
      </c>
      <c r="L246" s="37">
        <f t="shared" si="41"/>
        <v>2.2732948788931644</v>
      </c>
      <c r="M246" s="110">
        <f t="shared" si="46"/>
        <v>-11.760912373409578</v>
      </c>
      <c r="N246" s="110">
        <f t="shared" si="42"/>
        <v>1.6878330546548868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584.35560333125056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33.033544256104733</v>
      </c>
      <c r="K247" s="27">
        <f t="shared" si="45"/>
        <v>6.666666666666667</v>
      </c>
      <c r="L247" s="37">
        <f t="shared" si="41"/>
        <v>2.2055433704856888</v>
      </c>
      <c r="M247" s="110">
        <f t="shared" si="46"/>
        <v>-11.760912373409578</v>
      </c>
      <c r="N247" s="110">
        <f t="shared" si="42"/>
        <v>1.6617065703053109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588.94931470818858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33.101558415615813</v>
      </c>
      <c r="K248" s="27">
        <f t="shared" si="45"/>
        <v>6.666666666666667</v>
      </c>
      <c r="L248" s="37">
        <f t="shared" si="41"/>
        <v>2.1375292109746091</v>
      </c>
      <c r="M248" s="110">
        <f t="shared" si="46"/>
        <v>-11.760912373409578</v>
      </c>
      <c r="N248" s="110">
        <f t="shared" si="42"/>
        <v>1.6358855682928397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593.59387895143914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33.169788278326436</v>
      </c>
      <c r="K249" s="27">
        <f t="shared" si="45"/>
        <v>6.666666666666667</v>
      </c>
      <c r="L249" s="37">
        <f t="shared" si="41"/>
        <v>2.0692993482639856</v>
      </c>
      <c r="M249" s="110">
        <f t="shared" si="46"/>
        <v>-11.760912373409578</v>
      </c>
      <c r="N249" s="110">
        <f t="shared" si="42"/>
        <v>1.6103858090277798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598.28691575024015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33.238190102650528</v>
      </c>
      <c r="K250" s="27">
        <f t="shared" si="45"/>
        <v>6.666666666666667</v>
      </c>
      <c r="L250" s="37">
        <f t="shared" si="41"/>
        <v>2.0008975239398943</v>
      </c>
      <c r="M250" s="110">
        <f t="shared" si="46"/>
        <v>-11.760912373409578</v>
      </c>
      <c r="N250" s="110">
        <f t="shared" si="42"/>
        <v>1.5852207643365175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603.02616845873217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33.306723177152428</v>
      </c>
      <c r="K251" s="27">
        <f t="shared" si="45"/>
        <v>6.666666666666667</v>
      </c>
      <c r="L251" s="37">
        <f t="shared" si="41"/>
        <v>1.9323644494379941</v>
      </c>
      <c r="M251" s="110">
        <f t="shared" si="46"/>
        <v>-11.760912373409578</v>
      </c>
      <c r="N251" s="110">
        <f t="shared" si="42"/>
        <v>1.5604018083492208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607.80949813231564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33.375349648811444</v>
      </c>
      <c r="K252" s="27">
        <f t="shared" si="45"/>
        <v>6.666666666666667</v>
      </c>
      <c r="L252" s="37">
        <f t="shared" si="41"/>
        <v>1.8637379777789782</v>
      </c>
      <c r="M252" s="110">
        <f t="shared" si="46"/>
        <v>-11.760912373409578</v>
      </c>
      <c r="N252" s="110">
        <f t="shared" si="42"/>
        <v>1.5359383980546637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612.63487768786172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33.444034356632834</v>
      </c>
      <c r="K253" s="27">
        <f t="shared" si="45"/>
        <v>6.666666666666667</v>
      </c>
      <c r="L253" s="37">
        <f t="shared" si="41"/>
        <v>1.7950532699575881</v>
      </c>
      <c r="M253" s="110">
        <f t="shared" si="46"/>
        <v>-11.760912373409578</v>
      </c>
      <c r="N253" s="110">
        <f t="shared" si="42"/>
        <v>1.5118382432448716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617.50038621946874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33.512744671279627</v>
      </c>
      <c r="K254" s="27">
        <f t="shared" si="45"/>
        <v>6.666666666666667</v>
      </c>
      <c r="L254" s="37">
        <f t="shared" si="41"/>
        <v>1.7263429553107947</v>
      </c>
      <c r="M254" s="110">
        <f t="shared" si="46"/>
        <v>-11.760912373409578</v>
      </c>
      <c r="N254" s="110">
        <f t="shared" si="42"/>
        <v>1.4881074657800062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622.40420349365968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33.581450341198739</v>
      </c>
      <c r="K255" s="27">
        <f t="shared" si="45"/>
        <v>6.666666666666667</v>
      </c>
      <c r="L255" s="37">
        <f t="shared" ref="L255:L268" si="47">F255-J255+M255</f>
        <v>1.657637285391683</v>
      </c>
      <c r="M255" s="110">
        <f t="shared" si="46"/>
        <v>-11.760912373409578</v>
      </c>
      <c r="N255" s="110">
        <f t="shared" ref="N255:N268" si="48">10^(L255/10)</f>
        <v>1.4647507482686655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627.34460464134941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33.650123345547378</v>
      </c>
      <c r="K256" s="27">
        <f t="shared" si="45"/>
        <v>6.666666666666667</v>
      </c>
      <c r="L256" s="37">
        <f t="shared" si="47"/>
        <v>1.5889642810430438</v>
      </c>
      <c r="M256" s="110">
        <f t="shared" si="46"/>
        <v>-11.760912373409578</v>
      </c>
      <c r="N256" s="110">
        <f t="shared" si="48"/>
        <v>1.4417714723871469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632.31995505844634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33.718737754088792</v>
      </c>
      <c r="K257" s="27">
        <f t="shared" si="45"/>
        <v>6.666666666666667</v>
      </c>
      <c r="L257" s="37">
        <f t="shared" si="47"/>
        <v>1.5203498725016296</v>
      </c>
      <c r="M257" s="110">
        <f t="shared" si="46"/>
        <v>-11.760912373409578</v>
      </c>
      <c r="N257" s="110">
        <f t="shared" si="48"/>
        <v>1.419171847158367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637.32870552241889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33.787269594114221</v>
      </c>
      <c r="K258" s="27">
        <f t="shared" si="45"/>
        <v>6.666666666666667</v>
      </c>
      <c r="L258" s="37">
        <f t="shared" si="47"/>
        <v>1.4518180324762007</v>
      </c>
      <c r="M258" s="110">
        <f t="shared" si="46"/>
        <v>-11.760912373409578</v>
      </c>
      <c r="N258" s="110">
        <f t="shared" si="48"/>
        <v>1.3969530275827371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642.36938752846061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33.855696724358687</v>
      </c>
      <c r="K259" s="27">
        <f t="shared" si="45"/>
        <v>6.666666666666667</v>
      </c>
      <c r="L259" s="37">
        <f t="shared" si="47"/>
        <v>1.383390902231735</v>
      </c>
      <c r="M259" s="110">
        <f t="shared" si="46"/>
        <v>-11.760912373409578</v>
      </c>
      <c r="N259" s="110">
        <f t="shared" si="48"/>
        <v>1.375115224063171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647.44060884588077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33.923998715806874</v>
      </c>
      <c r="K260" s="27">
        <f t="shared" si="45"/>
        <v>6.666666666666667</v>
      </c>
      <c r="L260" s="37">
        <f t="shared" si="47"/>
        <v>1.3150889107835475</v>
      </c>
      <c r="M260" s="110">
        <f t="shared" si="46"/>
        <v>-11.760912373409578</v>
      </c>
      <c r="N260" s="110">
        <f t="shared" si="48"/>
        <v>1.3536578030990756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652.54104929294544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33.992156739230595</v>
      </c>
      <c r="K261" s="27">
        <f t="shared" si="45"/>
        <v>6.666666666666667</v>
      </c>
      <c r="L261" s="37">
        <f t="shared" si="47"/>
        <v>1.2469308873598273</v>
      </c>
      <c r="M261" s="110">
        <f t="shared" si="46"/>
        <v>-11.760912373409578</v>
      </c>
      <c r="N261" s="110">
        <f t="shared" si="48"/>
        <v>1.3325793797424186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657.66945672650274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34.060153459257393</v>
      </c>
      <c r="K262" s="27">
        <f t="shared" si="45"/>
        <v>6.666666666666667</v>
      </c>
      <c r="L262" s="37">
        <f t="shared" si="47"/>
        <v>1.1789341673330291</v>
      </c>
      <c r="M262" s="110">
        <f t="shared" si="46"/>
        <v>-11.760912373409578</v>
      </c>
      <c r="N262" s="110">
        <f t="shared" si="48"/>
        <v>1.3118779023160627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662.82464324125613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34.127972934738921</v>
      </c>
      <c r="K263" s="27">
        <f t="shared" si="45"/>
        <v>6.666666666666667</v>
      </c>
      <c r="L263" s="37">
        <f t="shared" si="47"/>
        <v>1.1111146918515011</v>
      </c>
      <c r="M263" s="110">
        <f t="shared" si="46"/>
        <v>-11.760912373409578</v>
      </c>
      <c r="N263" s="110">
        <f t="shared" si="48"/>
        <v>1.2915507298927837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668.00548157244339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34.195600525166505</v>
      </c>
      <c r="K264" s="27">
        <f t="shared" si="45"/>
        <v>6.666666666666667</v>
      </c>
      <c r="L264" s="37">
        <f t="shared" si="47"/>
        <v>1.0434871014239171</v>
      </c>
      <c r="M264" s="110">
        <f t="shared" si="46"/>
        <v>-11.760912373409578</v>
      </c>
      <c r="N264" s="110">
        <f t="shared" si="48"/>
        <v>1.2715947030245573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673.21090169486729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34.263022802866857</v>
      </c>
      <c r="K265" s="27">
        <f t="shared" si="45"/>
        <v>6.666666666666667</v>
      </c>
      <c r="L265" s="37">
        <f t="shared" si="47"/>
        <v>0.97606482372356496</v>
      </c>
      <c r="M265" s="110">
        <f t="shared" si="46"/>
        <v>-11.760912373409578</v>
      </c>
      <c r="N265" s="110">
        <f t="shared" si="48"/>
        <v>1.2520062081979508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678.43988761065611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34.330227470703058</v>
      </c>
      <c r="K266" s="27">
        <f t="shared" si="45"/>
        <v>6.666666666666667</v>
      </c>
      <c r="L266" s="37">
        <f t="shared" si="47"/>
        <v>0.90886015588736413</v>
      </c>
      <c r="M266" s="110">
        <f t="shared" si="46"/>
        <v>-11.760912373409578</v>
      </c>
      <c r="N266" s="110">
        <f t="shared" si="48"/>
        <v>1.2327812364737156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683.69147431777151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34.397203285002888</v>
      </c>
      <c r="K267" s="27">
        <f t="shared" si="45"/>
        <v>6.666666666666667</v>
      </c>
      <c r="L267" s="37">
        <f t="shared" si="47"/>
        <v>0.84188434158753367</v>
      </c>
      <c r="M267" s="110">
        <f t="shared" si="46"/>
        <v>-11.760912373409578</v>
      </c>
      <c r="N267" s="110">
        <f t="shared" si="48"/>
        <v>1.2139154367483436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688.964744951076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34.463939983437214</v>
      </c>
      <c r="K268" s="40">
        <f t="shared" si="45"/>
        <v>6.666666666666667</v>
      </c>
      <c r="L268" s="41">
        <f t="shared" si="47"/>
        <v>0.77514764315320761</v>
      </c>
      <c r="M268" s="110">
        <f t="shared" si="46"/>
        <v>-11.760912373409578</v>
      </c>
      <c r="N268" s="110">
        <f t="shared" si="48"/>
        <v>1.1954041640533173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26.313131720069684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05D95-BD3A-4E57-87FC-CC5FEBC0205D}">
  <sheetPr codeName="Sheet32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174</v>
      </c>
      <c r="B2" s="29" t="s">
        <v>119</v>
      </c>
      <c r="C2" s="29">
        <f>NSAs!B32</f>
        <v>255455.6</v>
      </c>
      <c r="D2" s="30">
        <f>NSAs!C32</f>
        <v>4256373.47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30 (dBA)</v>
      </c>
      <c r="V5" s="145" t="str">
        <f>INDEX(A7:A45,MATCH(W5,H7:H45,0))</f>
        <v>B-3</v>
      </c>
      <c r="W5" s="146">
        <f>MAX(H7:H45)</f>
        <v>35.263642232209634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A-31</v>
      </c>
      <c r="W6" s="148">
        <f>LARGE(H7:H45,2)</f>
        <v>34.47842210255321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3967.2762447930195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49.66984883636632</v>
      </c>
      <c r="H7" s="36">
        <f>C7-G7</f>
        <v>19.340451120273492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85.910275555238456</v>
      </c>
    </row>
    <row r="8" spans="1:23" x14ac:dyDescent="0.25">
      <c r="A8" s="9" t="str">
        <f>Inverters!B4</f>
        <v>A-2</v>
      </c>
      <c r="B8" s="24">
        <f t="shared" si="0"/>
        <v>3400.6803698673884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48.33131628977948</v>
      </c>
      <c r="H8" s="37">
        <f t="shared" ref="H8:H44" si="3">C8-G8</f>
        <v>20.678983666860333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116.92257375495947</v>
      </c>
    </row>
    <row r="9" spans="1:23" x14ac:dyDescent="0.25">
      <c r="A9" s="9" t="str">
        <f>Inverters!B5</f>
        <v>A-3</v>
      </c>
      <c r="B9" s="24">
        <f t="shared" si="0"/>
        <v>2120.7398018854269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44.229747745273784</v>
      </c>
      <c r="H9" s="37">
        <f t="shared" si="3"/>
        <v>24.780552211366029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300.6458553637645</v>
      </c>
    </row>
    <row r="10" spans="1:23" x14ac:dyDescent="0.25">
      <c r="A10" s="9" t="str">
        <f>Inverters!B6</f>
        <v>A-4</v>
      </c>
      <c r="B10" s="24">
        <f t="shared" si="0"/>
        <v>1764.2476787575993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42.631191093998979</v>
      </c>
      <c r="H10" s="37">
        <f t="shared" si="3"/>
        <v>26.379108862640834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434.42107531370334</v>
      </c>
    </row>
    <row r="11" spans="1:23" x14ac:dyDescent="0.25">
      <c r="A11" s="9" t="str">
        <f>Inverters!B7</f>
        <v>A-5</v>
      </c>
      <c r="B11" s="24">
        <f t="shared" si="0"/>
        <v>1815.0395744998273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42.877721973663327</v>
      </c>
      <c r="H11" s="37">
        <f t="shared" si="3"/>
        <v>26.132577982976485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410.44767345956177</v>
      </c>
    </row>
    <row r="12" spans="1:23" x14ac:dyDescent="0.25">
      <c r="A12" s="9" t="str">
        <f>Inverters!B8</f>
        <v>A-6</v>
      </c>
      <c r="B12" s="24">
        <f t="shared" si="0"/>
        <v>2017.5119084904902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43.796322137041457</v>
      </c>
      <c r="H12" s="37">
        <f t="shared" si="3"/>
        <v>25.213977819598355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332.19858784398053</v>
      </c>
    </row>
    <row r="13" spans="1:23" x14ac:dyDescent="0.25">
      <c r="A13" s="9" t="str">
        <f>Inverters!B9</f>
        <v>A-7</v>
      </c>
      <c r="B13" s="24">
        <f t="shared" si="0"/>
        <v>1715.130014022164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42.385940939263534</v>
      </c>
      <c r="H13" s="37">
        <f t="shared" si="3"/>
        <v>26.624359017376278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459.65914164846663</v>
      </c>
    </row>
    <row r="14" spans="1:23" x14ac:dyDescent="0.25">
      <c r="A14" s="9" t="str">
        <f>Inverters!B10</f>
        <v>A-8</v>
      </c>
      <c r="B14" s="24">
        <f t="shared" si="0"/>
        <v>1576.0460544667928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41.651378081707271</v>
      </c>
      <c r="H14" s="37">
        <f t="shared" si="3"/>
        <v>27.358921874932541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544.36749821256205</v>
      </c>
    </row>
    <row r="15" spans="1:23" x14ac:dyDescent="0.25">
      <c r="A15" s="9" t="str">
        <f>Inverters!B11</f>
        <v>A-9</v>
      </c>
      <c r="B15" s="24">
        <f t="shared" si="0"/>
        <v>1457.7832557694726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40.97385915150916</v>
      </c>
      <c r="H15" s="37">
        <f t="shared" si="3"/>
        <v>28.036440805130653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636.27385854069098</v>
      </c>
    </row>
    <row r="16" spans="1:23" x14ac:dyDescent="0.25">
      <c r="A16" s="9" t="str">
        <f>Inverters!B12</f>
        <v>A-10</v>
      </c>
      <c r="B16" s="24">
        <f t="shared" si="0"/>
        <v>1520.3551936639972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41.338901240836307</v>
      </c>
      <c r="H16" s="37">
        <f t="shared" si="3"/>
        <v>27.671398715803505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584.97845560636097</v>
      </c>
    </row>
    <row r="17" spans="1:21" x14ac:dyDescent="0.25">
      <c r="A17" s="9" t="str">
        <f>Inverters!B13</f>
        <v>A-11</v>
      </c>
      <c r="B17" s="24">
        <f t="shared" si="0"/>
        <v>1670.3010196371679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42.155894924587024</v>
      </c>
      <c r="H17" s="37">
        <f t="shared" si="3"/>
        <v>26.854405032052789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484.66371087666568</v>
      </c>
    </row>
    <row r="18" spans="1:21" x14ac:dyDescent="0.25">
      <c r="A18" s="9" t="str">
        <f>Inverters!B14</f>
        <v>A-12</v>
      </c>
      <c r="B18" s="24">
        <f t="shared" si="0"/>
        <v>1833.2082227613598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42.964235931654365</v>
      </c>
      <c r="H18" s="37">
        <f t="shared" si="3"/>
        <v>26.046064024985448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402.35222054272731</v>
      </c>
    </row>
    <row r="19" spans="1:21" x14ac:dyDescent="0.25">
      <c r="A19" s="9" t="str">
        <f>Inverters!B15</f>
        <v>A-13</v>
      </c>
      <c r="B19" s="24">
        <f t="shared" si="0"/>
        <v>2090.709390733382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44.105873398848985</v>
      </c>
      <c r="H19" s="37">
        <f t="shared" si="3"/>
        <v>24.904426557790828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309.34468299246959</v>
      </c>
    </row>
    <row r="20" spans="1:21" x14ac:dyDescent="0.25">
      <c r="A20" s="9" t="str">
        <f>Inverters!B16</f>
        <v>A-14</v>
      </c>
      <c r="B20" s="24">
        <f t="shared" si="0"/>
        <v>2313.0911221569072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44.983854835009666</v>
      </c>
      <c r="H20" s="37">
        <f t="shared" si="3"/>
        <v>24.026445121630147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252.72285094450703</v>
      </c>
    </row>
    <row r="21" spans="1:21" x14ac:dyDescent="0.25">
      <c r="A21" s="9" t="str">
        <f>Inverters!B17</f>
        <v>A-15</v>
      </c>
      <c r="B21" s="24">
        <f t="shared" si="0"/>
        <v>2585.4040537218839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45.950568508281918</v>
      </c>
      <c r="H21" s="37">
        <f t="shared" si="3"/>
        <v>23.059731448357894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202.28940865235126</v>
      </c>
    </row>
    <row r="22" spans="1:21" x14ac:dyDescent="0.25">
      <c r="A22" s="9" t="str">
        <f>Inverters!B18</f>
        <v>A-16</v>
      </c>
      <c r="B22" s="24">
        <f t="shared" si="0"/>
        <v>1343.6437046332253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40.265682433495968</v>
      </c>
      <c r="H22" s="37">
        <f t="shared" si="3"/>
        <v>28.744617523143845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748.96539530923917</v>
      </c>
    </row>
    <row r="23" spans="1:21" x14ac:dyDescent="0.25">
      <c r="A23" s="9" t="str">
        <f>Inverters!B19</f>
        <v>A-17</v>
      </c>
      <c r="B23" s="24">
        <f t="shared" si="0"/>
        <v>1137.3139278145902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38.817607153026294</v>
      </c>
      <c r="H23" s="37">
        <f t="shared" si="3"/>
        <v>30.192692803613518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1045.3681893969722</v>
      </c>
    </row>
    <row r="24" spans="1:21" x14ac:dyDescent="0.25">
      <c r="A24" s="9" t="str">
        <f>Inverters!B20</f>
        <v>A-18</v>
      </c>
      <c r="B24" s="24">
        <f t="shared" si="0"/>
        <v>1089.9458441592039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38.448098396113089</v>
      </c>
      <c r="H24" s="37">
        <f t="shared" si="3"/>
        <v>30.562201560526724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1138.2041271955723</v>
      </c>
    </row>
    <row r="25" spans="1:21" x14ac:dyDescent="0.25">
      <c r="A25" s="9" t="str">
        <f>Inverters!B21</f>
        <v>A-19</v>
      </c>
      <c r="B25" s="24">
        <f t="shared" si="0"/>
        <v>1176.6892731726887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39.113235887921441</v>
      </c>
      <c r="H25" s="37">
        <f t="shared" si="3"/>
        <v>29.897064068718372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976.57680921329302</v>
      </c>
    </row>
    <row r="26" spans="1:21" x14ac:dyDescent="0.25">
      <c r="A26" s="9" t="str">
        <f>Inverters!B22</f>
        <v>A-20</v>
      </c>
      <c r="B26" s="24">
        <f t="shared" si="0"/>
        <v>1339.6352886141535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40.239731583694976</v>
      </c>
      <c r="H26" s="37">
        <f t="shared" si="3"/>
        <v>28.770568372944837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753.45416386757267</v>
      </c>
    </row>
    <row r="27" spans="1:21" x14ac:dyDescent="0.25">
      <c r="A27" s="9" t="str">
        <f>Inverters!B23</f>
        <v>A-21</v>
      </c>
      <c r="B27" s="24">
        <f t="shared" si="0"/>
        <v>1558.671271179428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41.555090614661104</v>
      </c>
      <c r="H27" s="37">
        <f t="shared" si="3"/>
        <v>27.455209341978708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556.57146189892251</v>
      </c>
    </row>
    <row r="28" spans="1:21" x14ac:dyDescent="0.25">
      <c r="A28" s="9" t="str">
        <f>Inverters!B24</f>
        <v>A-22</v>
      </c>
      <c r="B28" s="24">
        <f t="shared" si="0"/>
        <v>1806.1509290756421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42.83508077697968</v>
      </c>
      <c r="H28" s="37">
        <f t="shared" si="3"/>
        <v>26.175219179660132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414.4975023624923</v>
      </c>
    </row>
    <row r="29" spans="1:21" x14ac:dyDescent="0.25">
      <c r="A29" s="9" t="str">
        <f>Inverters!B25</f>
        <v>A-23</v>
      </c>
      <c r="B29" s="24">
        <f t="shared" si="0"/>
        <v>2078.058741927518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44.053156397959278</v>
      </c>
      <c r="H29" s="37">
        <f t="shared" si="3"/>
        <v>24.957143558680535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313.12255774533571</v>
      </c>
    </row>
    <row r="30" spans="1:21" x14ac:dyDescent="0.25">
      <c r="A30" s="9" t="str">
        <f>Inverters!B26</f>
        <v>A-24</v>
      </c>
      <c r="B30" s="24">
        <f t="shared" si="0"/>
        <v>2400.0993129452286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45.30458425232986</v>
      </c>
      <c r="H30" s="37">
        <f t="shared" si="3"/>
        <v>23.705715704309952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234.73160614765584</v>
      </c>
    </row>
    <row r="31" spans="1:21" x14ac:dyDescent="0.25">
      <c r="A31" s="9" t="str">
        <f>Inverters!B27</f>
        <v>A-25</v>
      </c>
      <c r="B31" s="24">
        <f t="shared" si="0"/>
        <v>744.67948682652411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35.139387815936885</v>
      </c>
      <c r="H31" s="37">
        <f t="shared" si="3"/>
        <v>33.870912140702927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2438.3228810576838</v>
      </c>
    </row>
    <row r="32" spans="1:21" x14ac:dyDescent="0.25">
      <c r="A32" s="9" t="str">
        <f>Inverters!B28</f>
        <v>A-26</v>
      </c>
      <c r="B32" s="24">
        <f t="shared" si="0"/>
        <v>763.20108189126154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35.352779546789534</v>
      </c>
      <c r="H32" s="37">
        <f t="shared" si="3"/>
        <v>33.657520409850278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2321.4110158860099</v>
      </c>
    </row>
    <row r="33" spans="1:21" x14ac:dyDescent="0.25">
      <c r="A33" s="9" t="str">
        <f>Inverters!B29</f>
        <v>A-27</v>
      </c>
      <c r="B33" s="24">
        <f t="shared" si="0"/>
        <v>1039.9038268033316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38.039863527899705</v>
      </c>
      <c r="H33" s="37">
        <f t="shared" si="3"/>
        <v>30.970436428740108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1250.3846768500275</v>
      </c>
    </row>
    <row r="34" spans="1:21" x14ac:dyDescent="0.25">
      <c r="A34" s="9" t="str">
        <f>Inverters!B30</f>
        <v>A-28</v>
      </c>
      <c r="B34" s="24">
        <f t="shared" si="0"/>
        <v>1865.3868140685229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43.115378050471747</v>
      </c>
      <c r="H34" s="37">
        <f t="shared" si="3"/>
        <v>25.894921906168065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388.59051034664947</v>
      </c>
    </row>
    <row r="35" spans="1:21" x14ac:dyDescent="0.25">
      <c r="A35" s="9" t="str">
        <f>Inverters!B31</f>
        <v>A-29</v>
      </c>
      <c r="B35" s="24">
        <f t="shared" si="0"/>
        <v>2105.5526181267855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44.167321979733366</v>
      </c>
      <c r="H35" s="37">
        <f t="shared" si="3"/>
        <v>24.842977976906447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304.99856617183679</v>
      </c>
    </row>
    <row r="36" spans="1:21" x14ac:dyDescent="0.25">
      <c r="A36" s="9" t="str">
        <f>Inverters!B32</f>
        <v>A-30</v>
      </c>
      <c r="B36" s="24">
        <f t="shared" si="0"/>
        <v>3145.187978627082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47.652932141195073</v>
      </c>
      <c r="H36" s="37">
        <f t="shared" si="3"/>
        <v>21.357367815444739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136.69001197115014</v>
      </c>
    </row>
    <row r="37" spans="1:21" x14ac:dyDescent="0.25">
      <c r="A37" s="9" t="str">
        <f>Inverters!B33</f>
        <v>A-31</v>
      </c>
      <c r="B37" s="24">
        <f t="shared" si="0"/>
        <v>694.37470648081751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34.531877854086602</v>
      </c>
      <c r="H37" s="37">
        <f t="shared" si="3"/>
        <v>34.47842210255321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2804.4145408425347</v>
      </c>
    </row>
    <row r="38" spans="1:21" x14ac:dyDescent="0.25">
      <c r="A38" s="9" t="str">
        <f>Inverters!B34</f>
        <v>A-32</v>
      </c>
      <c r="B38" s="24">
        <f t="shared" si="0"/>
        <v>1984.488534862433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43.65297188335331</v>
      </c>
      <c r="H38" s="37">
        <f t="shared" si="3"/>
        <v>25.357328073286503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343.34664442395706</v>
      </c>
    </row>
    <row r="39" spans="1:21" x14ac:dyDescent="0.25">
      <c r="A39" s="9" t="str">
        <f>Inverters!B35</f>
        <v>A-33</v>
      </c>
      <c r="B39" s="24">
        <f t="shared" si="0"/>
        <v>2423.2296129338888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45.387891352544173</v>
      </c>
      <c r="H39" s="37">
        <f t="shared" si="3"/>
        <v>23.622408604095639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230.27185547039517</v>
      </c>
    </row>
    <row r="40" spans="1:21" x14ac:dyDescent="0.25">
      <c r="A40" s="9" t="str">
        <f>Inverters!B36</f>
        <v>B-1</v>
      </c>
      <c r="B40" s="24">
        <f t="shared" si="0"/>
        <v>3768.128170564461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49.222513332640752</v>
      </c>
      <c r="H40" s="37">
        <f t="shared" si="3"/>
        <v>16.777486667359248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47.615534822814681</v>
      </c>
    </row>
    <row r="41" spans="1:21" x14ac:dyDescent="0.25">
      <c r="A41" s="9" t="str">
        <f>Inverters!B37</f>
        <v>B-2</v>
      </c>
      <c r="B41" s="24">
        <f t="shared" si="0"/>
        <v>1512.6004688947473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41.294484613762542</v>
      </c>
      <c r="H41" s="37">
        <f t="shared" si="3"/>
        <v>24.705515386237458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295.49595388283655</v>
      </c>
    </row>
    <row r="42" spans="1:21" x14ac:dyDescent="0.25">
      <c r="A42" s="9" t="str">
        <f>Inverters!B38</f>
        <v>B-3</v>
      </c>
      <c r="B42" s="24">
        <f t="shared" si="0"/>
        <v>448.557258106988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30.73635776779037</v>
      </c>
      <c r="H42" s="37">
        <f t="shared" si="3"/>
        <v>35.263642232209634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3360.193003603199</v>
      </c>
    </row>
    <row r="43" spans="1:21" x14ac:dyDescent="0.25">
      <c r="A43" s="9" t="str">
        <f>Inverters!B39</f>
        <v>C-1</v>
      </c>
      <c r="B43" s="24">
        <f t="shared" si="0"/>
        <v>1478.1392987132676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41.094307271322819</v>
      </c>
      <c r="H43" s="37">
        <f t="shared" si="3"/>
        <v>24.905692728677181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309.43488453780043</v>
      </c>
    </row>
    <row r="44" spans="1:21" ht="15.75" thickBot="1" x14ac:dyDescent="0.3">
      <c r="A44" s="9" t="str">
        <f>Inverters!B40</f>
        <v>Trans</v>
      </c>
      <c r="B44" s="24">
        <f>SQRT(($C$2-Q44)^2+($D$2-R44)^2)</f>
        <v>2587.9122552552622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45.9589909445355</v>
      </c>
      <c r="H44" s="37">
        <f t="shared" si="3"/>
        <v>8.0410090554644995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6.3694349346577406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23.887509446463312</v>
      </c>
      <c r="O45" s="108"/>
      <c r="P45" s="108"/>
      <c r="Q45" s="109"/>
      <c r="R45" s="109"/>
      <c r="U45">
        <f t="shared" ref="U45" si="5">10^(H45/10)</f>
        <v>244.76591773777409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44.186491696098152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44.186491696098152</v>
      </c>
      <c r="D51" s="77">
        <f>10*LOG10(SUM(U7:U44))</f>
        <v>44.1457610756514</v>
      </c>
      <c r="E51" s="77">
        <f>P85</f>
        <v>44.171262443357016</v>
      </c>
      <c r="F51" s="78">
        <f>S85</f>
        <v>50.561383749020251</v>
      </c>
    </row>
    <row r="52" spans="1:19" ht="14.45" customHeight="1" thickBot="1" x14ac:dyDescent="0.3">
      <c r="B52" s="72" t="s">
        <v>141</v>
      </c>
      <c r="C52" s="79">
        <f>10*LOG10(10^(C50/10)+10^(C51/10))</f>
        <v>45.589603777011185</v>
      </c>
      <c r="D52" s="79">
        <f>10*LOG10(10^(D50/10)+10^(D51/10))</f>
        <v>44.546637234023976</v>
      </c>
      <c r="E52" s="79">
        <f>J85</f>
        <v>45.227201811450769</v>
      </c>
      <c r="F52" s="80">
        <f>M85</f>
        <v>51.121643027238193</v>
      </c>
    </row>
    <row r="53" spans="1:19" ht="16.149999999999999" customHeight="1" thickBot="1" x14ac:dyDescent="0.3">
      <c r="B53" s="74" t="s">
        <v>145</v>
      </c>
      <c r="C53" s="81">
        <f>C52-C50</f>
        <v>5.5896037770111846</v>
      </c>
      <c r="D53" s="81">
        <f>D52-D50</f>
        <v>10.546637234023976</v>
      </c>
      <c r="E53" s="81">
        <f>E52-E50</f>
        <v>6.6587307414793955</v>
      </c>
      <c r="F53" s="82">
        <f>F52-F50</f>
        <v>9.1710710974253686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30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44.546637234023976</v>
      </c>
      <c r="J61" s="62">
        <f>10^(I61/10)</f>
        <v>28488.115628756292</v>
      </c>
      <c r="K61" s="63"/>
      <c r="L61" s="153">
        <f>I61+10</f>
        <v>54.546637234023976</v>
      </c>
      <c r="M61" s="62">
        <f>10^(L61/10)</f>
        <v>284881.15628756274</v>
      </c>
      <c r="N61" s="62"/>
      <c r="O61" s="62">
        <f>D51</f>
        <v>44.1457610756514</v>
      </c>
      <c r="P61" s="62">
        <f>10^(O61/10)</f>
        <v>25976.229197246659</v>
      </c>
      <c r="Q61" s="62"/>
      <c r="R61" s="62">
        <f>O61+10</f>
        <v>54.1457610756514</v>
      </c>
      <c r="S61" s="63">
        <f>10^(R61/10)</f>
        <v>259762.29197246642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44.546637234023976</v>
      </c>
      <c r="J62" s="26">
        <f t="shared" ref="J62:J84" si="10">10^(I62/10)</f>
        <v>28488.115628756292</v>
      </c>
      <c r="K62" s="64"/>
      <c r="L62" s="154">
        <f t="shared" ref="L62:L67" si="11">I62+10</f>
        <v>54.546637234023976</v>
      </c>
      <c r="M62" s="26">
        <f t="shared" ref="M62:M84" si="12">10^(L62/10)</f>
        <v>284881.15628756274</v>
      </c>
      <c r="N62" s="26"/>
      <c r="O62" s="26">
        <f>O61</f>
        <v>44.1457610756514</v>
      </c>
      <c r="P62" s="26">
        <f t="shared" ref="P62:P84" si="13">10^(O62/10)</f>
        <v>25976.229197246659</v>
      </c>
      <c r="Q62" s="26"/>
      <c r="R62" s="26">
        <f t="shared" ref="R62:R67" si="14">O62+10</f>
        <v>54.1457610756514</v>
      </c>
      <c r="S62" s="64">
        <f t="shared" ref="S62:S84" si="15">10^(R62/10)</f>
        <v>259762.29197246642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44.546637234023976</v>
      </c>
      <c r="J63" s="26">
        <f t="shared" si="10"/>
        <v>28488.115628756292</v>
      </c>
      <c r="K63" s="64"/>
      <c r="L63" s="154">
        <f t="shared" si="11"/>
        <v>54.546637234023976</v>
      </c>
      <c r="M63" s="26">
        <f t="shared" si="12"/>
        <v>284881.15628756274</v>
      </c>
      <c r="N63" s="26"/>
      <c r="O63" s="26">
        <f t="shared" ref="O63:O84" si="17">O62</f>
        <v>44.1457610756514</v>
      </c>
      <c r="P63" s="26">
        <f t="shared" si="13"/>
        <v>25976.229197246659</v>
      </c>
      <c r="Q63" s="26"/>
      <c r="R63" s="26">
        <f t="shared" si="14"/>
        <v>54.1457610756514</v>
      </c>
      <c r="S63" s="64">
        <f t="shared" si="15"/>
        <v>259762.29197246642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44.546637234023976</v>
      </c>
      <c r="J64" s="26">
        <f t="shared" si="10"/>
        <v>28488.115628756292</v>
      </c>
      <c r="K64" s="64"/>
      <c r="L64" s="154">
        <f t="shared" si="11"/>
        <v>54.546637234023976</v>
      </c>
      <c r="M64" s="26">
        <f t="shared" si="12"/>
        <v>284881.15628756274</v>
      </c>
      <c r="N64" s="26"/>
      <c r="O64" s="26">
        <f t="shared" si="17"/>
        <v>44.1457610756514</v>
      </c>
      <c r="P64" s="26">
        <f t="shared" si="13"/>
        <v>25976.229197246659</v>
      </c>
      <c r="Q64" s="26"/>
      <c r="R64" s="26">
        <f t="shared" si="14"/>
        <v>54.1457610756514</v>
      </c>
      <c r="S64" s="64">
        <f t="shared" si="15"/>
        <v>259762.29197246642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44.546637234023976</v>
      </c>
      <c r="J65" s="26">
        <f t="shared" si="10"/>
        <v>28488.115628756292</v>
      </c>
      <c r="K65" s="64"/>
      <c r="L65" s="154">
        <f t="shared" si="11"/>
        <v>54.546637234023976</v>
      </c>
      <c r="M65" s="26">
        <f t="shared" si="12"/>
        <v>284881.15628756274</v>
      </c>
      <c r="N65" s="26"/>
      <c r="O65" s="26">
        <f t="shared" si="17"/>
        <v>44.1457610756514</v>
      </c>
      <c r="P65" s="26">
        <f t="shared" si="13"/>
        <v>25976.229197246659</v>
      </c>
      <c r="Q65" s="26"/>
      <c r="R65" s="26">
        <f t="shared" si="14"/>
        <v>54.1457610756514</v>
      </c>
      <c r="S65" s="64">
        <f t="shared" si="15"/>
        <v>259762.29197246642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44.546637234023976</v>
      </c>
      <c r="J66" s="26">
        <f t="shared" si="10"/>
        <v>28488.115628756292</v>
      </c>
      <c r="K66" s="64"/>
      <c r="L66" s="154">
        <f t="shared" si="11"/>
        <v>54.546637234023976</v>
      </c>
      <c r="M66" s="26">
        <f t="shared" si="12"/>
        <v>284881.15628756274</v>
      </c>
      <c r="N66" s="26"/>
      <c r="O66" s="26">
        <f t="shared" si="17"/>
        <v>44.1457610756514</v>
      </c>
      <c r="P66" s="26">
        <f t="shared" si="13"/>
        <v>25976.229197246659</v>
      </c>
      <c r="Q66" s="26"/>
      <c r="R66" s="26">
        <f t="shared" si="14"/>
        <v>54.1457610756514</v>
      </c>
      <c r="S66" s="64">
        <f t="shared" si="15"/>
        <v>259762.29197246642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44.546637234023976</v>
      </c>
      <c r="J67" s="26">
        <f t="shared" si="10"/>
        <v>28488.115628756292</v>
      </c>
      <c r="K67" s="64"/>
      <c r="L67" s="154">
        <f t="shared" si="11"/>
        <v>54.546637234023976</v>
      </c>
      <c r="M67" s="26">
        <f t="shared" si="12"/>
        <v>284881.15628756274</v>
      </c>
      <c r="N67" s="26"/>
      <c r="O67" s="26">
        <f t="shared" si="17"/>
        <v>44.1457610756514</v>
      </c>
      <c r="P67" s="26">
        <f t="shared" si="13"/>
        <v>25976.229197246659</v>
      </c>
      <c r="Q67" s="26"/>
      <c r="R67" s="26">
        <f t="shared" si="14"/>
        <v>54.1457610756514</v>
      </c>
      <c r="S67" s="64">
        <f t="shared" si="15"/>
        <v>259762.29197246642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45.589603777011185</v>
      </c>
      <c r="J68" s="26">
        <f t="shared" si="10"/>
        <v>36220.9951149845</v>
      </c>
      <c r="K68" s="64"/>
      <c r="L68" s="154">
        <f>I68</f>
        <v>45.589603777011185</v>
      </c>
      <c r="M68" s="26">
        <f t="shared" si="12"/>
        <v>36220.9951149845</v>
      </c>
      <c r="N68" s="26"/>
      <c r="O68" s="26">
        <f>H46</f>
        <v>44.186491696098152</v>
      </c>
      <c r="P68" s="26">
        <f t="shared" si="13"/>
        <v>26220.995114984438</v>
      </c>
      <c r="Q68" s="26"/>
      <c r="R68" s="26">
        <f>O68</f>
        <v>44.186491696098152</v>
      </c>
      <c r="S68" s="64">
        <f t="shared" si="15"/>
        <v>26220.995114984438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45.589603777011185</v>
      </c>
      <c r="J69" s="26">
        <f t="shared" si="10"/>
        <v>36220.9951149845</v>
      </c>
      <c r="K69" s="64"/>
      <c r="L69" s="154">
        <f t="shared" ref="L69:L82" si="20">I69</f>
        <v>45.589603777011185</v>
      </c>
      <c r="M69" s="26">
        <f t="shared" si="12"/>
        <v>36220.9951149845</v>
      </c>
      <c r="N69" s="26"/>
      <c r="O69" s="26">
        <f t="shared" si="17"/>
        <v>44.186491696098152</v>
      </c>
      <c r="P69" s="26">
        <f t="shared" si="13"/>
        <v>26220.995114984438</v>
      </c>
      <c r="Q69" s="26"/>
      <c r="R69" s="26">
        <f t="shared" ref="R69:R82" si="21">O69</f>
        <v>44.186491696098152</v>
      </c>
      <c r="S69" s="64">
        <f t="shared" si="15"/>
        <v>26220.995114984438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45.589603777011185</v>
      </c>
      <c r="J70" s="26">
        <f t="shared" si="10"/>
        <v>36220.9951149845</v>
      </c>
      <c r="K70" s="64"/>
      <c r="L70" s="154">
        <f t="shared" si="20"/>
        <v>45.589603777011185</v>
      </c>
      <c r="M70" s="26">
        <f t="shared" si="12"/>
        <v>36220.9951149845</v>
      </c>
      <c r="N70" s="26"/>
      <c r="O70" s="26">
        <f t="shared" si="17"/>
        <v>44.186491696098152</v>
      </c>
      <c r="P70" s="26">
        <f t="shared" si="13"/>
        <v>26220.995114984438</v>
      </c>
      <c r="Q70" s="26"/>
      <c r="R70" s="26">
        <f t="shared" si="21"/>
        <v>44.186491696098152</v>
      </c>
      <c r="S70" s="64">
        <f t="shared" si="15"/>
        <v>26220.995114984438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45.589603777011185</v>
      </c>
      <c r="J71" s="26">
        <f t="shared" si="10"/>
        <v>36220.9951149845</v>
      </c>
      <c r="K71" s="64"/>
      <c r="L71" s="154">
        <f t="shared" si="20"/>
        <v>45.589603777011185</v>
      </c>
      <c r="M71" s="26">
        <f t="shared" si="12"/>
        <v>36220.9951149845</v>
      </c>
      <c r="N71" s="26"/>
      <c r="O71" s="26">
        <f t="shared" si="17"/>
        <v>44.186491696098152</v>
      </c>
      <c r="P71" s="26">
        <f t="shared" si="13"/>
        <v>26220.995114984438</v>
      </c>
      <c r="Q71" s="26"/>
      <c r="R71" s="26">
        <f t="shared" si="21"/>
        <v>44.186491696098152</v>
      </c>
      <c r="S71" s="64">
        <f t="shared" si="15"/>
        <v>26220.995114984438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45.589603777011185</v>
      </c>
      <c r="J72" s="26">
        <f t="shared" si="10"/>
        <v>36220.9951149845</v>
      </c>
      <c r="K72" s="64"/>
      <c r="L72" s="154">
        <f t="shared" si="20"/>
        <v>45.589603777011185</v>
      </c>
      <c r="M72" s="26">
        <f t="shared" si="12"/>
        <v>36220.9951149845</v>
      </c>
      <c r="N72" s="26"/>
      <c r="O72" s="26">
        <f t="shared" si="17"/>
        <v>44.186491696098152</v>
      </c>
      <c r="P72" s="26">
        <f t="shared" si="13"/>
        <v>26220.995114984438</v>
      </c>
      <c r="Q72" s="26"/>
      <c r="R72" s="26">
        <f t="shared" si="21"/>
        <v>44.186491696098152</v>
      </c>
      <c r="S72" s="64">
        <f t="shared" si="15"/>
        <v>26220.995114984438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45.589603777011185</v>
      </c>
      <c r="J73" s="26">
        <f t="shared" si="10"/>
        <v>36220.9951149845</v>
      </c>
      <c r="K73" s="64"/>
      <c r="L73" s="154">
        <f t="shared" si="20"/>
        <v>45.589603777011185</v>
      </c>
      <c r="M73" s="26">
        <f t="shared" si="12"/>
        <v>36220.9951149845</v>
      </c>
      <c r="N73" s="26"/>
      <c r="O73" s="26">
        <f t="shared" si="17"/>
        <v>44.186491696098152</v>
      </c>
      <c r="P73" s="26">
        <f t="shared" si="13"/>
        <v>26220.995114984438</v>
      </c>
      <c r="Q73" s="26"/>
      <c r="R73" s="26">
        <f t="shared" si="21"/>
        <v>44.186491696098152</v>
      </c>
      <c r="S73" s="64">
        <f t="shared" si="15"/>
        <v>26220.995114984438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45.589603777011185</v>
      </c>
      <c r="J74" s="26">
        <f t="shared" si="10"/>
        <v>36220.9951149845</v>
      </c>
      <c r="K74" s="64"/>
      <c r="L74" s="154">
        <f t="shared" si="20"/>
        <v>45.589603777011185</v>
      </c>
      <c r="M74" s="26">
        <f t="shared" si="12"/>
        <v>36220.9951149845</v>
      </c>
      <c r="N74" s="26"/>
      <c r="O74" s="26">
        <f t="shared" si="17"/>
        <v>44.186491696098152</v>
      </c>
      <c r="P74" s="26">
        <f t="shared" si="13"/>
        <v>26220.995114984438</v>
      </c>
      <c r="Q74" s="26"/>
      <c r="R74" s="26">
        <f t="shared" si="21"/>
        <v>44.186491696098152</v>
      </c>
      <c r="S74" s="64">
        <f t="shared" si="15"/>
        <v>26220.995114984438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45.589603777011185</v>
      </c>
      <c r="J75" s="26">
        <f t="shared" si="10"/>
        <v>36220.9951149845</v>
      </c>
      <c r="K75" s="64"/>
      <c r="L75" s="154">
        <f t="shared" si="20"/>
        <v>45.589603777011185</v>
      </c>
      <c r="M75" s="26">
        <f t="shared" si="12"/>
        <v>36220.9951149845</v>
      </c>
      <c r="N75" s="26"/>
      <c r="O75" s="26">
        <f t="shared" si="17"/>
        <v>44.186491696098152</v>
      </c>
      <c r="P75" s="26">
        <f t="shared" si="13"/>
        <v>26220.995114984438</v>
      </c>
      <c r="Q75" s="26"/>
      <c r="R75" s="26">
        <f t="shared" si="21"/>
        <v>44.186491696098152</v>
      </c>
      <c r="S75" s="64">
        <f t="shared" si="15"/>
        <v>26220.995114984438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45.589603777011185</v>
      </c>
      <c r="J76" s="26">
        <f t="shared" si="10"/>
        <v>36220.9951149845</v>
      </c>
      <c r="K76" s="64"/>
      <c r="L76" s="154">
        <f t="shared" si="20"/>
        <v>45.589603777011185</v>
      </c>
      <c r="M76" s="26">
        <f t="shared" si="12"/>
        <v>36220.9951149845</v>
      </c>
      <c r="N76" s="26"/>
      <c r="O76" s="26">
        <f t="shared" si="17"/>
        <v>44.186491696098152</v>
      </c>
      <c r="P76" s="26">
        <f t="shared" si="13"/>
        <v>26220.995114984438</v>
      </c>
      <c r="Q76" s="26"/>
      <c r="R76" s="26">
        <f t="shared" si="21"/>
        <v>44.186491696098152</v>
      </c>
      <c r="S76" s="64">
        <f t="shared" si="15"/>
        <v>26220.995114984438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45.589603777011185</v>
      </c>
      <c r="J77" s="26">
        <f t="shared" si="10"/>
        <v>36220.9951149845</v>
      </c>
      <c r="K77" s="64"/>
      <c r="L77" s="154">
        <f t="shared" si="20"/>
        <v>45.589603777011185</v>
      </c>
      <c r="M77" s="26">
        <f t="shared" si="12"/>
        <v>36220.9951149845</v>
      </c>
      <c r="N77" s="26"/>
      <c r="O77" s="26">
        <f t="shared" si="17"/>
        <v>44.186491696098152</v>
      </c>
      <c r="P77" s="26">
        <f t="shared" si="13"/>
        <v>26220.995114984438</v>
      </c>
      <c r="Q77" s="26"/>
      <c r="R77" s="26">
        <f t="shared" si="21"/>
        <v>44.186491696098152</v>
      </c>
      <c r="S77" s="64">
        <f t="shared" si="15"/>
        <v>26220.995114984438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45.589603777011185</v>
      </c>
      <c r="J78" s="26">
        <f t="shared" si="10"/>
        <v>36220.9951149845</v>
      </c>
      <c r="K78" s="64"/>
      <c r="L78" s="154">
        <f t="shared" si="20"/>
        <v>45.589603777011185</v>
      </c>
      <c r="M78" s="26">
        <f t="shared" si="12"/>
        <v>36220.9951149845</v>
      </c>
      <c r="N78" s="26"/>
      <c r="O78" s="26">
        <f t="shared" si="17"/>
        <v>44.186491696098152</v>
      </c>
      <c r="P78" s="26">
        <f t="shared" si="13"/>
        <v>26220.995114984438</v>
      </c>
      <c r="Q78" s="26"/>
      <c r="R78" s="26">
        <f t="shared" si="21"/>
        <v>44.186491696098152</v>
      </c>
      <c r="S78" s="64">
        <f t="shared" si="15"/>
        <v>26220.995114984438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45.589603777011185</v>
      </c>
      <c r="J79" s="26">
        <f t="shared" si="10"/>
        <v>36220.9951149845</v>
      </c>
      <c r="K79" s="64"/>
      <c r="L79" s="154">
        <f t="shared" si="20"/>
        <v>45.589603777011185</v>
      </c>
      <c r="M79" s="26">
        <f t="shared" si="12"/>
        <v>36220.9951149845</v>
      </c>
      <c r="N79" s="26"/>
      <c r="O79" s="26">
        <f t="shared" si="17"/>
        <v>44.186491696098152</v>
      </c>
      <c r="P79" s="26">
        <f t="shared" si="13"/>
        <v>26220.995114984438</v>
      </c>
      <c r="Q79" s="26"/>
      <c r="R79" s="26">
        <f t="shared" si="21"/>
        <v>44.186491696098152</v>
      </c>
      <c r="S79" s="64">
        <f t="shared" si="15"/>
        <v>26220.995114984438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45.589603777011185</v>
      </c>
      <c r="J80" s="26">
        <f t="shared" si="10"/>
        <v>36220.9951149845</v>
      </c>
      <c r="K80" s="64"/>
      <c r="L80" s="154">
        <f t="shared" si="20"/>
        <v>45.589603777011185</v>
      </c>
      <c r="M80" s="26">
        <f t="shared" si="12"/>
        <v>36220.9951149845</v>
      </c>
      <c r="N80" s="26"/>
      <c r="O80" s="26">
        <f t="shared" si="17"/>
        <v>44.186491696098152</v>
      </c>
      <c r="P80" s="26">
        <f t="shared" si="13"/>
        <v>26220.995114984438</v>
      </c>
      <c r="Q80" s="26"/>
      <c r="R80" s="26">
        <f t="shared" si="21"/>
        <v>44.186491696098152</v>
      </c>
      <c r="S80" s="64">
        <f t="shared" si="15"/>
        <v>26220.995114984438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45.589603777011185</v>
      </c>
      <c r="J81" s="26">
        <f t="shared" si="10"/>
        <v>36220.9951149845</v>
      </c>
      <c r="K81" s="64"/>
      <c r="L81" s="154">
        <f t="shared" si="20"/>
        <v>45.589603777011185</v>
      </c>
      <c r="M81" s="26">
        <f t="shared" si="12"/>
        <v>36220.9951149845</v>
      </c>
      <c r="N81" s="26"/>
      <c r="O81" s="26">
        <f t="shared" si="17"/>
        <v>44.186491696098152</v>
      </c>
      <c r="P81" s="26">
        <f t="shared" si="13"/>
        <v>26220.995114984438</v>
      </c>
      <c r="Q81" s="26"/>
      <c r="R81" s="26">
        <f t="shared" si="21"/>
        <v>44.186491696098152</v>
      </c>
      <c r="S81" s="64">
        <f t="shared" si="15"/>
        <v>26220.995114984438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45.589603777011185</v>
      </c>
      <c r="J82" s="26">
        <f t="shared" si="10"/>
        <v>36220.9951149845</v>
      </c>
      <c r="K82" s="64"/>
      <c r="L82" s="154">
        <f t="shared" si="20"/>
        <v>45.589603777011185</v>
      </c>
      <c r="M82" s="26">
        <f t="shared" si="12"/>
        <v>36220.9951149845</v>
      </c>
      <c r="N82" s="26"/>
      <c r="O82" s="26">
        <f t="shared" si="17"/>
        <v>44.186491696098152</v>
      </c>
      <c r="P82" s="26">
        <f t="shared" si="13"/>
        <v>26220.995114984438</v>
      </c>
      <c r="Q82" s="26"/>
      <c r="R82" s="26">
        <f t="shared" si="21"/>
        <v>44.186491696098152</v>
      </c>
      <c r="S82" s="64">
        <f t="shared" si="15"/>
        <v>26220.995114984438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44.546637234023976</v>
      </c>
      <c r="J83" s="26">
        <f t="shared" si="10"/>
        <v>28488.115628756292</v>
      </c>
      <c r="K83" s="64"/>
      <c r="L83" s="154">
        <f>I83+10</f>
        <v>54.546637234023976</v>
      </c>
      <c r="M83" s="26">
        <f t="shared" si="12"/>
        <v>284881.15628756274</v>
      </c>
      <c r="N83" s="26"/>
      <c r="O83" s="26">
        <f>D51</f>
        <v>44.1457610756514</v>
      </c>
      <c r="P83" s="26">
        <f t="shared" si="13"/>
        <v>25976.229197246659</v>
      </c>
      <c r="Q83" s="26"/>
      <c r="R83" s="26">
        <f>O83+10</f>
        <v>54.1457610756514</v>
      </c>
      <c r="S83" s="64">
        <f t="shared" si="15"/>
        <v>259762.29197246642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44.546637234023976</v>
      </c>
      <c r="J84" s="65">
        <f t="shared" si="10"/>
        <v>28488.115628756292</v>
      </c>
      <c r="K84" s="66"/>
      <c r="L84" s="155">
        <f>I84+10</f>
        <v>54.546637234023976</v>
      </c>
      <c r="M84" s="65">
        <f t="shared" si="12"/>
        <v>284881.15628756274</v>
      </c>
      <c r="N84" s="65"/>
      <c r="O84" s="65">
        <f t="shared" si="17"/>
        <v>44.1457610756514</v>
      </c>
      <c r="P84" s="65">
        <f t="shared" si="13"/>
        <v>25976.229197246659</v>
      </c>
      <c r="Q84" s="65"/>
      <c r="R84" s="65">
        <f>O84+10</f>
        <v>54.1457610756514</v>
      </c>
      <c r="S84" s="66">
        <f t="shared" si="15"/>
        <v>259762.29197246642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45.227201811450769</v>
      </c>
      <c r="K85" s="67"/>
      <c r="L85" s="67" t="s">
        <v>134</v>
      </c>
      <c r="M85" s="67">
        <f>10*LOG10(SUM(M61:M84)/24)</f>
        <v>51.121643027238193</v>
      </c>
      <c r="N85" s="67"/>
      <c r="O85" s="67" t="s">
        <v>135</v>
      </c>
      <c r="P85" s="67">
        <f>10*LOG10(SUM(P61:P84)/24)</f>
        <v>44.171262443357016</v>
      </c>
      <c r="Q85" s="67"/>
      <c r="R85" s="67" t="s">
        <v>134</v>
      </c>
      <c r="S85" s="68">
        <f>10*LOG10(SUM(S61:S84)/24)</f>
        <v>50.561383749020251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30</v>
      </c>
      <c r="C89" s="22">
        <f>C2</f>
        <v>255455.6</v>
      </c>
      <c r="D89" s="23">
        <f>D2</f>
        <v>4256373.47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44.186491696098152</v>
      </c>
      <c r="J89" s="86">
        <f>D51</f>
        <v>44.1457610756514</v>
      </c>
      <c r="K89" s="86">
        <f>E51</f>
        <v>44.171262443357016</v>
      </c>
      <c r="L89" s="87">
        <f>F51</f>
        <v>50.561383749020251</v>
      </c>
      <c r="M89" s="89">
        <f>C52</f>
        <v>45.589603777011185</v>
      </c>
      <c r="N89" s="86">
        <f>D52</f>
        <v>44.546637234023976</v>
      </c>
      <c r="O89" s="86">
        <f>E52</f>
        <v>45.227201811450769</v>
      </c>
      <c r="P89" s="87">
        <f>F52</f>
        <v>51.121643027238193</v>
      </c>
      <c r="Q89" s="89">
        <f>C53</f>
        <v>5.5896037770111846</v>
      </c>
      <c r="R89" s="86">
        <f>D53</f>
        <v>10.546637234023976</v>
      </c>
      <c r="S89" s="86">
        <f>E53</f>
        <v>6.6587307414793955</v>
      </c>
      <c r="T89" s="87">
        <f>F53</f>
        <v>9.1710710974253686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30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448.557258106988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27.07665842771873</v>
      </c>
      <c r="K95" s="35">
        <f>4/60*100</f>
        <v>6.666666666666667</v>
      </c>
      <c r="L95" s="36">
        <f t="shared" ref="L95:L126" si="23">F95-J95+M95</f>
        <v>8.1624291988716919</v>
      </c>
      <c r="M95" s="110">
        <f>10*LOG(6.666667/100)</f>
        <v>-11.760912373409578</v>
      </c>
      <c r="N95" s="110">
        <f t="shared" ref="N95:N126" si="24">10^(L95/10)</f>
        <v>6.5500244311982083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454.557258106988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30.851771934379546</v>
      </c>
      <c r="K96" s="27">
        <f t="shared" ref="K96:K159" si="27">4/60*100</f>
        <v>6.666666666666667</v>
      </c>
      <c r="L96" s="37">
        <f t="shared" si="23"/>
        <v>4.3873156922108763</v>
      </c>
      <c r="M96" s="110">
        <f t="shared" ref="M96:M159" si="28">10*LOG(6.666667/100)</f>
        <v>-11.760912373409578</v>
      </c>
      <c r="N96" s="110">
        <f t="shared" si="24"/>
        <v>2.7461962465207015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460.557258106988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30.965672618304513</v>
      </c>
      <c r="K97" s="27">
        <f t="shared" si="27"/>
        <v>6.666666666666667</v>
      </c>
      <c r="L97" s="37">
        <f t="shared" si="23"/>
        <v>4.2734150082859088</v>
      </c>
      <c r="M97" s="110">
        <f t="shared" si="28"/>
        <v>-11.760912373409578</v>
      </c>
      <c r="N97" s="110">
        <f t="shared" si="24"/>
        <v>2.675109113007998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466.557258106988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31.078099000405199</v>
      </c>
      <c r="K98" s="27">
        <f t="shared" si="27"/>
        <v>6.666666666666667</v>
      </c>
      <c r="L98" s="37">
        <f t="shared" si="23"/>
        <v>4.1609886261852225</v>
      </c>
      <c r="M98" s="110">
        <f t="shared" si="28"/>
        <v>-11.760912373409578</v>
      </c>
      <c r="N98" s="110">
        <f t="shared" si="24"/>
        <v>2.6067468812591112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472.557258106988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31.18908875948053</v>
      </c>
      <c r="K99" s="27">
        <f t="shared" si="27"/>
        <v>6.666666666666667</v>
      </c>
      <c r="L99" s="37">
        <f t="shared" si="23"/>
        <v>4.0499988671098919</v>
      </c>
      <c r="M99" s="110">
        <f t="shared" si="28"/>
        <v>-11.760912373409578</v>
      </c>
      <c r="N99" s="110">
        <f t="shared" si="24"/>
        <v>2.5409720427173816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478.557258106988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31.298678148097235</v>
      </c>
      <c r="K100" s="27">
        <f t="shared" si="27"/>
        <v>6.666666666666667</v>
      </c>
      <c r="L100" s="37">
        <f t="shared" si="23"/>
        <v>3.9404094784931871</v>
      </c>
      <c r="M100" s="110">
        <f t="shared" si="28"/>
        <v>-11.760912373409578</v>
      </c>
      <c r="N100" s="110">
        <f t="shared" si="24"/>
        <v>2.4776556546323598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484.557258106988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31.406902063675563</v>
      </c>
      <c r="K101" s="27">
        <f t="shared" si="27"/>
        <v>6.666666666666667</v>
      </c>
      <c r="L101" s="37">
        <f t="shared" si="23"/>
        <v>3.8321855629148587</v>
      </c>
      <c r="M101" s="110">
        <f t="shared" si="28"/>
        <v>-11.760912373409578</v>
      </c>
      <c r="N101" s="110">
        <f t="shared" si="24"/>
        <v>2.4166767076402791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490.557258106988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31.513794115200685</v>
      </c>
      <c r="K102" s="27">
        <f t="shared" si="27"/>
        <v>6.666666666666667</v>
      </c>
      <c r="L102" s="37">
        <f t="shared" si="23"/>
        <v>3.7252935113897365</v>
      </c>
      <c r="M102" s="110">
        <f t="shared" si="28"/>
        <v>-11.760912373409578</v>
      </c>
      <c r="N102" s="110">
        <f t="shared" si="24"/>
        <v>2.35792154715568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496.557258106988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31.619386685878826</v>
      </c>
      <c r="K103" s="27">
        <f t="shared" si="27"/>
        <v>6.666666666666667</v>
      </c>
      <c r="L103" s="37">
        <f t="shared" si="23"/>
        <v>3.6197009407115956</v>
      </c>
      <c r="M103" s="110">
        <f t="shared" si="28"/>
        <v>-11.760912373409578</v>
      </c>
      <c r="N103" s="110">
        <f t="shared" si="24"/>
        <v>2.3012833434043332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502.557258106988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31.72371099203043</v>
      </c>
      <c r="K104" s="27">
        <f t="shared" si="27"/>
        <v>6.666666666666667</v>
      </c>
      <c r="L104" s="37">
        <f t="shared" si="23"/>
        <v>3.5153766345599919</v>
      </c>
      <c r="M104" s="110">
        <f t="shared" si="28"/>
        <v>-11.760912373409578</v>
      </c>
      <c r="N104" s="110">
        <f t="shared" si="24"/>
        <v>2.2466616054797353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508.557258106988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31.826797138488313</v>
      </c>
      <c r="K105" s="27">
        <f t="shared" si="27"/>
        <v>6.666666666666667</v>
      </c>
      <c r="L105" s="37">
        <f t="shared" si="23"/>
        <v>3.4122904881021086</v>
      </c>
      <c r="M105" s="110">
        <f t="shared" si="28"/>
        <v>-11.760912373409578</v>
      </c>
      <c r="N105" s="110">
        <f t="shared" si="24"/>
        <v>2.1939617352928402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514.557258106988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31.928674170746827</v>
      </c>
      <c r="K106" s="27">
        <f t="shared" si="27"/>
        <v>6.666666666666667</v>
      </c>
      <c r="L106" s="37">
        <f t="shared" si="23"/>
        <v>3.3104134558435945</v>
      </c>
      <c r="M106" s="110">
        <f t="shared" si="28"/>
        <v>-11.760912373409578</v>
      </c>
      <c r="N106" s="110">
        <f t="shared" si="24"/>
        <v>2.1430946177155703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520.557258106988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32.029370124087947</v>
      </c>
      <c r="K107" s="27">
        <f t="shared" si="27"/>
        <v>6.666666666666667</v>
      </c>
      <c r="L107" s="37">
        <f t="shared" si="23"/>
        <v>3.2097175025024747</v>
      </c>
      <c r="M107" s="110">
        <f t="shared" si="28"/>
        <v>-11.760912373409578</v>
      </c>
      <c r="N107" s="110">
        <f t="shared" si="24"/>
        <v>2.093976243600232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526.557258106988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32.128912069892273</v>
      </c>
      <c r="K108" s="27">
        <f t="shared" si="27"/>
        <v>6.666666666666667</v>
      </c>
      <c r="L108" s="37">
        <f t="shared" si="23"/>
        <v>3.1101755566981488</v>
      </c>
      <c r="M108" s="110">
        <f t="shared" si="28"/>
        <v>-11.760912373409578</v>
      </c>
      <c r="N108" s="110">
        <f t="shared" si="24"/>
        <v>2.0465273626951479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532.557258106988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32.22732615932631</v>
      </c>
      <c r="K109" s="27">
        <f t="shared" si="27"/>
        <v>6.666666666666667</v>
      </c>
      <c r="L109" s="37">
        <f t="shared" si="23"/>
        <v>3.0117614672641118</v>
      </c>
      <c r="M109" s="110">
        <f t="shared" si="28"/>
        <v>-11.760912373409578</v>
      </c>
      <c r="N109" s="110">
        <f t="shared" si="24"/>
        <v>2.0006731637773072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538.557258106988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32.324637664582291</v>
      </c>
      <c r="K110" s="27">
        <f t="shared" si="27"/>
        <v>6.666666666666667</v>
      </c>
      <c r="L110" s="37">
        <f t="shared" si="23"/>
        <v>2.9144499620081312</v>
      </c>
      <c r="M110" s="110">
        <f t="shared" si="28"/>
        <v>-11.760912373409578</v>
      </c>
      <c r="N110" s="110">
        <f t="shared" si="24"/>
        <v>1.9563429795899765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544.557258106988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32.420871017833484</v>
      </c>
      <c r="K111" s="27">
        <f t="shared" si="27"/>
        <v>6.666666666666667</v>
      </c>
      <c r="L111" s="37">
        <f t="shared" si="23"/>
        <v>2.8182166087569378</v>
      </c>
      <c r="M111" s="110">
        <f t="shared" si="28"/>
        <v>-11.760912373409578</v>
      </c>
      <c r="N111" s="110">
        <f t="shared" si="24"/>
        <v>1.9134700144109182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550.557258106988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32.516049848054891</v>
      </c>
      <c r="K112" s="27">
        <f t="shared" si="27"/>
        <v>6.666666666666667</v>
      </c>
      <c r="L112" s="37">
        <f t="shared" si="23"/>
        <v>2.7230377785355309</v>
      </c>
      <c r="M112" s="110">
        <f t="shared" si="28"/>
        <v>-11.760912373409578</v>
      </c>
      <c r="N112" s="110">
        <f t="shared" si="24"/>
        <v>1.8719910922891922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556.557258106988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32.610197015848478</v>
      </c>
      <c r="K113" s="27">
        <f t="shared" si="27"/>
        <v>6.666666666666667</v>
      </c>
      <c r="L113" s="37">
        <f t="shared" si="23"/>
        <v>2.6288906107419443</v>
      </c>
      <c r="M113" s="110">
        <f t="shared" si="28"/>
        <v>-11.760912373409578</v>
      </c>
      <c r="N113" s="110">
        <f t="shared" si="24"/>
        <v>1.8318464241775629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562.557258106988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32.703334646401082</v>
      </c>
      <c r="K114" s="27">
        <f t="shared" si="27"/>
        <v>6.666666666666667</v>
      </c>
      <c r="L114" s="37">
        <f t="shared" si="23"/>
        <v>2.5357529801893399</v>
      </c>
      <c r="M114" s="110">
        <f t="shared" si="28"/>
        <v>-11.760912373409578</v>
      </c>
      <c r="N114" s="110">
        <f t="shared" si="24"/>
        <v>1.7929793923570618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568.557258106988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32.795484160694024</v>
      </c>
      <c r="K115" s="27">
        <f t="shared" si="27"/>
        <v>6.666666666666667</v>
      </c>
      <c r="L115" s="37">
        <f t="shared" si="23"/>
        <v>2.4436034658963983</v>
      </c>
      <c r="M115" s="110">
        <f t="shared" si="28"/>
        <v>-11.760912373409578</v>
      </c>
      <c r="N115" s="110">
        <f t="shared" si="24"/>
        <v>1.7553363507015391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574.557258106988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32.886666305074435</v>
      </c>
      <c r="K116" s="27">
        <f t="shared" si="27"/>
        <v>6.666666666666667</v>
      </c>
      <c r="L116" s="37">
        <f t="shared" si="23"/>
        <v>2.3524213215159868</v>
      </c>
      <c r="M116" s="110">
        <f t="shared" si="28"/>
        <v>-11.760912373409578</v>
      </c>
      <c r="N116" s="110">
        <f t="shared" si="24"/>
        <v>1.7188664394659301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580.557258106988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32.976901179290543</v>
      </c>
      <c r="K117" s="27">
        <f t="shared" si="27"/>
        <v>6.666666666666667</v>
      </c>
      <c r="L117" s="37">
        <f t="shared" si="23"/>
        <v>2.2621864472998787</v>
      </c>
      <c r="M117" s="110">
        <f t="shared" si="28"/>
        <v>-11.760912373409578</v>
      </c>
      <c r="N117" s="110">
        <f t="shared" si="24"/>
        <v>1.6835214134036491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586.557258106988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33.066208263085571</v>
      </c>
      <c r="K118" s="27">
        <f t="shared" si="27"/>
        <v>6.666666666666667</v>
      </c>
      <c r="L118" s="37">
        <f t="shared" si="23"/>
        <v>2.1728793635048511</v>
      </c>
      <c r="M118" s="110">
        <f t="shared" si="28"/>
        <v>-11.760912373409578</v>
      </c>
      <c r="N118" s="110">
        <f t="shared" si="24"/>
        <v>1.6492554821280236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592.557258106988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33.154606441438332</v>
      </c>
      <c r="K119" s="27">
        <f t="shared" si="27"/>
        <v>6.666666666666667</v>
      </c>
      <c r="L119" s="37">
        <f t="shared" si="23"/>
        <v>2.0844811851520895</v>
      </c>
      <c r="M119" s="110">
        <f t="shared" si="28"/>
        <v>-11.760912373409578</v>
      </c>
      <c r="N119" s="110">
        <f t="shared" si="24"/>
        <v>1.6160251617309931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598.557258106988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33.242114028532328</v>
      </c>
      <c r="K120" s="27">
        <f t="shared" si="27"/>
        <v>6.666666666666667</v>
      </c>
      <c r="L120" s="37">
        <f t="shared" si="23"/>
        <v>1.9969735980580943</v>
      </c>
      <c r="M120" s="110">
        <f t="shared" si="28"/>
        <v>-11.760912373409578</v>
      </c>
      <c r="N120" s="110">
        <f t="shared" si="24"/>
        <v>1.5837891367608954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604.557258106988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33.328748790529389</v>
      </c>
      <c r="K121" s="27">
        <f t="shared" si="27"/>
        <v>6.666666666666667</v>
      </c>
      <c r="L121" s="37">
        <f t="shared" si="23"/>
        <v>1.9103388360610332</v>
      </c>
      <c r="M121" s="110">
        <f t="shared" si="28"/>
        <v>-11.760912373409578</v>
      </c>
      <c r="N121" s="110">
        <f t="shared" si="24"/>
        <v>1.5525081317410014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610.557258106988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33.414527967218802</v>
      </c>
      <c r="K122" s="27">
        <f t="shared" si="27"/>
        <v>6.666666666666667</v>
      </c>
      <c r="L122" s="37">
        <f t="shared" si="23"/>
        <v>1.8245596593716193</v>
      </c>
      <c r="M122" s="110">
        <f t="shared" si="28"/>
        <v>-11.760912373409578</v>
      </c>
      <c r="N122" s="110">
        <f t="shared" si="24"/>
        <v>1.5221447914824244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616.557258106988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33.499468292607801</v>
      </c>
      <c r="K123" s="27">
        <f t="shared" si="27"/>
        <v>6.666666666666667</v>
      </c>
      <c r="L123" s="37">
        <f t="shared" si="23"/>
        <v>1.7396193339826205</v>
      </c>
      <c r="M123" s="110">
        <f t="shared" si="28"/>
        <v>-11.760912373409578</v>
      </c>
      <c r="N123" s="110">
        <f t="shared" si="24"/>
        <v>1.4926635695101509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622.557258106988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33.583586014515006</v>
      </c>
      <c r="K124" s="27">
        <f t="shared" si="27"/>
        <v>6.666666666666667</v>
      </c>
      <c r="L124" s="37">
        <f t="shared" si="23"/>
        <v>1.6555016120754154</v>
      </c>
      <c r="M124" s="110">
        <f t="shared" si="28"/>
        <v>-11.760912373409578</v>
      </c>
      <c r="N124" s="110">
        <f t="shared" si="24"/>
        <v>1.4640306239796772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628.557258106988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33.666896913224157</v>
      </c>
      <c r="K125" s="27">
        <f t="shared" si="27"/>
        <v>6.666666666666667</v>
      </c>
      <c r="L125" s="37">
        <f t="shared" si="23"/>
        <v>1.5721907133662647</v>
      </c>
      <c r="M125" s="110">
        <f t="shared" si="28"/>
        <v>-11.760912373409578</v>
      </c>
      <c r="N125" s="110">
        <f t="shared" si="24"/>
        <v>1.436213720515003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634.557258106988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33.749416319251729</v>
      </c>
      <c r="K126" s="27">
        <f t="shared" si="27"/>
        <v>6.666666666666667</v>
      </c>
      <c r="L126" s="37">
        <f t="shared" si="23"/>
        <v>1.4896713073386927</v>
      </c>
      <c r="M126" s="110">
        <f t="shared" si="28"/>
        <v>-11.760912373409578</v>
      </c>
      <c r="N126" s="110">
        <f t="shared" si="24"/>
        <v>1.4091821414469183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640.557258106988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33.831159130278465</v>
      </c>
      <c r="K127" s="27">
        <f t="shared" si="27"/>
        <v>6.666666666666667</v>
      </c>
      <c r="L127" s="37">
        <f t="shared" ref="L127:L158" si="29">F127-J127+M127</f>
        <v>1.4079284963119569</v>
      </c>
      <c r="M127" s="110">
        <f t="shared" si="28"/>
        <v>-11.760912373409578</v>
      </c>
      <c r="N127" s="110">
        <f t="shared" ref="N127:N158" si="30">10^(L127/10)</f>
        <v>1.3829066009742499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646.557258106988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33.912139827291611</v>
      </c>
      <c r="K128" s="27">
        <f t="shared" si="27"/>
        <v>6.666666666666667</v>
      </c>
      <c r="L128" s="37">
        <f t="shared" si="29"/>
        <v>1.3269477992988108</v>
      </c>
      <c r="M128" s="110">
        <f t="shared" si="28"/>
        <v>-11.760912373409578</v>
      </c>
      <c r="N128" s="110">
        <f t="shared" si="30"/>
        <v>1.3573591658104023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652.557258106988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33.992372489981548</v>
      </c>
      <c r="K129" s="27">
        <f t="shared" si="27"/>
        <v>6.666666666666667</v>
      </c>
      <c r="L129" s="37">
        <f t="shared" si="29"/>
        <v>1.2467151366088736</v>
      </c>
      <c r="M129" s="110">
        <f t="shared" si="28"/>
        <v>-11.760912373409578</v>
      </c>
      <c r="N129" s="110">
        <f t="shared" si="30"/>
        <v>1.3325131809136095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658.557258106988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34.071870811433818</v>
      </c>
      <c r="K130" s="27">
        <f t="shared" si="27"/>
        <v>6.666666666666667</v>
      </c>
      <c r="L130" s="37">
        <f t="shared" si="29"/>
        <v>1.1672168151566034</v>
      </c>
      <c r="M130" s="110">
        <f t="shared" si="28"/>
        <v>-11.760912373409578</v>
      </c>
      <c r="N130" s="110">
        <f t="shared" si="30"/>
        <v>1.3083431999320427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664.557258106988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34.150648112154883</v>
      </c>
      <c r="K131" s="27">
        <f t="shared" si="27"/>
        <v>6.666666666666667</v>
      </c>
      <c r="L131" s="37">
        <f t="shared" si="29"/>
        <v>1.0884395144355388</v>
      </c>
      <c r="M131" s="110">
        <f t="shared" si="28"/>
        <v>-11.760912373409578</v>
      </c>
      <c r="N131" s="110">
        <f t="shared" si="30"/>
        <v>1.2848249200247857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670.557258106988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34.228717353467552</v>
      </c>
      <c r="K132" s="27">
        <f t="shared" si="27"/>
        <v>6.666666666666667</v>
      </c>
      <c r="L132" s="37">
        <f t="shared" si="29"/>
        <v>1.0103702731228701</v>
      </c>
      <c r="M132" s="110">
        <f t="shared" si="28"/>
        <v>-11.760912373409578</v>
      </c>
      <c r="N132" s="110">
        <f t="shared" si="30"/>
        <v>1.2619351207468559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676.557258106988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34.306091150309733</v>
      </c>
      <c r="K133" s="27">
        <f t="shared" si="27"/>
        <v>6.666666666666667</v>
      </c>
      <c r="L133" s="37">
        <f t="shared" si="29"/>
        <v>0.93299647628068882</v>
      </c>
      <c r="M133" s="110">
        <f t="shared" si="28"/>
        <v>-11.760912373409578</v>
      </c>
      <c r="N133" s="110">
        <f t="shared" si="30"/>
        <v>1.239651606711238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682.557258106988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34.382781783468133</v>
      </c>
      <c r="K134" s="27">
        <f t="shared" si="27"/>
        <v>6.666666666666667</v>
      </c>
      <c r="L134" s="37">
        <f t="shared" si="29"/>
        <v>0.85630584312228919</v>
      </c>
      <c r="M134" s="110">
        <f t="shared" si="28"/>
        <v>-11.760912373409578</v>
      </c>
      <c r="N134" s="110">
        <f t="shared" si="30"/>
        <v>1.2179531537634893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688.557258106988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34.458801211276636</v>
      </c>
      <c r="K135" s="27">
        <f t="shared" si="27"/>
        <v>6.666666666666667</v>
      </c>
      <c r="L135" s="37">
        <f t="shared" si="29"/>
        <v>0.7802864153137854</v>
      </c>
      <c r="M135" s="110">
        <f t="shared" si="28"/>
        <v>-11.760912373409578</v>
      </c>
      <c r="N135" s="110">
        <f t="shared" si="30"/>
        <v>1.1968194584251142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694.557258106988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34.534161080807159</v>
      </c>
      <c r="K136" s="27">
        <f t="shared" si="27"/>
        <v>6.666666666666667</v>
      </c>
      <c r="L136" s="37">
        <f t="shared" si="29"/>
        <v>0.70492654578326253</v>
      </c>
      <c r="M136" s="110">
        <f t="shared" si="28"/>
        <v>-11.760912373409578</v>
      </c>
      <c r="N136" s="110">
        <f t="shared" si="30"/>
        <v>1.1762310903808109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700.557258106988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34.608872738579159</v>
      </c>
      <c r="K137" s="27">
        <f t="shared" si="27"/>
        <v>6.666666666666667</v>
      </c>
      <c r="L137" s="37">
        <f t="shared" si="29"/>
        <v>0.63021488801126324</v>
      </c>
      <c r="M137" s="110">
        <f t="shared" si="28"/>
        <v>-11.760912373409578</v>
      </c>
      <c r="N137" s="110">
        <f t="shared" si="30"/>
        <v>1.1561694478019382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706.557258106988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34.682947240812531</v>
      </c>
      <c r="K138" s="27">
        <f t="shared" si="27"/>
        <v>6.666666666666667</v>
      </c>
      <c r="L138" s="37">
        <f t="shared" si="29"/>
        <v>0.5561403857778906</v>
      </c>
      <c r="M138" s="110">
        <f t="shared" si="28"/>
        <v>-11.760912373409578</v>
      </c>
      <c r="N138" s="110">
        <f t="shared" si="30"/>
        <v>1.1366167153143205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712.557258106988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34.75639536324698</v>
      </c>
      <c r="K139" s="27">
        <f t="shared" si="27"/>
        <v>6.666666666666667</v>
      </c>
      <c r="L139" s="37">
        <f t="shared" si="29"/>
        <v>0.4826922633434414</v>
      </c>
      <c r="M139" s="110">
        <f t="shared" si="28"/>
        <v>-11.760912373409578</v>
      </c>
      <c r="N139" s="110">
        <f t="shared" si="30"/>
        <v>1.117555824433043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718.557258106988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34.82922761054968</v>
      </c>
      <c r="K140" s="27">
        <f t="shared" si="27"/>
        <v>6.666666666666667</v>
      </c>
      <c r="L140" s="37">
        <f t="shared" si="29"/>
        <v>0.40986001604074218</v>
      </c>
      <c r="M140" s="110">
        <f t="shared" si="28"/>
        <v>-11.760912373409578</v>
      </c>
      <c r="N140" s="110">
        <f t="shared" si="30"/>
        <v>1.0989704163001275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724.557258106988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34.901454225331754</v>
      </c>
      <c r="K141" s="27">
        <f t="shared" si="27"/>
        <v>6.666666666666667</v>
      </c>
      <c r="L141" s="37">
        <f t="shared" si="29"/>
        <v>0.33763340125866748</v>
      </c>
      <c r="M141" s="110">
        <f t="shared" si="28"/>
        <v>-11.760912373409578</v>
      </c>
      <c r="N141" s="110">
        <f t="shared" si="30"/>
        <v>1.0808448065731728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730.557258106988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34.973085196793065</v>
      </c>
      <c r="K142" s="27">
        <f t="shared" si="27"/>
        <v>6.666666666666667</v>
      </c>
      <c r="L142" s="37">
        <f t="shared" si="29"/>
        <v>0.26600242979735711</v>
      </c>
      <c r="M142" s="110">
        <f t="shared" si="28"/>
        <v>-11.760912373409578</v>
      </c>
      <c r="N142" s="110">
        <f t="shared" si="30"/>
        <v>1.0631639523241885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736.557258106988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35.044130269013316</v>
      </c>
      <c r="K143" s="27">
        <f t="shared" si="27"/>
        <v>6.666666666666667</v>
      </c>
      <c r="L143" s="37">
        <f t="shared" si="29"/>
        <v>0.19495735757710619</v>
      </c>
      <c r="M143" s="110">
        <f t="shared" si="28"/>
        <v>-11.760912373409578</v>
      </c>
      <c r="N143" s="110">
        <f t="shared" si="30"/>
        <v>1.0459134208182108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742.557258106988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35.114598948906888</v>
      </c>
      <c r="K144" s="27">
        <f t="shared" si="27"/>
        <v>6.666666666666667</v>
      </c>
      <c r="L144" s="37">
        <f t="shared" si="29"/>
        <v>0.12448867768353367</v>
      </c>
      <c r="M144" s="110">
        <f t="shared" si="28"/>
        <v>-11.760912373409578</v>
      </c>
      <c r="N144" s="110">
        <f t="shared" si="30"/>
        <v>1.0290793600506443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748.557258106988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35.184500513857579</v>
      </c>
      <c r="K145" s="27">
        <f t="shared" si="27"/>
        <v>6.666666666666667</v>
      </c>
      <c r="L145" s="37">
        <f t="shared" si="29"/>
        <v>5.4587112732843224E-2</v>
      </c>
      <c r="M145" s="110">
        <f t="shared" si="28"/>
        <v>-11.760912373409578</v>
      </c>
      <c r="N145" s="110">
        <f t="shared" si="30"/>
        <v>1.0126484709310171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754.557258106988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35.25384401904855</v>
      </c>
      <c r="K146" s="27">
        <f t="shared" si="27"/>
        <v>6.666666666666667</v>
      </c>
      <c r="L146" s="37">
        <f t="shared" si="29"/>
        <v>-1.4756392458128431E-2</v>
      </c>
      <c r="M146" s="110">
        <f t="shared" si="28"/>
        <v>-11.760912373409578</v>
      </c>
      <c r="N146" s="110">
        <f t="shared" si="30"/>
        <v>0.99660798100884762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760.557258106988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35.322638304502014</v>
      </c>
      <c r="K147" s="27">
        <f t="shared" si="27"/>
        <v>6.666666666666667</v>
      </c>
      <c r="L147" s="37">
        <f t="shared" si="29"/>
        <v>-8.355067791159243E-2</v>
      </c>
      <c r="M147" s="110">
        <f t="shared" si="28"/>
        <v>-11.760912373409578</v>
      </c>
      <c r="N147" s="110">
        <f t="shared" si="30"/>
        <v>0.98094561964467297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766.557258106988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35.390892001842282</v>
      </c>
      <c r="K148" s="27">
        <f t="shared" si="27"/>
        <v>6.666666666666667</v>
      </c>
      <c r="L148" s="37">
        <f t="shared" si="29"/>
        <v>-0.15180437525186008</v>
      </c>
      <c r="M148" s="110">
        <f t="shared" si="28"/>
        <v>-11.760912373409578</v>
      </c>
      <c r="N148" s="110">
        <f t="shared" si="30"/>
        <v>0.96564959453611454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772.557258106988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35.458613540795227</v>
      </c>
      <c r="K149" s="27">
        <f t="shared" si="27"/>
        <v>6.666666666666667</v>
      </c>
      <c r="L149" s="37">
        <f t="shared" si="29"/>
        <v>-0.21952591420480516</v>
      </c>
      <c r="M149" s="110">
        <f t="shared" si="28"/>
        <v>-11.760912373409578</v>
      </c>
      <c r="N149" s="110">
        <f t="shared" si="30"/>
        <v>0.95070856951510063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778.557258106988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35.525811155436244</v>
      </c>
      <c r="K150" s="27">
        <f t="shared" si="27"/>
        <v>6.666666666666667</v>
      </c>
      <c r="L150" s="37">
        <f t="shared" si="29"/>
        <v>-0.28672352884582253</v>
      </c>
      <c r="M150" s="110">
        <f t="shared" si="28"/>
        <v>-11.760912373409578</v>
      </c>
      <c r="N150" s="110">
        <f t="shared" si="30"/>
        <v>0.93611164353820842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784.557258106988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35.592492890198486</v>
      </c>
      <c r="K151" s="27">
        <f t="shared" si="27"/>
        <v>6.666666666666667</v>
      </c>
      <c r="L151" s="37">
        <f t="shared" si="29"/>
        <v>-0.35340526360806379</v>
      </c>
      <c r="M151" s="110">
        <f t="shared" si="28"/>
        <v>-11.760912373409578</v>
      </c>
      <c r="N151" s="110">
        <f t="shared" si="30"/>
        <v>0.92184833079737438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790.557258106988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35.658666605652073</v>
      </c>
      <c r="K152" s="27">
        <f t="shared" si="27"/>
        <v>6.666666666666667</v>
      </c>
      <c r="L152" s="37">
        <f t="shared" si="29"/>
        <v>-0.41957897906165087</v>
      </c>
      <c r="M152" s="110">
        <f t="shared" si="28"/>
        <v>-11.760912373409578</v>
      </c>
      <c r="N152" s="110">
        <f t="shared" si="30"/>
        <v>0.9079085418832572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540.557258106988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32.356834060619526</v>
      </c>
      <c r="K153" s="27">
        <f t="shared" si="27"/>
        <v>6.666666666666667</v>
      </c>
      <c r="L153" s="37">
        <f t="shared" si="29"/>
        <v>2.8822535659708954</v>
      </c>
      <c r="M153" s="110">
        <f t="shared" si="28"/>
        <v>-11.760912373409578</v>
      </c>
      <c r="N153" s="110">
        <f t="shared" si="30"/>
        <v>1.9418932699414793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540.75270267991687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32.359973974373894</v>
      </c>
      <c r="K154" s="27">
        <f t="shared" si="27"/>
        <v>6.666666666666667</v>
      </c>
      <c r="L154" s="37">
        <f t="shared" si="29"/>
        <v>2.8791136522165282</v>
      </c>
      <c r="M154" s="110">
        <f t="shared" si="28"/>
        <v>-11.760912373409578</v>
      </c>
      <c r="N154" s="110">
        <f t="shared" si="30"/>
        <v>1.9404898043217724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541.33656614493361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32.369347275189448</v>
      </c>
      <c r="K155" s="27">
        <f t="shared" si="27"/>
        <v>6.666666666666667</v>
      </c>
      <c r="L155" s="37">
        <f t="shared" si="29"/>
        <v>2.8697403514009743</v>
      </c>
      <c r="M155" s="110">
        <f t="shared" si="28"/>
        <v>-11.760912373409578</v>
      </c>
      <c r="N155" s="110">
        <f t="shared" si="30"/>
        <v>1.9363061959041024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542.30159126905176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32.384817575648235</v>
      </c>
      <c r="K156" s="27">
        <f t="shared" si="27"/>
        <v>6.666666666666667</v>
      </c>
      <c r="L156" s="37">
        <f t="shared" si="29"/>
        <v>2.854270050942187</v>
      </c>
      <c r="M156" s="110">
        <f t="shared" si="28"/>
        <v>-11.760912373409578</v>
      </c>
      <c r="N156" s="110">
        <f t="shared" si="30"/>
        <v>1.9294210176736728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543.63617269902568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32.406166925923067</v>
      </c>
      <c r="K157" s="27">
        <f t="shared" si="27"/>
        <v>6.666666666666667</v>
      </c>
      <c r="L157" s="37">
        <f t="shared" si="29"/>
        <v>2.8329207006673549</v>
      </c>
      <c r="M157" s="110">
        <f t="shared" si="28"/>
        <v>-11.760912373409578</v>
      </c>
      <c r="N157" s="110">
        <f t="shared" si="30"/>
        <v>1.9199595104289819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545.32502133421156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32.433108500520788</v>
      </c>
      <c r="K158" s="27">
        <f t="shared" si="27"/>
        <v>6.666666666666667</v>
      </c>
      <c r="L158" s="37">
        <f t="shared" si="29"/>
        <v>2.8059791260696336</v>
      </c>
      <c r="M158" s="110">
        <f t="shared" si="28"/>
        <v>-11.760912373409578</v>
      </c>
      <c r="N158" s="110">
        <f t="shared" si="30"/>
        <v>1.908085857482118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547.34997038881579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32.465301978507107</v>
      </c>
      <c r="K159" s="27">
        <f t="shared" si="27"/>
        <v>6.666666666666667</v>
      </c>
      <c r="L159" s="37">
        <f t="shared" ref="L159:L190" si="32">F159-J159+M159</f>
        <v>2.7737856480833152</v>
      </c>
      <c r="M159" s="110">
        <f t="shared" si="28"/>
        <v>-11.760912373409578</v>
      </c>
      <c r="N159" s="110">
        <f t="shared" ref="N159:N190" si="33">10^(L159/10)</f>
        <v>1.8939938514796357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549.69083314515228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32.502369891300354</v>
      </c>
      <c r="K160" s="27">
        <f t="shared" ref="K160:K223" si="36">4/60*100</f>
        <v>6.666666666666667</v>
      </c>
      <c r="L160" s="37">
        <f t="shared" si="32"/>
        <v>2.7367177352900676</v>
      </c>
      <c r="M160" s="110">
        <f t="shared" ref="M160:M223" si="37">10*LOG(6.666667/100)</f>
        <v>-11.760912373409578</v>
      </c>
      <c r="N160" s="110">
        <f t="shared" si="33"/>
        <v>1.8778970232850607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552.32623227557076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32.543913403382994</v>
      </c>
      <c r="K161" s="27">
        <f t="shared" si="36"/>
        <v>6.666666666666667</v>
      </c>
      <c r="L161" s="37">
        <f t="shared" si="32"/>
        <v>2.6951742232074274</v>
      </c>
      <c r="M161" s="110">
        <f t="shared" si="37"/>
        <v>-11.760912373409578</v>
      </c>
      <c r="N161" s="110">
        <f t="shared" si="33"/>
        <v>1.8600191789547111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555.23434093174467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32.589526382939468</v>
      </c>
      <c r="K162" s="27">
        <f t="shared" si="36"/>
        <v>6.666666666666667</v>
      </c>
      <c r="L162" s="37">
        <f t="shared" si="32"/>
        <v>2.6495612436509539</v>
      </c>
      <c r="M162" s="110">
        <f t="shared" si="37"/>
        <v>-11.760912373409578</v>
      </c>
      <c r="N162" s="110">
        <f t="shared" si="33"/>
        <v>1.8405860424848073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558.3934998489558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32.638807082124416</v>
      </c>
      <c r="K163" s="27">
        <f t="shared" si="36"/>
        <v>6.666666666666667</v>
      </c>
      <c r="L163" s="37">
        <f t="shared" si="32"/>
        <v>2.6002805444660062</v>
      </c>
      <c r="M163" s="110">
        <f t="shared" si="37"/>
        <v>-11.760912373409578</v>
      </c>
      <c r="N163" s="110">
        <f t="shared" si="33"/>
        <v>1.8198184109888647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561.78269694473329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32.69136717373884</v>
      </c>
      <c r="K164" s="27">
        <f t="shared" si="36"/>
        <v>6.666666666666667</v>
      </c>
      <c r="L164" s="37">
        <f t="shared" si="32"/>
        <v>2.547720452851582</v>
      </c>
      <c r="M164" s="110">
        <f t="shared" si="37"/>
        <v>-11.760912373409578</v>
      </c>
      <c r="N164" s="110">
        <f t="shared" si="33"/>
        <v>1.7979269622928296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565.3819130390699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32.746838219859207</v>
      </c>
      <c r="K165" s="27">
        <f t="shared" si="36"/>
        <v>6.666666666666667</v>
      </c>
      <c r="L165" s="37">
        <f t="shared" si="32"/>
        <v>2.4922494067312151</v>
      </c>
      <c r="M165" s="110">
        <f t="shared" si="37"/>
        <v>-11.760912373409578</v>
      </c>
      <c r="N165" s="110">
        <f t="shared" si="33"/>
        <v>1.7751086515525163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569.17234837350486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32.804875859147671</v>
      </c>
      <c r="K166" s="27">
        <f t="shared" si="36"/>
        <v>6.666666666666667</v>
      </c>
      <c r="L166" s="37">
        <f t="shared" si="32"/>
        <v>2.4342117674427506</v>
      </c>
      <c r="M166" s="110">
        <f t="shared" si="37"/>
        <v>-11.760912373409578</v>
      </c>
      <c r="N166" s="110">
        <f t="shared" si="33"/>
        <v>1.7515445048405736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573.13655012616755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32.865162104313001</v>
      </c>
      <c r="K167" s="27">
        <f t="shared" si="36"/>
        <v>6.666666666666667</v>
      </c>
      <c r="L167" s="37">
        <f t="shared" si="32"/>
        <v>2.3739255222774212</v>
      </c>
      <c r="M167" s="110">
        <f t="shared" si="37"/>
        <v>-11.760912373409578</v>
      </c>
      <c r="N167" s="110">
        <f t="shared" si="33"/>
        <v>1.7273985560382019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577.2584624525573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32.927406165504856</v>
      </c>
      <c r="K168" s="27">
        <f t="shared" si="36"/>
        <v>6.666666666666667</v>
      </c>
      <c r="L168" s="37">
        <f t="shared" si="32"/>
        <v>2.3116814610855663</v>
      </c>
      <c r="M168" s="110">
        <f t="shared" si="37"/>
        <v>-11.760912373409578</v>
      </c>
      <c r="N168" s="110">
        <f t="shared" si="33"/>
        <v>1.7028176619295605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581.52341921574532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32.991344188043087</v>
      </c>
      <c r="K169" s="27">
        <f t="shared" si="36"/>
        <v>6.666666666666667</v>
      </c>
      <c r="L169" s="37">
        <f t="shared" si="32"/>
        <v>2.2477434385473352</v>
      </c>
      <c r="M169" s="110">
        <f t="shared" si="37"/>
        <v>-11.760912373409578</v>
      </c>
      <c r="N169" s="110">
        <f t="shared" si="33"/>
        <v>1.6779319507651127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585.91809677653021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33.056738238314317</v>
      </c>
      <c r="K170" s="27">
        <f t="shared" si="36"/>
        <v>6.666666666666667</v>
      </c>
      <c r="L170" s="37">
        <f t="shared" si="32"/>
        <v>2.1823493882761049</v>
      </c>
      <c r="M170" s="110">
        <f t="shared" si="37"/>
        <v>-11.760912373409578</v>
      </c>
      <c r="N170" s="110">
        <f t="shared" si="33"/>
        <v>1.6528556962187786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590.43044091473359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33.123374807616983</v>
      </c>
      <c r="K171" s="27">
        <f t="shared" si="36"/>
        <v>6.666666666666667</v>
      </c>
      <c r="L171" s="37">
        <f t="shared" si="32"/>
        <v>2.1157128189734387</v>
      </c>
      <c r="M171" s="110">
        <f t="shared" si="37"/>
        <v>-11.760912373409578</v>
      </c>
      <c r="N171" s="110">
        <f t="shared" si="33"/>
        <v>1.6276884505119387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595.04957872482794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33.191063041279861</v>
      </c>
      <c r="K172" s="27">
        <f t="shared" si="36"/>
        <v>6.666666666666667</v>
      </c>
      <c r="L172" s="37">
        <f t="shared" si="32"/>
        <v>2.0480245853105608</v>
      </c>
      <c r="M172" s="110">
        <f t="shared" si="37"/>
        <v>-11.760912373409578</v>
      </c>
      <c r="N172" s="110">
        <f t="shared" si="33"/>
        <v>1.6025163106636549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599.76572347847446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33.25963284535851</v>
      </c>
      <c r="K173" s="27">
        <f t="shared" si="36"/>
        <v>6.666666666666667</v>
      </c>
      <c r="L173" s="37">
        <f t="shared" si="32"/>
        <v>1.9794547812319117</v>
      </c>
      <c r="M173" s="110">
        <f t="shared" si="37"/>
        <v>-11.760912373409578</v>
      </c>
      <c r="N173" s="110">
        <f t="shared" si="33"/>
        <v>1.577413226823063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604.57007809303911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33.328932977886126</v>
      </c>
      <c r="K174" s="27">
        <f t="shared" si="36"/>
        <v>6.666666666666667</v>
      </c>
      <c r="L174" s="37">
        <f t="shared" si="32"/>
        <v>1.910154648704296</v>
      </c>
      <c r="M174" s="110">
        <f t="shared" si="37"/>
        <v>-11.760912373409578</v>
      </c>
      <c r="N174" s="110">
        <f t="shared" si="33"/>
        <v>1.5524422901709658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609.4547409959381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33.398829196117241</v>
      </c>
      <c r="K175" s="27">
        <f t="shared" si="36"/>
        <v>6.666666666666667</v>
      </c>
      <c r="L175" s="37">
        <f t="shared" si="32"/>
        <v>1.8402584304731811</v>
      </c>
      <c r="M175" s="110">
        <f t="shared" si="37"/>
        <v>-11.760912373409578</v>
      </c>
      <c r="N175" s="110">
        <f t="shared" si="33"/>
        <v>1.5276569600066821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614.41261677833154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33.469202504432317</v>
      </c>
      <c r="K176" s="27">
        <f t="shared" si="36"/>
        <v>6.666666666666667</v>
      </c>
      <c r="L176" s="37">
        <f t="shared" si="32"/>
        <v>1.7698851221581045</v>
      </c>
      <c r="M176" s="110">
        <f t="shared" si="37"/>
        <v>-11.760912373409578</v>
      </c>
      <c r="N176" s="110">
        <f t="shared" si="33"/>
        <v>1.5031022061049104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619.43733301333862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33.539947528103049</v>
      </c>
      <c r="K177" s="27">
        <f t="shared" si="36"/>
        <v>6.666666666666667</v>
      </c>
      <c r="L177" s="37">
        <f t="shared" si="32"/>
        <v>1.6991400984873728</v>
      </c>
      <c r="M177" s="110">
        <f t="shared" si="37"/>
        <v>-11.760912373409578</v>
      </c>
      <c r="N177" s="110">
        <f t="shared" si="33"/>
        <v>1.4788155542306394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624.52316389558109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33.610971024434107</v>
      </c>
      <c r="K178" s="27">
        <f t="shared" si="36"/>
        <v>6.666666666666667</v>
      </c>
      <c r="L178" s="37">
        <f t="shared" si="32"/>
        <v>1.6281166021563145</v>
      </c>
      <c r="M178" s="110">
        <f t="shared" si="37"/>
        <v>-11.760912373409578</v>
      </c>
      <c r="N178" s="110">
        <f t="shared" si="33"/>
        <v>1.4548280308435213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629.66496086973632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33.682190533523652</v>
      </c>
      <c r="K179" s="27">
        <f t="shared" si="36"/>
        <v>6.666666666666667</v>
      </c>
      <c r="L179" s="37">
        <f t="shared" si="32"/>
        <v>1.5568970930667696</v>
      </c>
      <c r="M179" s="110">
        <f t="shared" si="37"/>
        <v>-11.760912373409578</v>
      </c>
      <c r="N179" s="110">
        <f t="shared" si="33"/>
        <v>1.4311650084032024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634.8580900965419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33.753533164874369</v>
      </c>
      <c r="K180" s="27">
        <f t="shared" si="36"/>
        <v>6.666666666666667</v>
      </c>
      <c r="L180" s="37">
        <f t="shared" si="32"/>
        <v>1.4855544617160525</v>
      </c>
      <c r="M180" s="110">
        <f t="shared" si="37"/>
        <v>-11.760912373409578</v>
      </c>
      <c r="N180" s="110">
        <f t="shared" si="33"/>
        <v>1.4078469560458045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640.09837640799401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33.824934512422502</v>
      </c>
      <c r="K181" s="27">
        <f t="shared" si="36"/>
        <v>6.666666666666667</v>
      </c>
      <c r="L181" s="37">
        <f t="shared" si="32"/>
        <v>1.4141531141679202</v>
      </c>
      <c r="M181" s="110">
        <f t="shared" si="37"/>
        <v>-11.760912373409578</v>
      </c>
      <c r="N181" s="110">
        <f t="shared" si="33"/>
        <v>1.3848901023252469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645.38205329296045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33.896337688534544</v>
      </c>
      <c r="K182" s="27">
        <f t="shared" si="36"/>
        <v>6.666666666666667</v>
      </c>
      <c r="L182" s="37">
        <f t="shared" si="32"/>
        <v>1.3427499380558778</v>
      </c>
      <c r="M182" s="110">
        <f t="shared" si="37"/>
        <v>-11.760912373409578</v>
      </c>
      <c r="N182" s="110">
        <f t="shared" si="33"/>
        <v>1.3623070176459664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650.70571840288039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33.967692466624371</v>
      </c>
      <c r="K183" s="27">
        <f t="shared" si="36"/>
        <v>6.666666666666667</v>
      </c>
      <c r="L183" s="37">
        <f t="shared" si="32"/>
        <v>1.2713951599660511</v>
      </c>
      <c r="M183" s="110">
        <f t="shared" si="37"/>
        <v>-11.760912373409578</v>
      </c>
      <c r="N183" s="110">
        <f t="shared" si="33"/>
        <v>1.3401071242856477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656.06629405482329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34.0389545218883</v>
      </c>
      <c r="K184" s="27">
        <f t="shared" si="36"/>
        <v>6.666666666666667</v>
      </c>
      <c r="L184" s="37">
        <f t="shared" si="32"/>
        <v>1.2001331047021218</v>
      </c>
      <c r="M184" s="110">
        <f t="shared" si="37"/>
        <v>-11.760912373409578</v>
      </c>
      <c r="N184" s="110">
        <f t="shared" si="33"/>
        <v>1.3182971417544056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661.46099222172825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34.110084759968068</v>
      </c>
      <c r="K185" s="27">
        <f t="shared" si="36"/>
        <v>6.666666666666667</v>
      </c>
      <c r="L185" s="37">
        <f t="shared" si="32"/>
        <v>1.1290028666223542</v>
      </c>
      <c r="M185" s="110">
        <f t="shared" si="37"/>
        <v>-11.760912373409578</v>
      </c>
      <c r="N185" s="110">
        <f t="shared" si="33"/>
        <v>1.2968814748283852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666.88728352722194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34.181048723943285</v>
      </c>
      <c r="K186" s="27">
        <f t="shared" si="36"/>
        <v>6.666666666666667</v>
      </c>
      <c r="L186" s="37">
        <f t="shared" si="32"/>
        <v>1.0580389026471373</v>
      </c>
      <c r="M186" s="110">
        <f t="shared" si="37"/>
        <v>-11.760912373409578</v>
      </c>
      <c r="N186" s="110">
        <f t="shared" si="33"/>
        <v>1.2758625510456987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672.34286979817784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34.251816070794725</v>
      </c>
      <c r="K187" s="27">
        <f t="shared" si="36"/>
        <v>6.666666666666667</v>
      </c>
      <c r="L187" s="37">
        <f t="shared" si="32"/>
        <v>0.98727155579569725</v>
      </c>
      <c r="M187" s="110">
        <f t="shared" si="37"/>
        <v>-11.760912373409578</v>
      </c>
      <c r="N187" s="110">
        <f t="shared" si="33"/>
        <v>1.2552411138387201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677.82565976757451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34.322360109281554</v>
      </c>
      <c r="K188" s="27">
        <f t="shared" si="36"/>
        <v>6.666666666666667</v>
      </c>
      <c r="L188" s="37">
        <f t="shared" si="32"/>
        <v>0.91672751730886759</v>
      </c>
      <c r="M188" s="110">
        <f t="shared" si="37"/>
        <v>-11.760912373409578</v>
      </c>
      <c r="N188" s="110">
        <f t="shared" si="33"/>
        <v>1.2350164768492518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683.33374756025501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34.392657391982674</v>
      </c>
      <c r="K189" s="27">
        <f t="shared" si="36"/>
        <v>6.666666666666667</v>
      </c>
      <c r="L189" s="37">
        <f t="shared" si="32"/>
        <v>0.84643023460774813</v>
      </c>
      <c r="M189" s="110">
        <f t="shared" si="37"/>
        <v>-11.760912373409578</v>
      </c>
      <c r="N189" s="110">
        <f t="shared" si="33"/>
        <v>1.2151867443636162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688.86539363302472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34.462687355030681</v>
      </c>
      <c r="K190" s="27">
        <f t="shared" si="36"/>
        <v>6.666666666666667</v>
      </c>
      <c r="L190" s="37">
        <f t="shared" si="32"/>
        <v>0.77640027155974067</v>
      </c>
      <c r="M190" s="110">
        <f t="shared" si="37"/>
        <v>-11.760912373409578</v>
      </c>
      <c r="N190" s="110">
        <f t="shared" si="33"/>
        <v>1.1957490022316162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694.41900787705697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34.532431999795499</v>
      </c>
      <c r="K191" s="27">
        <f t="shared" si="36"/>
        <v>6.666666666666667</v>
      </c>
      <c r="L191" s="37">
        <f t="shared" ref="L191:L222" si="38">F191-J191+M191</f>
        <v>0.70665562679492311</v>
      </c>
      <c r="M191" s="110">
        <f t="shared" si="37"/>
        <v>-11.760912373409578</v>
      </c>
      <c r="N191" s="110">
        <f t="shared" ref="N191:N222" si="39">10^(L191/10)</f>
        <v>1.1766994831065027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699.99313462424243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34.601875611444314</v>
      </c>
      <c r="K192" s="27">
        <f t="shared" si="36"/>
        <v>6.666666666666667</v>
      </c>
      <c r="L192" s="37">
        <f t="shared" si="38"/>
        <v>0.63721201514610826</v>
      </c>
      <c r="M192" s="110">
        <f t="shared" si="37"/>
        <v>-11.760912373409578</v>
      </c>
      <c r="N192" s="110">
        <f t="shared" si="39"/>
        <v>1.1580337093662156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705.5864393296655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34.671004509910354</v>
      </c>
      <c r="K193" s="27">
        <f t="shared" si="36"/>
        <v>6.666666666666667</v>
      </c>
      <c r="L193" s="37">
        <f t="shared" si="38"/>
        <v>0.56808311668006795</v>
      </c>
      <c r="M193" s="110">
        <f t="shared" si="37"/>
        <v>-11.760912373409578</v>
      </c>
      <c r="N193" s="110">
        <f t="shared" si="39"/>
        <v>1.1397466166497365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711.19769672983216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34.739806829345959</v>
      </c>
      <c r="K194" s="27">
        <f t="shared" si="36"/>
        <v>6.666666666666667</v>
      </c>
      <c r="L194" s="37">
        <f t="shared" si="38"/>
        <v>0.49928079724446306</v>
      </c>
      <c r="M194" s="110">
        <f t="shared" si="37"/>
        <v>-11.760912373409578</v>
      </c>
      <c r="N194" s="110">
        <f t="shared" si="39"/>
        <v>1.1218326605642597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716.8257803007034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34.808272322618237</v>
      </c>
      <c r="K195" s="27">
        <f t="shared" si="36"/>
        <v>6.666666666666667</v>
      </c>
      <c r="L195" s="37">
        <f t="shared" si="38"/>
        <v>0.43081530397218515</v>
      </c>
      <c r="M195" s="110">
        <f t="shared" si="37"/>
        <v>-11.760912373409578</v>
      </c>
      <c r="N195" s="110">
        <f t="shared" si="39"/>
        <v>1.1042859087857695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722.46965286122327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34.876392187832309</v>
      </c>
      <c r="K196" s="27">
        <f t="shared" si="36"/>
        <v>6.666666666666667</v>
      </c>
      <c r="L196" s="37">
        <f t="shared" si="38"/>
        <v>0.36269543875811294</v>
      </c>
      <c r="M196" s="110">
        <f t="shared" si="37"/>
        <v>-11.760912373409578</v>
      </c>
      <c r="N196" s="110">
        <f t="shared" si="39"/>
        <v>1.0871001204836463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728.12835818709277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34.94415891424272</v>
      </c>
      <c r="K197" s="27">
        <f t="shared" si="36"/>
        <v>6.666666666666667</v>
      </c>
      <c r="L197" s="37">
        <f t="shared" si="38"/>
        <v>0.29492871234770135</v>
      </c>
      <c r="M197" s="110">
        <f t="shared" si="37"/>
        <v>-11.760912373409578</v>
      </c>
      <c r="N197" s="110">
        <f t="shared" si="39"/>
        <v>1.0702688147449666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733.80101351628696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35.011566145243144</v>
      </c>
      <c r="K198" s="27">
        <f t="shared" si="36"/>
        <v>6.666666666666667</v>
      </c>
      <c r="L198" s="37">
        <f t="shared" si="38"/>
        <v>0.2275214813472779</v>
      </c>
      <c r="M198" s="110">
        <f t="shared" si="37"/>
        <v>-11.760912373409578</v>
      </c>
      <c r="N198" s="110">
        <f t="shared" si="39"/>
        <v>1.0537853294521411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739.48680284247894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35.07860855641264</v>
      </c>
      <c r="K199" s="27">
        <f t="shared" si="36"/>
        <v>6.666666666666667</v>
      </c>
      <c r="L199" s="37">
        <f t="shared" si="38"/>
        <v>0.16047907017778229</v>
      </c>
      <c r="M199" s="110">
        <f t="shared" si="37"/>
        <v>-11.760912373409578</v>
      </c>
      <c r="N199" s="110">
        <f t="shared" si="39"/>
        <v>1.0376428718746908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745.18497090537107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35.14528174684898</v>
      </c>
      <c r="K200" s="27">
        <f t="shared" si="36"/>
        <v>6.666666666666667</v>
      </c>
      <c r="L200" s="37">
        <f t="shared" si="38"/>
        <v>9.3805879741442055E-2</v>
      </c>
      <c r="M200" s="110">
        <f t="shared" si="37"/>
        <v>-11.760912373409578</v>
      </c>
      <c r="N200" s="110">
        <f t="shared" si="39"/>
        <v>1.0218345620685128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750.89481779813855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35.211582142239202</v>
      </c>
      <c r="K201" s="27">
        <f t="shared" si="36"/>
        <v>6.666666666666667</v>
      </c>
      <c r="L201" s="37">
        <f t="shared" si="38"/>
        <v>2.7505484351220133E-2</v>
      </c>
      <c r="M201" s="110">
        <f t="shared" si="37"/>
        <v>-11.760912373409578</v>
      </c>
      <c r="N201" s="110">
        <f t="shared" si="39"/>
        <v>1.0063534700310046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756.61569412197525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35.277506908309306</v>
      </c>
      <c r="K202" s="27">
        <f t="shared" si="36"/>
        <v>6.666666666666667</v>
      </c>
      <c r="L202" s="37">
        <f t="shared" si="38"/>
        <v>-3.841928171888398E-2</v>
      </c>
      <c r="M202" s="110">
        <f t="shared" si="37"/>
        <v>-11.760912373409578</v>
      </c>
      <c r="N202" s="110">
        <f t="shared" si="39"/>
        <v>0.99119264743478419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762.34699662627099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35.343053873462352</v>
      </c>
      <c r="K203" s="27">
        <f t="shared" si="36"/>
        <v>6.666666666666667</v>
      </c>
      <c r="L203" s="37">
        <f t="shared" si="38"/>
        <v>-0.10396624687193068</v>
      </c>
      <c r="M203" s="110">
        <f t="shared" si="37"/>
        <v>-11.760912373409578</v>
      </c>
      <c r="N203" s="110">
        <f t="shared" si="39"/>
        <v>0.97634515465395244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768.08816428039722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35.408221459559797</v>
      </c>
      <c r="K204" s="27">
        <f t="shared" si="36"/>
        <v>6.666666666666667</v>
      </c>
      <c r="L204" s="37">
        <f t="shared" si="38"/>
        <v>-0.16913383296937567</v>
      </c>
      <c r="M204" s="110">
        <f t="shared" si="37"/>
        <v>-11.760912373409578</v>
      </c>
      <c r="N204" s="110">
        <f t="shared" si="39"/>
        <v>0.96180408370273973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773.83867472957957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35.473008619927832</v>
      </c>
      <c r="K205" s="27">
        <f t="shared" si="36"/>
        <v>6.666666666666667</v>
      </c>
      <c r="L205" s="37">
        <f t="shared" si="38"/>
        <v>-0.23392099333741001</v>
      </c>
      <c r="M205" s="110">
        <f t="shared" si="37"/>
        <v>-11.760912373409578</v>
      </c>
      <c r="N205" s="110">
        <f t="shared" si="39"/>
        <v>0.94756257762491891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779.59804109301217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35.537414783781763</v>
      </c>
      <c r="K206" s="27">
        <f t="shared" si="36"/>
        <v>6.666666666666667</v>
      </c>
      <c r="L206" s="37">
        <f t="shared" si="38"/>
        <v>-0.29832715719134129</v>
      </c>
      <c r="M206" s="110">
        <f t="shared" si="37"/>
        <v>-11.760912373409578</v>
      </c>
      <c r="N206" s="110">
        <f t="shared" si="39"/>
        <v>0.93361384680171178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785.36580906732206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35.601439806357639</v>
      </c>
      <c r="K207" s="27">
        <f t="shared" si="36"/>
        <v>6.666666666666667</v>
      </c>
      <c r="L207" s="37">
        <f t="shared" si="38"/>
        <v>-0.36235217976721756</v>
      </c>
      <c r="M207" s="110">
        <f t="shared" si="37"/>
        <v>-11.760912373409578</v>
      </c>
      <c r="N207" s="110">
        <f t="shared" si="39"/>
        <v>0.91995118258493525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791.14155430282949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35.665083924125177</v>
      </c>
      <c r="K208" s="27">
        <f t="shared" si="36"/>
        <v>6.666666666666667</v>
      </c>
      <c r="L208" s="37">
        <f t="shared" si="38"/>
        <v>-0.42599629753475554</v>
      </c>
      <c r="M208" s="110">
        <f t="shared" si="37"/>
        <v>-11.760912373409578</v>
      </c>
      <c r="N208" s="110">
        <f t="shared" si="39"/>
        <v>0.90656796860909261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796.92488002383607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35.728347714529626</v>
      </c>
      <c r="K209" s="27">
        <f t="shared" si="36"/>
        <v>6.666666666666667</v>
      </c>
      <c r="L209" s="37">
        <f t="shared" si="38"/>
        <v>-0.48926008793920417</v>
      </c>
      <c r="M209" s="110">
        <f t="shared" si="37"/>
        <v>-11.760912373409578</v>
      </c>
      <c r="N209" s="110">
        <f t="shared" si="39"/>
        <v>0.89345769009027054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802.71541486749516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35.791232059774963</v>
      </c>
      <c r="K210" s="27">
        <f t="shared" si="36"/>
        <v>6.666666666666667</v>
      </c>
      <c r="L210" s="37">
        <f t="shared" si="38"/>
        <v>-0.55214443318454087</v>
      </c>
      <c r="M210" s="110">
        <f t="shared" si="37"/>
        <v>-11.760912373409578</v>
      </c>
      <c r="N210" s="110">
        <f t="shared" si="39"/>
        <v>0.88061394137984395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632.557258106988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33.72199686587156</v>
      </c>
      <c r="K211" s="27">
        <f t="shared" si="36"/>
        <v>6.666666666666667</v>
      </c>
      <c r="L211" s="37">
        <f t="shared" si="38"/>
        <v>1.5170907607188617</v>
      </c>
      <c r="M211" s="110">
        <f t="shared" si="37"/>
        <v>-11.760912373409578</v>
      </c>
      <c r="N211" s="110">
        <f t="shared" si="39"/>
        <v>1.4181072458711701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632.65505820248075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33.723339693200671</v>
      </c>
      <c r="K212" s="27">
        <f t="shared" si="36"/>
        <v>6.666666666666667</v>
      </c>
      <c r="L212" s="37">
        <f t="shared" si="38"/>
        <v>1.5157479333897506</v>
      </c>
      <c r="M212" s="110">
        <f t="shared" si="37"/>
        <v>-11.760912373409578</v>
      </c>
      <c r="N212" s="110">
        <f t="shared" si="39"/>
        <v>1.4176688385515126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632.94814725284573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33.727362658977199</v>
      </c>
      <c r="K213" s="27">
        <f t="shared" si="36"/>
        <v>6.666666666666667</v>
      </c>
      <c r="L213" s="37">
        <f t="shared" si="38"/>
        <v>1.5117249676132225</v>
      </c>
      <c r="M213" s="110">
        <f t="shared" si="37"/>
        <v>-11.760912373409578</v>
      </c>
      <c r="N213" s="110">
        <f t="shared" si="39"/>
        <v>1.4163562286157592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633.43559648117389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33.734049305787792</v>
      </c>
      <c r="K214" s="27">
        <f t="shared" si="36"/>
        <v>6.666666666666667</v>
      </c>
      <c r="L214" s="37">
        <f t="shared" si="38"/>
        <v>1.5050383208026297</v>
      </c>
      <c r="M214" s="110">
        <f t="shared" si="37"/>
        <v>-11.760912373409578</v>
      </c>
      <c r="N214" s="110">
        <f t="shared" si="39"/>
        <v>1.4141772032776054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634.11587418287922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33.743372505270123</v>
      </c>
      <c r="K215" s="27">
        <f t="shared" si="36"/>
        <v>6.666666666666667</v>
      </c>
      <c r="L215" s="37">
        <f t="shared" si="38"/>
        <v>1.4957151213202984</v>
      </c>
      <c r="M215" s="110">
        <f t="shared" si="37"/>
        <v>-11.760912373409578</v>
      </c>
      <c r="N215" s="110">
        <f t="shared" si="39"/>
        <v>1.411144580302687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634.98686948887121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33.755294897414736</v>
      </c>
      <c r="K216" s="27">
        <f t="shared" si="36"/>
        <v>6.666666666666667</v>
      </c>
      <c r="L216" s="37">
        <f t="shared" si="38"/>
        <v>1.4837927291756863</v>
      </c>
      <c r="M216" s="110">
        <f t="shared" si="37"/>
        <v>-11.760912373409578</v>
      </c>
      <c r="N216" s="110">
        <f t="shared" si="39"/>
        <v>1.4072759732440063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636.04592443111551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33.769769482998655</v>
      </c>
      <c r="K217" s="27">
        <f t="shared" si="36"/>
        <v>6.666666666666667</v>
      </c>
      <c r="L217" s="37">
        <f t="shared" si="38"/>
        <v>1.4693181435917673</v>
      </c>
      <c r="M217" s="110">
        <f t="shared" si="37"/>
        <v>-11.760912373409578</v>
      </c>
      <c r="N217" s="110">
        <f t="shared" si="39"/>
        <v>1.4025934755538494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637.28987320040528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33.786740348316094</v>
      </c>
      <c r="K218" s="27">
        <f t="shared" si="36"/>
        <v>6.666666666666667</v>
      </c>
      <c r="L218" s="37">
        <f t="shared" si="38"/>
        <v>1.4523472782743276</v>
      </c>
      <c r="M218" s="110">
        <f t="shared" si="37"/>
        <v>-11.760912373409578</v>
      </c>
      <c r="N218" s="110">
        <f t="shared" si="39"/>
        <v>1.3971232753296865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638.71508729106336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33.806143497728911</v>
      </c>
      <c r="K219" s="27">
        <f t="shared" si="36"/>
        <v>6.666666666666667</v>
      </c>
      <c r="L219" s="37">
        <f t="shared" si="38"/>
        <v>1.4329441288615108</v>
      </c>
      <c r="M219" s="110">
        <f t="shared" si="37"/>
        <v>-11.760912373409578</v>
      </c>
      <c r="N219" s="110">
        <f t="shared" si="39"/>
        <v>1.3908952144638365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640.31752510721935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33.827907767334644</v>
      </c>
      <c r="K220" s="27">
        <f t="shared" si="36"/>
        <v>6.666666666666667</v>
      </c>
      <c r="L220" s="37">
        <f t="shared" si="38"/>
        <v>1.4111798592557783</v>
      </c>
      <c r="M220" s="110">
        <f t="shared" si="37"/>
        <v>-11.760912373409578</v>
      </c>
      <c r="N220" s="110">
        <f t="shared" si="39"/>
        <v>1.3839423071558534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642.09278456143511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33.851955792263546</v>
      </c>
      <c r="K221" s="27">
        <f t="shared" si="36"/>
        <v>6.666666666666667</v>
      </c>
      <c r="L221" s="37">
        <f t="shared" si="38"/>
        <v>1.3871318343268761</v>
      </c>
      <c r="M221" s="110">
        <f t="shared" si="37"/>
        <v>-11.760912373409578</v>
      </c>
      <c r="N221" s="110">
        <f t="shared" si="39"/>
        <v>1.3763002331046463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644.03615722400264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33.878205000676509</v>
      </c>
      <c r="K222" s="27">
        <f t="shared" si="36"/>
        <v>6.666666666666667</v>
      </c>
      <c r="L222" s="37">
        <f t="shared" si="38"/>
        <v>1.3608826259139128</v>
      </c>
      <c r="M222" s="110">
        <f t="shared" si="37"/>
        <v>-11.760912373409578</v>
      </c>
      <c r="N222" s="110">
        <f t="shared" si="39"/>
        <v>1.3680068202822857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646.14268267064347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33.906568609259331</v>
      </c>
      <c r="K223" s="27">
        <f t="shared" si="36"/>
        <v>6.666666666666667</v>
      </c>
      <c r="L223" s="37">
        <f t="shared" ref="L223:L254" si="41">F223-J223+M223</f>
        <v>1.3325190173310908</v>
      </c>
      <c r="M223" s="110">
        <f t="shared" si="37"/>
        <v>-11.760912373409578</v>
      </c>
      <c r="N223" s="110">
        <f t="shared" ref="N223:N254" si="42">10^(L223/10)</f>
        <v>1.35910153111481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648.40720181476092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33.936956597651715</v>
      </c>
      <c r="K224" s="27">
        <f t="shared" ref="K224:K268" si="45">4/60*100</f>
        <v>6.666666666666667</v>
      </c>
      <c r="L224" s="37">
        <f t="shared" si="41"/>
        <v>1.3021310289387067</v>
      </c>
      <c r="M224" s="110">
        <f t="shared" ref="M224:M268" si="46">10*LOG(6.666667/100)</f>
        <v>-11.760912373409578</v>
      </c>
      <c r="N224" s="110">
        <f t="shared" si="42"/>
        <v>1.3496249643034437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650.82440818331656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33.96927664253522</v>
      </c>
      <c r="K225" s="27">
        <f t="shared" si="45"/>
        <v>6.666666666666667</v>
      </c>
      <c r="L225" s="37">
        <f t="shared" si="41"/>
        <v>1.2698109840552014</v>
      </c>
      <c r="M225" s="110">
        <f t="shared" si="46"/>
        <v>-11.760912373409578</v>
      </c>
      <c r="N225" s="110">
        <f t="shared" si="42"/>
        <v>1.3396183825763373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653.38889628820255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34.003434995756322</v>
      </c>
      <c r="K226" s="27">
        <f t="shared" si="45"/>
        <v>6.666666666666667</v>
      </c>
      <c r="L226" s="37">
        <f t="shared" si="41"/>
        <v>1.2356526308340996</v>
      </c>
      <c r="M226" s="110">
        <f t="shared" si="46"/>
        <v>-11.760912373409578</v>
      </c>
      <c r="N226" s="110">
        <f t="shared" si="42"/>
        <v>1.3291232745292296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656.09520644415352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34.039337294622968</v>
      </c>
      <c r="K227" s="27">
        <f t="shared" si="45"/>
        <v>6.666666666666667</v>
      </c>
      <c r="L227" s="37">
        <f t="shared" si="41"/>
        <v>1.1997503319674543</v>
      </c>
      <c r="M227" s="110">
        <f t="shared" si="46"/>
        <v>-11.760912373409578</v>
      </c>
      <c r="N227" s="110">
        <f t="shared" si="42"/>
        <v>1.3181809565421851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658.93786557830413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34.076889296168687</v>
      </c>
      <c r="K228" s="27">
        <f t="shared" si="45"/>
        <v>6.666666666666667</v>
      </c>
      <c r="L228" s="37">
        <f t="shared" si="41"/>
        <v>1.1621983304217345</v>
      </c>
      <c r="M228" s="110">
        <f t="shared" si="46"/>
        <v>-11.760912373409578</v>
      </c>
      <c r="N228" s="110">
        <f t="shared" si="42"/>
        <v>1.3068322186735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661.91142375650134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34.115997530559916</v>
      </c>
      <c r="K229" s="27">
        <f t="shared" si="45"/>
        <v>6.666666666666667</v>
      </c>
      <c r="L229" s="37">
        <f t="shared" si="41"/>
        <v>1.1230900960305057</v>
      </c>
      <c r="M229" s="110">
        <f t="shared" si="46"/>
        <v>-11.760912373409578</v>
      </c>
      <c r="N229" s="110">
        <f t="shared" si="42"/>
        <v>1.2951170165258867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665.01048631114304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34.156569871811215</v>
      </c>
      <c r="K230" s="27">
        <f t="shared" si="45"/>
        <v>6.666666666666667</v>
      </c>
      <c r="L230" s="37">
        <f t="shared" si="41"/>
        <v>1.0825177547792073</v>
      </c>
      <c r="M230" s="110">
        <f t="shared" si="46"/>
        <v>-11.760912373409578</v>
      </c>
      <c r="N230" s="110">
        <f t="shared" si="42"/>
        <v>1.2830742094189773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668.22974159092371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34.198516026502311</v>
      </c>
      <c r="K231" s="27">
        <f t="shared" si="45"/>
        <v>6.666666666666667</v>
      </c>
      <c r="L231" s="37">
        <f t="shared" si="41"/>
        <v>1.0405716000881107</v>
      </c>
      <c r="M231" s="110">
        <f t="shared" si="46"/>
        <v>-11.760912373409578</v>
      </c>
      <c r="N231" s="110">
        <f t="shared" si="42"/>
        <v>1.2707413438211668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671.56398446294349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34.241747943232774</v>
      </c>
      <c r="K232" s="27">
        <f t="shared" si="45"/>
        <v>6.666666666666667</v>
      </c>
      <c r="L232" s="37">
        <f t="shared" si="41"/>
        <v>0.997339683357648</v>
      </c>
      <c r="M232" s="110">
        <f t="shared" si="46"/>
        <v>-11.760912373409578</v>
      </c>
      <c r="N232" s="110">
        <f t="shared" si="42"/>
        <v>1.2581544799039803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675.00813578247858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34.286180147113626</v>
      </c>
      <c r="K233" s="27">
        <f t="shared" si="45"/>
        <v>6.666666666666667</v>
      </c>
      <c r="L233" s="37">
        <f t="shared" si="41"/>
        <v>0.95290747947679577</v>
      </c>
      <c r="M233" s="110">
        <f t="shared" si="46"/>
        <v>-11.760912373409578</v>
      </c>
      <c r="N233" s="110">
        <f t="shared" si="42"/>
        <v>1.2453480582742156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678.557258106988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34.331730004711567</v>
      </c>
      <c r="K234" s="27">
        <f t="shared" si="45"/>
        <v>6.666666666666667</v>
      </c>
      <c r="L234" s="37">
        <f t="shared" si="41"/>
        <v>0.90735762187885527</v>
      </c>
      <c r="M234" s="110">
        <f t="shared" si="46"/>
        <v>-11.760912373409578</v>
      </c>
      <c r="N234" s="110">
        <f t="shared" si="42"/>
        <v>1.232354803390532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682.2065679711518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34.378317925581705</v>
      </c>
      <c r="K235" s="27">
        <f t="shared" si="45"/>
        <v>6.666666666666667</v>
      </c>
      <c r="L235" s="37">
        <f t="shared" si="41"/>
        <v>0.86076970100871719</v>
      </c>
      <c r="M235" s="110">
        <f t="shared" si="46"/>
        <v>-11.760912373409578</v>
      </c>
      <c r="N235" s="110">
        <f t="shared" si="42"/>
        <v>1.2192056598493561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685.95144506193435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34.425867506905355</v>
      </c>
      <c r="K236" s="27">
        <f t="shared" si="45"/>
        <v>6.666666666666667</v>
      </c>
      <c r="L236" s="37">
        <f t="shared" si="41"/>
        <v>0.81322011968506658</v>
      </c>
      <c r="M236" s="110">
        <f t="shared" si="46"/>
        <v>-11.760912373409578</v>
      </c>
      <c r="N236" s="110">
        <f t="shared" si="42"/>
        <v>1.2059297575939665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689.78743864002161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34.47430562785285</v>
      </c>
      <c r="K237" s="27">
        <f t="shared" si="45"/>
        <v>6.666666666666667</v>
      </c>
      <c r="L237" s="37">
        <f t="shared" si="41"/>
        <v>0.76478199873757191</v>
      </c>
      <c r="M237" s="110">
        <f t="shared" si="46"/>
        <v>-11.760912373409578</v>
      </c>
      <c r="N237" s="110">
        <f t="shared" si="42"/>
        <v>1.1925544021225389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693.71027154961325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34.523562500176375</v>
      </c>
      <c r="K238" s="27">
        <f t="shared" si="45"/>
        <v>6.666666666666667</v>
      </c>
      <c r="L238" s="37">
        <f t="shared" si="41"/>
        <v>0.71552512641404675</v>
      </c>
      <c r="M238" s="110">
        <f t="shared" si="46"/>
        <v>-11.760912373409578</v>
      </c>
      <c r="N238" s="110">
        <f t="shared" si="42"/>
        <v>1.1791050859101058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697.71584214534698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34.573571681259693</v>
      </c>
      <c r="K239" s="27">
        <f t="shared" si="45"/>
        <v>6.666666666666667</v>
      </c>
      <c r="L239" s="37">
        <f t="shared" si="41"/>
        <v>0.66551594533072844</v>
      </c>
      <c r="M239" s="110">
        <f t="shared" si="46"/>
        <v>-11.760912373409578</v>
      </c>
      <c r="N239" s="110">
        <f t="shared" si="42"/>
        <v>1.1656055174832076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701.80022444564077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34.624270055458588</v>
      </c>
      <c r="K240" s="27">
        <f t="shared" si="45"/>
        <v>6.666666666666667</v>
      </c>
      <c r="L240" s="37">
        <f t="shared" si="41"/>
        <v>0.61481757113183377</v>
      </c>
      <c r="M240" s="110">
        <f t="shared" si="46"/>
        <v>-11.760912373409578</v>
      </c>
      <c r="N240" s="110">
        <f t="shared" si="42"/>
        <v>1.1520776648662838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705.9596667981267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34.67559778909893</v>
      </c>
      <c r="K241" s="27">
        <f t="shared" si="45"/>
        <v>6.666666666666667</v>
      </c>
      <c r="L241" s="37">
        <f t="shared" si="41"/>
        <v>0.56348983749149184</v>
      </c>
      <c r="M241" s="110">
        <f t="shared" si="46"/>
        <v>-11.760912373409578</v>
      </c>
      <c r="N241" s="110">
        <f t="shared" si="42"/>
        <v>1.1385418104320375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710.19058931690859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34.727498263991862</v>
      </c>
      <c r="K242" s="27">
        <f t="shared" si="45"/>
        <v>6.666666666666667</v>
      </c>
      <c r="L242" s="37">
        <f t="shared" si="41"/>
        <v>0.51158936259855992</v>
      </c>
      <c r="M242" s="110">
        <f t="shared" si="46"/>
        <v>-11.760912373409578</v>
      </c>
      <c r="N242" s="110">
        <f t="shared" si="42"/>
        <v>1.125016614515302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714.48958032450264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34.779917993804503</v>
      </c>
      <c r="K243" s="27">
        <f t="shared" si="45"/>
        <v>6.666666666666667</v>
      </c>
      <c r="L243" s="37">
        <f t="shared" si="41"/>
        <v>0.45916963278591894</v>
      </c>
      <c r="M243" s="110">
        <f t="shared" si="46"/>
        <v>-11.760912373409578</v>
      </c>
      <c r="N243" s="110">
        <f t="shared" si="42"/>
        <v>1.1115191854766717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718.85339200460771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34.832806527109128</v>
      </c>
      <c r="K244" s="27">
        <f t="shared" si="45"/>
        <v>6.666666666666667</v>
      </c>
      <c r="L244" s="37">
        <f t="shared" si="41"/>
        <v>0.40628109948129421</v>
      </c>
      <c r="M244" s="110">
        <f t="shared" si="46"/>
        <v>-11.760912373409578</v>
      </c>
      <c r="N244" s="110">
        <f t="shared" si="42"/>
        <v>1.0980651542178668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723.27893544607241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34.886116340439543</v>
      </c>
      <c r="K245" s="27">
        <f t="shared" si="45"/>
        <v>6.666666666666667</v>
      </c>
      <c r="L245" s="37">
        <f t="shared" si="41"/>
        <v>0.35297128615087914</v>
      </c>
      <c r="M245" s="110">
        <f t="shared" si="46"/>
        <v>-11.760912373409578</v>
      </c>
      <c r="N245" s="110">
        <f t="shared" si="42"/>
        <v>1.0846687514477449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727.76327523412658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34.93980272421885</v>
      </c>
      <c r="K246" s="27">
        <f t="shared" si="45"/>
        <v>6.666666666666667</v>
      </c>
      <c r="L246" s="37">
        <f t="shared" si="41"/>
        <v>0.29928490237157135</v>
      </c>
      <c r="M246" s="110">
        <f t="shared" si="46"/>
        <v>-11.760912373409578</v>
      </c>
      <c r="N246" s="110">
        <f t="shared" si="42"/>
        <v>1.0713428862717218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732.30362372247919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34.993823663995606</v>
      </c>
      <c r="K247" s="27">
        <f t="shared" si="45"/>
        <v>6.666666666666667</v>
      </c>
      <c r="L247" s="37">
        <f t="shared" si="41"/>
        <v>0.24526396259481587</v>
      </c>
      <c r="M247" s="110">
        <f t="shared" si="46"/>
        <v>-11.760912373409578</v>
      </c>
      <c r="N247" s="110">
        <f t="shared" si="42"/>
        <v>1.0580992249250707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736.89733509941721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35.048139719037437</v>
      </c>
      <c r="K248" s="27">
        <f t="shared" si="45"/>
        <v>6.666666666666667</v>
      </c>
      <c r="L248" s="37">
        <f t="shared" si="41"/>
        <v>0.19094790755298519</v>
      </c>
      <c r="M248" s="110">
        <f t="shared" si="46"/>
        <v>-11.760912373409578</v>
      </c>
      <c r="N248" s="110">
        <f t="shared" si="42"/>
        <v>1.0449482686915628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741.54189934266788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35.102713899984543</v>
      </c>
      <c r="K249" s="27">
        <f t="shared" si="45"/>
        <v>6.666666666666667</v>
      </c>
      <c r="L249" s="37">
        <f t="shared" si="41"/>
        <v>0.13637372660587843</v>
      </c>
      <c r="M249" s="110">
        <f t="shared" si="46"/>
        <v>-11.760912373409578</v>
      </c>
      <c r="N249" s="110">
        <f t="shared" si="42"/>
        <v>1.031899430243117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746.23493614146878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35.157511546958432</v>
      </c>
      <c r="K250" s="27">
        <f t="shared" si="45"/>
        <v>6.666666666666667</v>
      </c>
      <c r="L250" s="37">
        <f t="shared" si="41"/>
        <v>8.1576079631989984E-2</v>
      </c>
      <c r="M250" s="110">
        <f t="shared" si="46"/>
        <v>-11.760912373409578</v>
      </c>
      <c r="N250" s="110">
        <f t="shared" si="42"/>
        <v>1.0189611078049317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750.9741888499608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35.212500209253271</v>
      </c>
      <c r="K251" s="27">
        <f t="shared" si="45"/>
        <v>6.666666666666667</v>
      </c>
      <c r="L251" s="37">
        <f t="shared" si="41"/>
        <v>2.6587417337150754E-2</v>
      </c>
      <c r="M251" s="110">
        <f t="shared" si="46"/>
        <v>-11.760912373409578</v>
      </c>
      <c r="N251" s="110">
        <f t="shared" si="42"/>
        <v>1.006140756695276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755.75751852354426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35.267649527504418</v>
      </c>
      <c r="K252" s="27">
        <f t="shared" si="45"/>
        <v>6.666666666666667</v>
      </c>
      <c r="L252" s="37">
        <f t="shared" si="41"/>
        <v>-2.8561900913995686E-2</v>
      </c>
      <c r="M252" s="110">
        <f t="shared" si="46"/>
        <v>-11.760912373409578</v>
      </c>
      <c r="N252" s="110">
        <f t="shared" si="42"/>
        <v>0.9934449579121245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760.58289807909023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35.322931119029484</v>
      </c>
      <c r="K253" s="27">
        <f t="shared" si="45"/>
        <v>6.666666666666667</v>
      </c>
      <c r="L253" s="37">
        <f t="shared" si="41"/>
        <v>-8.3843492439061862E-2</v>
      </c>
      <c r="M253" s="110">
        <f t="shared" si="46"/>
        <v>-11.760912373409578</v>
      </c>
      <c r="N253" s="110">
        <f t="shared" si="42"/>
        <v>0.98087948354183419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765.44840661069748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35.378318466867228</v>
      </c>
      <c r="K254" s="27">
        <f t="shared" si="45"/>
        <v>6.666666666666667</v>
      </c>
      <c r="L254" s="37">
        <f t="shared" si="41"/>
        <v>-0.13923084027680588</v>
      </c>
      <c r="M254" s="110">
        <f t="shared" si="46"/>
        <v>-11.760912373409578</v>
      </c>
      <c r="N254" s="110">
        <f t="shared" si="42"/>
        <v>0.96844935885071981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770.35222388488819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35.433786812896678</v>
      </c>
      <c r="K255" s="27">
        <f t="shared" si="45"/>
        <v>6.666666666666667</v>
      </c>
      <c r="L255" s="37">
        <f t="shared" ref="L255:L268" si="47">F255-J255+M255</f>
        <v>-0.19469918630625571</v>
      </c>
      <c r="M255" s="110">
        <f t="shared" si="46"/>
        <v>-11.760912373409578</v>
      </c>
      <c r="N255" s="110">
        <f t="shared" ref="N255:N268" si="48">10^(L255/10)</f>
        <v>0.95615892099040733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775.29262503257814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35.489313055299107</v>
      </c>
      <c r="K256" s="27">
        <f t="shared" si="45"/>
        <v>6.666666666666667</v>
      </c>
      <c r="L256" s="37">
        <f t="shared" si="47"/>
        <v>-0.25022542870868492</v>
      </c>
      <c r="M256" s="110">
        <f t="shared" si="46"/>
        <v>-11.760912373409578</v>
      </c>
      <c r="N256" s="110">
        <f t="shared" si="48"/>
        <v>0.94401187430458244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780.26797544967508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35.544875650526457</v>
      </c>
      <c r="K257" s="27">
        <f t="shared" si="45"/>
        <v>6.666666666666667</v>
      </c>
      <c r="L257" s="37">
        <f t="shared" si="47"/>
        <v>-0.3057880239360351</v>
      </c>
      <c r="M257" s="110">
        <f t="shared" si="46"/>
        <v>-11.760912373409578</v>
      </c>
      <c r="N257" s="110">
        <f t="shared" si="48"/>
        <v>0.93201134226988702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785.27672591364751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35.600454519858609</v>
      </c>
      <c r="K258" s="27">
        <f t="shared" si="45"/>
        <v>6.666666666666667</v>
      </c>
      <c r="L258" s="37">
        <f t="shared" si="47"/>
        <v>-0.36136689326818683</v>
      </c>
      <c r="M258" s="110">
        <f t="shared" si="46"/>
        <v>-11.760912373409578</v>
      </c>
      <c r="N258" s="110">
        <f t="shared" si="48"/>
        <v>0.92015991613901693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790.31740791968923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35.656030960566092</v>
      </c>
      <c r="K259" s="27">
        <f t="shared" si="45"/>
        <v>6.666666666666667</v>
      </c>
      <c r="L259" s="37">
        <f t="shared" si="47"/>
        <v>-0.41694333397567007</v>
      </c>
      <c r="M259" s="110">
        <f t="shared" si="46"/>
        <v>-11.760912373409578</v>
      </c>
      <c r="N259" s="110">
        <f t="shared" si="48"/>
        <v>0.90845970038107449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795.3886292371094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35.711587561642013</v>
      </c>
      <c r="K260" s="27">
        <f t="shared" si="45"/>
        <v>6.666666666666667</v>
      </c>
      <c r="L260" s="37">
        <f t="shared" si="47"/>
        <v>-0.47249993505159082</v>
      </c>
      <c r="M260" s="110">
        <f t="shared" si="46"/>
        <v>-11.760912373409578</v>
      </c>
      <c r="N260" s="110">
        <f t="shared" si="48"/>
        <v>0.89691235503429312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800.48906968417407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35.767108124025611</v>
      </c>
      <c r="K261" s="27">
        <f t="shared" si="45"/>
        <v>6.666666666666667</v>
      </c>
      <c r="L261" s="37">
        <f t="shared" si="47"/>
        <v>-0.52802049743518964</v>
      </c>
      <c r="M261" s="110">
        <f t="shared" si="46"/>
        <v>-11.760912373409578</v>
      </c>
      <c r="N261" s="110">
        <f t="shared" si="48"/>
        <v>0.88551913510047442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805.61747711773137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35.822577585207618</v>
      </c>
      <c r="K262" s="27">
        <f t="shared" si="45"/>
        <v>6.666666666666667</v>
      </c>
      <c r="L262" s="37">
        <f t="shared" si="47"/>
        <v>-0.58348995861719644</v>
      </c>
      <c r="M262" s="110">
        <f t="shared" si="46"/>
        <v>-11.760912373409578</v>
      </c>
      <c r="N262" s="110">
        <f t="shared" si="48"/>
        <v>0.87428092712003691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810.77266363248464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35.877981948083303</v>
      </c>
      <c r="K263" s="27">
        <f t="shared" si="45"/>
        <v>6.666666666666667</v>
      </c>
      <c r="L263" s="37">
        <f t="shared" si="47"/>
        <v>-0.63889432149288083</v>
      </c>
      <c r="M263" s="110">
        <f t="shared" si="46"/>
        <v>-11.760912373409578</v>
      </c>
      <c r="N263" s="110">
        <f t="shared" si="48"/>
        <v>0.8631982830722259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815.9535019636719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35.933308213901483</v>
      </c>
      <c r="K264" s="27">
        <f t="shared" si="45"/>
        <v>6.666666666666667</v>
      </c>
      <c r="L264" s="37">
        <f t="shared" si="47"/>
        <v>-0.69422058731106162</v>
      </c>
      <c r="M264" s="110">
        <f t="shared" si="46"/>
        <v>-11.760912373409578</v>
      </c>
      <c r="N264" s="110">
        <f t="shared" si="48"/>
        <v>0.85227145174756846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821.1589220860958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35.988544319145369</v>
      </c>
      <c r="K265" s="27">
        <f t="shared" si="45"/>
        <v>6.666666666666667</v>
      </c>
      <c r="L265" s="37">
        <f t="shared" si="47"/>
        <v>-0.74945669255494707</v>
      </c>
      <c r="M265" s="110">
        <f t="shared" si="46"/>
        <v>-11.760912373409578</v>
      </c>
      <c r="N265" s="110">
        <f t="shared" si="48"/>
        <v>0.84150040773976154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826.38790800188463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36.043679076173269</v>
      </c>
      <c r="K266" s="27">
        <f t="shared" si="45"/>
        <v>6.666666666666667</v>
      </c>
      <c r="L266" s="37">
        <f t="shared" si="47"/>
        <v>-0.80459144958284767</v>
      </c>
      <c r="M266" s="110">
        <f t="shared" si="46"/>
        <v>-11.760912373409578</v>
      </c>
      <c r="N266" s="110">
        <f t="shared" si="48"/>
        <v>0.83088487820230883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831.63949470900013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36.098702117442912</v>
      </c>
      <c r="K267" s="27">
        <f t="shared" si="45"/>
        <v>6.666666666666667</v>
      </c>
      <c r="L267" s="37">
        <f t="shared" si="47"/>
        <v>-0.85961449085248987</v>
      </c>
      <c r="M267" s="110">
        <f t="shared" si="46"/>
        <v>-11.760912373409578</v>
      </c>
      <c r="N267" s="110">
        <f t="shared" si="48"/>
        <v>0.82042436751189529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836.91276534230451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36.153603843141738</v>
      </c>
      <c r="K268" s="40">
        <f t="shared" si="45"/>
        <v>6.666666666666667</v>
      </c>
      <c r="L268" s="41">
        <f t="shared" si="47"/>
        <v>-0.91451621655131632</v>
      </c>
      <c r="M268" s="110">
        <f t="shared" si="46"/>
        <v>-11.760912373409578</v>
      </c>
      <c r="N268" s="110">
        <f t="shared" si="48"/>
        <v>0.81011817997601809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23.887509446463312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374A-DD2C-4E48-8C02-4EC4D208F58B}">
  <sheetPr codeName="Sheet33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175</v>
      </c>
      <c r="B2" s="29" t="s">
        <v>119</v>
      </c>
      <c r="C2" s="29">
        <f>NSAs!B33</f>
        <v>255818</v>
      </c>
      <c r="D2" s="30">
        <f>NSAs!C33</f>
        <v>4256438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31 (dBA)</v>
      </c>
      <c r="V5" s="145" t="str">
        <f>INDEX(A7:A45,MATCH(W5,H7:H45,0))</f>
        <v>A-31</v>
      </c>
      <c r="W5" s="146">
        <f>MAX(H7:H45)</f>
        <v>39.858775506451849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A-26</v>
      </c>
      <c r="W6" s="148">
        <f>LARGE(H7:H45,2)</f>
        <v>34.807259300937289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4201.2663746063072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50.16760436322425</v>
      </c>
      <c r="H7" s="36">
        <f>C7-G7</f>
        <v>18.842695593415563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76.607194745891263</v>
      </c>
    </row>
    <row r="8" spans="1:23" x14ac:dyDescent="0.25">
      <c r="A8" s="9" t="str">
        <f>Inverters!B4</f>
        <v>A-2</v>
      </c>
      <c r="B8" s="24">
        <f t="shared" si="0"/>
        <v>3604.3684695241745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48.836583637823594</v>
      </c>
      <c r="H8" s="37">
        <f t="shared" ref="H8:H44" si="3">C8-G8</f>
        <v>20.173716318816219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104.08104209533481</v>
      </c>
    </row>
    <row r="9" spans="1:23" x14ac:dyDescent="0.25">
      <c r="A9" s="9" t="str">
        <f>Inverters!B5</f>
        <v>A-3</v>
      </c>
      <c r="B9" s="24">
        <f t="shared" si="0"/>
        <v>2237.1565200942077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44.693927401514543</v>
      </c>
      <c r="H9" s="37">
        <f t="shared" si="3"/>
        <v>24.31637255512527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270.17008256873771</v>
      </c>
    </row>
    <row r="10" spans="1:23" x14ac:dyDescent="0.25">
      <c r="A10" s="9" t="str">
        <f>Inverters!B6</f>
        <v>A-4</v>
      </c>
      <c r="B10" s="24">
        <f t="shared" si="0"/>
        <v>1727.065265732776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42.446174997000888</v>
      </c>
      <c r="H10" s="37">
        <f t="shared" si="3"/>
        <v>26.564124959638924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453.32794957300376</v>
      </c>
    </row>
    <row r="11" spans="1:23" x14ac:dyDescent="0.25">
      <c r="A11" s="9" t="str">
        <f>Inverters!B7</f>
        <v>A-5</v>
      </c>
      <c r="B11" s="24">
        <f t="shared" si="0"/>
        <v>1700.2176505670147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42.310090408621768</v>
      </c>
      <c r="H11" s="37">
        <f t="shared" si="3"/>
        <v>26.700209548018044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467.75771015245488</v>
      </c>
    </row>
    <row r="12" spans="1:23" x14ac:dyDescent="0.25">
      <c r="A12" s="9" t="str">
        <f>Inverters!B8</f>
        <v>A-6</v>
      </c>
      <c r="B12" s="24">
        <f t="shared" si="0"/>
        <v>1828.1340213452622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42.94016061785937</v>
      </c>
      <c r="H12" s="37">
        <f t="shared" si="3"/>
        <v>26.070139338780443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404.58887229425932</v>
      </c>
    </row>
    <row r="13" spans="1:23" x14ac:dyDescent="0.25">
      <c r="A13" s="9" t="str">
        <f>Inverters!B9</f>
        <v>A-7</v>
      </c>
      <c r="B13" s="24">
        <f t="shared" si="0"/>
        <v>1883.2854457301316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43.198323002672687</v>
      </c>
      <c r="H13" s="37">
        <f t="shared" si="3"/>
        <v>25.811976953967125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381.23932803521478</v>
      </c>
    </row>
    <row r="14" spans="1:23" x14ac:dyDescent="0.25">
      <c r="A14" s="9" t="str">
        <f>Inverters!B10</f>
        <v>A-8</v>
      </c>
      <c r="B14" s="24">
        <f t="shared" si="0"/>
        <v>1694.0985149924445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42.278773235284319</v>
      </c>
      <c r="H14" s="37">
        <f t="shared" si="3"/>
        <v>26.731526721355493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471.14292314634133</v>
      </c>
    </row>
    <row r="15" spans="1:23" x14ac:dyDescent="0.25">
      <c r="A15" s="9" t="str">
        <f>Inverters!B11</f>
        <v>A-9</v>
      </c>
      <c r="B15" s="24">
        <f t="shared" si="0"/>
        <v>1419.8670701516512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40.744953741154845</v>
      </c>
      <c r="H15" s="37">
        <f t="shared" si="3"/>
        <v>28.265346215484968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670.70975292313005</v>
      </c>
    </row>
    <row r="16" spans="1:23" x14ac:dyDescent="0.25">
      <c r="A16" s="9" t="str">
        <f>Inverters!B12</f>
        <v>A-10</v>
      </c>
      <c r="B16" s="24">
        <f t="shared" si="0"/>
        <v>1393.21745280495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40.580378124357459</v>
      </c>
      <c r="H16" s="37">
        <f t="shared" si="3"/>
        <v>28.429921832282353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696.61397579474612</v>
      </c>
    </row>
    <row r="17" spans="1:21" x14ac:dyDescent="0.25">
      <c r="A17" s="9" t="str">
        <f>Inverters!B13</f>
        <v>A-11</v>
      </c>
      <c r="B17" s="24">
        <f t="shared" si="0"/>
        <v>1464.1649300882075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41.011800007026629</v>
      </c>
      <c r="H17" s="37">
        <f t="shared" si="3"/>
        <v>27.998499949613183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630.73944984597415</v>
      </c>
    </row>
    <row r="18" spans="1:21" x14ac:dyDescent="0.25">
      <c r="A18" s="9" t="str">
        <f>Inverters!B14</f>
        <v>A-12</v>
      </c>
      <c r="B18" s="24">
        <f t="shared" si="0"/>
        <v>1581.2846098344094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41.680200881962904</v>
      </c>
      <c r="H18" s="37">
        <f t="shared" si="3"/>
        <v>27.330099074676909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540.76665919970537</v>
      </c>
    </row>
    <row r="19" spans="1:21" x14ac:dyDescent="0.25">
      <c r="A19" s="9" t="str">
        <f>Inverters!B15</f>
        <v>A-13</v>
      </c>
      <c r="B19" s="24">
        <f t="shared" si="0"/>
        <v>1797.5130148624808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42.79344087136262</v>
      </c>
      <c r="H19" s="37">
        <f t="shared" si="3"/>
        <v>26.216859085277193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418.49079375368171</v>
      </c>
    </row>
    <row r="20" spans="1:21" x14ac:dyDescent="0.25">
      <c r="A20" s="9" t="str">
        <f>Inverters!B16</f>
        <v>A-14</v>
      </c>
      <c r="B20" s="24">
        <f t="shared" si="0"/>
        <v>1998.7746264399948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43.715276552582885</v>
      </c>
      <c r="H20" s="37">
        <f t="shared" si="3"/>
        <v>25.295023404056927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338.45609579562944</v>
      </c>
    </row>
    <row r="21" spans="1:21" x14ac:dyDescent="0.25">
      <c r="A21" s="9" t="str">
        <f>Inverters!B17</f>
        <v>A-15</v>
      </c>
      <c r="B21" s="24">
        <f t="shared" si="0"/>
        <v>2254.6261834948987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44.761490925138411</v>
      </c>
      <c r="H21" s="37">
        <f t="shared" si="3"/>
        <v>24.248809031501402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265.99955075238159</v>
      </c>
    </row>
    <row r="22" spans="1:21" x14ac:dyDescent="0.25">
      <c r="A22" s="9" t="str">
        <f>Inverters!B18</f>
        <v>A-16</v>
      </c>
      <c r="B22" s="24">
        <f t="shared" si="0"/>
        <v>1539.7400990101953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41.448948402554656</v>
      </c>
      <c r="H22" s="37">
        <f t="shared" si="3"/>
        <v>27.561351554085157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570.34173890884938</v>
      </c>
    </row>
    <row r="23" spans="1:21" x14ac:dyDescent="0.25">
      <c r="A23" s="9" t="str">
        <f>Inverters!B19</f>
        <v>A-17</v>
      </c>
      <c r="B23" s="24">
        <f t="shared" si="0"/>
        <v>1235.3517110930156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39.535812422213901</v>
      </c>
      <c r="H23" s="37">
        <f t="shared" si="3"/>
        <v>29.474487534425911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886.03066626273971</v>
      </c>
    </row>
    <row r="24" spans="1:21" x14ac:dyDescent="0.25">
      <c r="A24" s="9" t="str">
        <f>Inverters!B20</f>
        <v>A-18</v>
      </c>
      <c r="B24" s="24">
        <f t="shared" si="0"/>
        <v>1076.7028951848229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38.34191761688794</v>
      </c>
      <c r="H24" s="37">
        <f t="shared" si="3"/>
        <v>30.668382339751872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1166.3750847036329</v>
      </c>
    </row>
    <row r="25" spans="1:21" x14ac:dyDescent="0.25">
      <c r="A25" s="9" t="str">
        <f>Inverters!B21</f>
        <v>A-19</v>
      </c>
      <c r="B25" s="24">
        <f t="shared" si="0"/>
        <v>1028.1253746986115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37.94092155816022</v>
      </c>
      <c r="H25" s="37">
        <f t="shared" si="3"/>
        <v>31.069378398479593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1279.1982006443768</v>
      </c>
    </row>
    <row r="26" spans="1:21" x14ac:dyDescent="0.25">
      <c r="A26" s="9" t="str">
        <f>Inverters!B22</f>
        <v>A-20</v>
      </c>
      <c r="B26" s="24">
        <f t="shared" si="0"/>
        <v>1106.4498821906832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38.578634937683461</v>
      </c>
      <c r="H26" s="37">
        <f t="shared" si="3"/>
        <v>30.431665018956352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1104.5019879952652</v>
      </c>
    </row>
    <row r="27" spans="1:21" x14ac:dyDescent="0.25">
      <c r="A27" s="9" t="str">
        <f>Inverters!B23</f>
        <v>A-21</v>
      </c>
      <c r="B27" s="24">
        <f t="shared" si="0"/>
        <v>1271.2899079673211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39.784891987846329</v>
      </c>
      <c r="H27" s="37">
        <f t="shared" si="3"/>
        <v>29.225407968793483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836.64418498540476</v>
      </c>
    </row>
    <row r="28" spans="1:21" x14ac:dyDescent="0.25">
      <c r="A28" s="9" t="str">
        <f>Inverters!B24</f>
        <v>A-22</v>
      </c>
      <c r="B28" s="24">
        <f t="shared" si="0"/>
        <v>1487.5531158584679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41.149449639438807</v>
      </c>
      <c r="H28" s="37">
        <f t="shared" si="3"/>
        <v>27.860850317201006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611.06165464856917</v>
      </c>
    </row>
    <row r="29" spans="1:21" x14ac:dyDescent="0.25">
      <c r="A29" s="9" t="str">
        <f>Inverters!B25</f>
        <v>A-23</v>
      </c>
      <c r="B29" s="24">
        <f t="shared" si="0"/>
        <v>1740.8450950618151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42.515202563611325</v>
      </c>
      <c r="H29" s="37">
        <f t="shared" si="3"/>
        <v>26.495097393028487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446.17963030289064</v>
      </c>
    </row>
    <row r="30" spans="1:21" x14ac:dyDescent="0.25">
      <c r="A30" s="9" t="str">
        <f>Inverters!B26</f>
        <v>A-24</v>
      </c>
      <c r="B30" s="24">
        <f t="shared" si="0"/>
        <v>2050.6680661920018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43.93790736936036</v>
      </c>
      <c r="H30" s="37">
        <f t="shared" si="3"/>
        <v>25.072392587279452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321.54314756454767</v>
      </c>
    </row>
    <row r="31" spans="1:21" x14ac:dyDescent="0.25">
      <c r="A31" s="9" t="str">
        <f>Inverters!B27</f>
        <v>A-25</v>
      </c>
      <c r="B31" s="24">
        <f t="shared" si="0"/>
        <v>852.679142116099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36.315712791630972</v>
      </c>
      <c r="H31" s="37">
        <f t="shared" si="3"/>
        <v>32.694587165008841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1859.7677675839</v>
      </c>
    </row>
    <row r="32" spans="1:21" x14ac:dyDescent="0.25">
      <c r="A32" s="9" t="str">
        <f>Inverters!B28</f>
        <v>A-26</v>
      </c>
      <c r="B32" s="24">
        <f t="shared" si="0"/>
        <v>668.57792462783209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34.203040655702523</v>
      </c>
      <c r="H32" s="37">
        <f t="shared" si="3"/>
        <v>34.807259300937289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3025.0038386267443</v>
      </c>
    </row>
    <row r="33" spans="1:21" x14ac:dyDescent="0.25">
      <c r="A33" s="9" t="str">
        <f>Inverters!B29</f>
        <v>A-27</v>
      </c>
      <c r="B33" s="24">
        <f t="shared" si="0"/>
        <v>762.75116604293464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35.347657604705809</v>
      </c>
      <c r="H33" s="37">
        <f t="shared" si="3"/>
        <v>33.662642351934004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2324.1504352123447</v>
      </c>
    </row>
    <row r="34" spans="1:21" x14ac:dyDescent="0.25">
      <c r="A34" s="9" t="str">
        <f>Inverters!B30</f>
        <v>A-28</v>
      </c>
      <c r="B34" s="24">
        <f t="shared" si="0"/>
        <v>1508.4819798062977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41.270802529962509</v>
      </c>
      <c r="H34" s="37">
        <f t="shared" si="3"/>
        <v>27.739497426677303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594.22339004579021</v>
      </c>
    </row>
    <row r="35" spans="1:21" x14ac:dyDescent="0.25">
      <c r="A35" s="9" t="str">
        <f>Inverters!B31</f>
        <v>A-29</v>
      </c>
      <c r="B35" s="24">
        <f t="shared" si="0"/>
        <v>1744.2052055879744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42.531951566195275</v>
      </c>
      <c r="H35" s="37">
        <f t="shared" si="3"/>
        <v>26.478348390444538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444.46220761195747</v>
      </c>
    </row>
    <row r="36" spans="1:21" x14ac:dyDescent="0.25">
      <c r="A36" s="9" t="str">
        <f>Inverters!B32</f>
        <v>A-30</v>
      </c>
      <c r="B36" s="24">
        <f t="shared" si="0"/>
        <v>2777.3629579152957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46.572652779156385</v>
      </c>
      <c r="H36" s="37">
        <f t="shared" si="3"/>
        <v>22.437647177483427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175.29305814282992</v>
      </c>
    </row>
    <row r="37" spans="1:21" x14ac:dyDescent="0.25">
      <c r="A37" s="9" t="str">
        <f>Inverters!B33</f>
        <v>A-31</v>
      </c>
      <c r="B37" s="24">
        <f t="shared" si="0"/>
        <v>373.74571529333133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29.15152445018796</v>
      </c>
      <c r="H37" s="37">
        <f t="shared" si="3"/>
        <v>39.858775506451849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9680.0488874591865</v>
      </c>
    </row>
    <row r="38" spans="1:21" x14ac:dyDescent="0.25">
      <c r="A38" s="9" t="str">
        <f>Inverters!B34</f>
        <v>A-32</v>
      </c>
      <c r="B38" s="24">
        <f t="shared" si="0"/>
        <v>1616.3925264923218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41.870936675666499</v>
      </c>
      <c r="H38" s="37">
        <f t="shared" si="3"/>
        <v>27.139363280973313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517.53095118900535</v>
      </c>
    </row>
    <row r="39" spans="1:21" x14ac:dyDescent="0.25">
      <c r="A39" s="9" t="str">
        <f>Inverters!B35</f>
        <v>A-33</v>
      </c>
      <c r="B39" s="24">
        <f t="shared" si="0"/>
        <v>2058.6108079234973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43.971484970751206</v>
      </c>
      <c r="H39" s="37">
        <f t="shared" si="3"/>
        <v>25.038814985888607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319.06671322111123</v>
      </c>
    </row>
    <row r="40" spans="1:21" x14ac:dyDescent="0.25">
      <c r="A40" s="9" t="str">
        <f>Inverters!B36</f>
        <v>B-1</v>
      </c>
      <c r="B40" s="24">
        <f t="shared" si="0"/>
        <v>3987.4863592117831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49.713984207804145</v>
      </c>
      <c r="H40" s="37">
        <f t="shared" si="3"/>
        <v>16.286015792195855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42.520814914827142</v>
      </c>
    </row>
    <row r="41" spans="1:21" x14ac:dyDescent="0.25">
      <c r="A41" s="9" t="str">
        <f>Inverters!B37</f>
        <v>B-2</v>
      </c>
      <c r="B41" s="24">
        <f t="shared" si="0"/>
        <v>1744.5761475498969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42.533798607112665</v>
      </c>
      <c r="H41" s="37">
        <f t="shared" si="3"/>
        <v>23.466201392887335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222.13660970450488</v>
      </c>
    </row>
    <row r="42" spans="1:21" x14ac:dyDescent="0.25">
      <c r="A42" s="9" t="str">
        <f>Inverters!B38</f>
        <v>B-3</v>
      </c>
      <c r="B42" s="24">
        <f t="shared" si="0"/>
        <v>698.24245423794355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34.580125021351861</v>
      </c>
      <c r="H42" s="37">
        <f t="shared" si="3"/>
        <v>31.419874978648139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1386.7159085873361</v>
      </c>
    </row>
    <row r="43" spans="1:21" x14ac:dyDescent="0.25">
      <c r="A43" s="9" t="str">
        <f>Inverters!B39</f>
        <v>C-1</v>
      </c>
      <c r="B43" s="24">
        <f t="shared" si="0"/>
        <v>1522.6589274357557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41.352052662632893</v>
      </c>
      <c r="H43" s="37">
        <f t="shared" si="3"/>
        <v>24.647947337367107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291.60484382470702</v>
      </c>
    </row>
    <row r="44" spans="1:21" ht="15.75" thickBot="1" x14ac:dyDescent="0.3">
      <c r="A44" s="9" t="str">
        <f>Inverters!B40</f>
        <v>Trans</v>
      </c>
      <c r="B44" s="24">
        <f>SQRT(($C$2-Q44)^2+($D$2-R44)^2)</f>
        <v>2223.4390029861397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44.640504393442306</v>
      </c>
      <c r="H44" s="37">
        <f t="shared" si="3"/>
        <v>9.3594956065576937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8.6287832649718315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25.020774463802514</v>
      </c>
      <c r="O45" s="108"/>
      <c r="P45" s="108"/>
      <c r="Q45" s="109"/>
      <c r="R45" s="109"/>
      <c r="U45">
        <f t="shared" ref="U45" si="5">10^(H45/10)</f>
        <v>317.74406432091388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45.393454529296655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45.393454529296655</v>
      </c>
      <c r="D51" s="77">
        <f>10*LOG10(SUM(U7:U44))</f>
        <v>45.353412426928195</v>
      </c>
      <c r="E51" s="77">
        <f>P85</f>
        <v>45.378481971946208</v>
      </c>
      <c r="F51" s="78">
        <f>S85</f>
        <v>51.768935953955896</v>
      </c>
    </row>
    <row r="52" spans="1:19" ht="14.45" customHeight="1" thickBot="1" x14ac:dyDescent="0.3">
      <c r="B52" s="72" t="s">
        <v>141</v>
      </c>
      <c r="C52" s="79">
        <f>10*LOG10(10^(C50/10)+10^(C51/10))</f>
        <v>46.495438340722608</v>
      </c>
      <c r="D52" s="79">
        <f>10*LOG10(10^(D50/10)+10^(D51/10))</f>
        <v>45.660319808765692</v>
      </c>
      <c r="E52" s="79">
        <f>J85</f>
        <v>46.200763675428327</v>
      </c>
      <c r="F52" s="80">
        <f>M85</f>
        <v>52.199692679817502</v>
      </c>
    </row>
    <row r="53" spans="1:19" ht="16.149999999999999" customHeight="1" thickBot="1" x14ac:dyDescent="0.3">
      <c r="B53" s="74" t="s">
        <v>145</v>
      </c>
      <c r="C53" s="81">
        <f>C52-C50</f>
        <v>6.4954383407226075</v>
      </c>
      <c r="D53" s="81">
        <f>D52-D50</f>
        <v>11.660319808765692</v>
      </c>
      <c r="E53" s="81">
        <f>E52-E50</f>
        <v>7.6322926054569535</v>
      </c>
      <c r="F53" s="82">
        <f>F52-F50</f>
        <v>10.249120750004678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31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45.660319808765692</v>
      </c>
      <c r="J61" s="62">
        <f>10^(I61/10)</f>
        <v>36815.608317591526</v>
      </c>
      <c r="K61" s="63"/>
      <c r="L61" s="153">
        <f>I61+10</f>
        <v>55.660319808765692</v>
      </c>
      <c r="M61" s="62">
        <f>10^(L61/10)</f>
        <v>368156.0831759157</v>
      </c>
      <c r="N61" s="62"/>
      <c r="O61" s="62">
        <f>D51</f>
        <v>45.353412426928195</v>
      </c>
      <c r="P61" s="62">
        <f>10^(O61/10)</f>
        <v>34303.721886081956</v>
      </c>
      <c r="Q61" s="62"/>
      <c r="R61" s="62">
        <f>O61+10</f>
        <v>55.353412426928195</v>
      </c>
      <c r="S61" s="63">
        <f>10^(R61/10)</f>
        <v>343037.21886081994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45.660319808765692</v>
      </c>
      <c r="J62" s="26">
        <f t="shared" ref="J62:J84" si="10">10^(I62/10)</f>
        <v>36815.608317591526</v>
      </c>
      <c r="K62" s="64"/>
      <c r="L62" s="154">
        <f t="shared" ref="L62:L67" si="11">I62+10</f>
        <v>55.660319808765692</v>
      </c>
      <c r="M62" s="26">
        <f t="shared" ref="M62:M84" si="12">10^(L62/10)</f>
        <v>368156.0831759157</v>
      </c>
      <c r="N62" s="26"/>
      <c r="O62" s="26">
        <f>O61</f>
        <v>45.353412426928195</v>
      </c>
      <c r="P62" s="26">
        <f t="shared" ref="P62:P84" si="13">10^(O62/10)</f>
        <v>34303.721886081956</v>
      </c>
      <c r="Q62" s="26"/>
      <c r="R62" s="26">
        <f t="shared" ref="R62:R67" si="14">O62+10</f>
        <v>55.353412426928195</v>
      </c>
      <c r="S62" s="64">
        <f t="shared" ref="S62:S84" si="15">10^(R62/10)</f>
        <v>343037.21886081994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45.660319808765692</v>
      </c>
      <c r="J63" s="26">
        <f t="shared" si="10"/>
        <v>36815.608317591526</v>
      </c>
      <c r="K63" s="64"/>
      <c r="L63" s="154">
        <f t="shared" si="11"/>
        <v>55.660319808765692</v>
      </c>
      <c r="M63" s="26">
        <f t="shared" si="12"/>
        <v>368156.0831759157</v>
      </c>
      <c r="N63" s="26"/>
      <c r="O63" s="26">
        <f t="shared" ref="O63:O84" si="17">O62</f>
        <v>45.353412426928195</v>
      </c>
      <c r="P63" s="26">
        <f t="shared" si="13"/>
        <v>34303.721886081956</v>
      </c>
      <c r="Q63" s="26"/>
      <c r="R63" s="26">
        <f t="shared" si="14"/>
        <v>55.353412426928195</v>
      </c>
      <c r="S63" s="64">
        <f t="shared" si="15"/>
        <v>343037.21886081994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45.660319808765692</v>
      </c>
      <c r="J64" s="26">
        <f t="shared" si="10"/>
        <v>36815.608317591526</v>
      </c>
      <c r="K64" s="64"/>
      <c r="L64" s="154">
        <f t="shared" si="11"/>
        <v>55.660319808765692</v>
      </c>
      <c r="M64" s="26">
        <f t="shared" si="12"/>
        <v>368156.0831759157</v>
      </c>
      <c r="N64" s="26"/>
      <c r="O64" s="26">
        <f t="shared" si="17"/>
        <v>45.353412426928195</v>
      </c>
      <c r="P64" s="26">
        <f t="shared" si="13"/>
        <v>34303.721886081956</v>
      </c>
      <c r="Q64" s="26"/>
      <c r="R64" s="26">
        <f t="shared" si="14"/>
        <v>55.353412426928195</v>
      </c>
      <c r="S64" s="64">
        <f t="shared" si="15"/>
        <v>343037.21886081994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45.660319808765692</v>
      </c>
      <c r="J65" s="26">
        <f t="shared" si="10"/>
        <v>36815.608317591526</v>
      </c>
      <c r="K65" s="64"/>
      <c r="L65" s="154">
        <f t="shared" si="11"/>
        <v>55.660319808765692</v>
      </c>
      <c r="M65" s="26">
        <f t="shared" si="12"/>
        <v>368156.0831759157</v>
      </c>
      <c r="N65" s="26"/>
      <c r="O65" s="26">
        <f t="shared" si="17"/>
        <v>45.353412426928195</v>
      </c>
      <c r="P65" s="26">
        <f t="shared" si="13"/>
        <v>34303.721886081956</v>
      </c>
      <c r="Q65" s="26"/>
      <c r="R65" s="26">
        <f t="shared" si="14"/>
        <v>55.353412426928195</v>
      </c>
      <c r="S65" s="64">
        <f t="shared" si="15"/>
        <v>343037.21886081994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45.660319808765692</v>
      </c>
      <c r="J66" s="26">
        <f t="shared" si="10"/>
        <v>36815.608317591526</v>
      </c>
      <c r="K66" s="64"/>
      <c r="L66" s="154">
        <f t="shared" si="11"/>
        <v>55.660319808765692</v>
      </c>
      <c r="M66" s="26">
        <f t="shared" si="12"/>
        <v>368156.0831759157</v>
      </c>
      <c r="N66" s="26"/>
      <c r="O66" s="26">
        <f t="shared" si="17"/>
        <v>45.353412426928195</v>
      </c>
      <c r="P66" s="26">
        <f t="shared" si="13"/>
        <v>34303.721886081956</v>
      </c>
      <c r="Q66" s="26"/>
      <c r="R66" s="26">
        <f t="shared" si="14"/>
        <v>55.353412426928195</v>
      </c>
      <c r="S66" s="64">
        <f t="shared" si="15"/>
        <v>343037.21886081994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45.660319808765692</v>
      </c>
      <c r="J67" s="26">
        <f t="shared" si="10"/>
        <v>36815.608317591526</v>
      </c>
      <c r="K67" s="64"/>
      <c r="L67" s="154">
        <f t="shared" si="11"/>
        <v>55.660319808765692</v>
      </c>
      <c r="M67" s="26">
        <f t="shared" si="12"/>
        <v>368156.0831759157</v>
      </c>
      <c r="N67" s="26"/>
      <c r="O67" s="26">
        <f t="shared" si="17"/>
        <v>45.353412426928195</v>
      </c>
      <c r="P67" s="26">
        <f t="shared" si="13"/>
        <v>34303.721886081956</v>
      </c>
      <c r="Q67" s="26"/>
      <c r="R67" s="26">
        <f t="shared" si="14"/>
        <v>55.353412426928195</v>
      </c>
      <c r="S67" s="64">
        <f t="shared" si="15"/>
        <v>343037.21886081994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46.495438340722608</v>
      </c>
      <c r="J68" s="26">
        <f t="shared" si="10"/>
        <v>44621.465950402926</v>
      </c>
      <c r="K68" s="64"/>
      <c r="L68" s="154">
        <f>I68</f>
        <v>46.495438340722608</v>
      </c>
      <c r="M68" s="26">
        <f t="shared" si="12"/>
        <v>44621.465950402926</v>
      </c>
      <c r="N68" s="26"/>
      <c r="O68" s="26">
        <f>H46</f>
        <v>45.393454529296655</v>
      </c>
      <c r="P68" s="26">
        <f t="shared" si="13"/>
        <v>34621.465950402911</v>
      </c>
      <c r="Q68" s="26"/>
      <c r="R68" s="26">
        <f>O68</f>
        <v>45.393454529296655</v>
      </c>
      <c r="S68" s="64">
        <f t="shared" si="15"/>
        <v>34621.465950402911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46.495438340722608</v>
      </c>
      <c r="J69" s="26">
        <f t="shared" si="10"/>
        <v>44621.465950402926</v>
      </c>
      <c r="K69" s="64"/>
      <c r="L69" s="154">
        <f t="shared" ref="L69:L82" si="20">I69</f>
        <v>46.495438340722608</v>
      </c>
      <c r="M69" s="26">
        <f t="shared" si="12"/>
        <v>44621.465950402926</v>
      </c>
      <c r="N69" s="26"/>
      <c r="O69" s="26">
        <f t="shared" si="17"/>
        <v>45.393454529296655</v>
      </c>
      <c r="P69" s="26">
        <f t="shared" si="13"/>
        <v>34621.465950402911</v>
      </c>
      <c r="Q69" s="26"/>
      <c r="R69" s="26">
        <f t="shared" ref="R69:R82" si="21">O69</f>
        <v>45.393454529296655</v>
      </c>
      <c r="S69" s="64">
        <f t="shared" si="15"/>
        <v>34621.465950402911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46.495438340722608</v>
      </c>
      <c r="J70" s="26">
        <f t="shared" si="10"/>
        <v>44621.465950402926</v>
      </c>
      <c r="K70" s="64"/>
      <c r="L70" s="154">
        <f t="shared" si="20"/>
        <v>46.495438340722608</v>
      </c>
      <c r="M70" s="26">
        <f t="shared" si="12"/>
        <v>44621.465950402926</v>
      </c>
      <c r="N70" s="26"/>
      <c r="O70" s="26">
        <f t="shared" si="17"/>
        <v>45.393454529296655</v>
      </c>
      <c r="P70" s="26">
        <f t="shared" si="13"/>
        <v>34621.465950402911</v>
      </c>
      <c r="Q70" s="26"/>
      <c r="R70" s="26">
        <f t="shared" si="21"/>
        <v>45.393454529296655</v>
      </c>
      <c r="S70" s="64">
        <f t="shared" si="15"/>
        <v>34621.465950402911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46.495438340722608</v>
      </c>
      <c r="J71" s="26">
        <f t="shared" si="10"/>
        <v>44621.465950402926</v>
      </c>
      <c r="K71" s="64"/>
      <c r="L71" s="154">
        <f t="shared" si="20"/>
        <v>46.495438340722608</v>
      </c>
      <c r="M71" s="26">
        <f t="shared" si="12"/>
        <v>44621.465950402926</v>
      </c>
      <c r="N71" s="26"/>
      <c r="O71" s="26">
        <f t="shared" si="17"/>
        <v>45.393454529296655</v>
      </c>
      <c r="P71" s="26">
        <f t="shared" si="13"/>
        <v>34621.465950402911</v>
      </c>
      <c r="Q71" s="26"/>
      <c r="R71" s="26">
        <f t="shared" si="21"/>
        <v>45.393454529296655</v>
      </c>
      <c r="S71" s="64">
        <f t="shared" si="15"/>
        <v>34621.465950402911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46.495438340722608</v>
      </c>
      <c r="J72" s="26">
        <f t="shared" si="10"/>
        <v>44621.465950402926</v>
      </c>
      <c r="K72" s="64"/>
      <c r="L72" s="154">
        <f t="shared" si="20"/>
        <v>46.495438340722608</v>
      </c>
      <c r="M72" s="26">
        <f t="shared" si="12"/>
        <v>44621.465950402926</v>
      </c>
      <c r="N72" s="26"/>
      <c r="O72" s="26">
        <f t="shared" si="17"/>
        <v>45.393454529296655</v>
      </c>
      <c r="P72" s="26">
        <f t="shared" si="13"/>
        <v>34621.465950402911</v>
      </c>
      <c r="Q72" s="26"/>
      <c r="R72" s="26">
        <f t="shared" si="21"/>
        <v>45.393454529296655</v>
      </c>
      <c r="S72" s="64">
        <f t="shared" si="15"/>
        <v>34621.465950402911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46.495438340722608</v>
      </c>
      <c r="J73" s="26">
        <f t="shared" si="10"/>
        <v>44621.465950402926</v>
      </c>
      <c r="K73" s="64"/>
      <c r="L73" s="154">
        <f t="shared" si="20"/>
        <v>46.495438340722608</v>
      </c>
      <c r="M73" s="26">
        <f t="shared" si="12"/>
        <v>44621.465950402926</v>
      </c>
      <c r="N73" s="26"/>
      <c r="O73" s="26">
        <f t="shared" si="17"/>
        <v>45.393454529296655</v>
      </c>
      <c r="P73" s="26">
        <f t="shared" si="13"/>
        <v>34621.465950402911</v>
      </c>
      <c r="Q73" s="26"/>
      <c r="R73" s="26">
        <f t="shared" si="21"/>
        <v>45.393454529296655</v>
      </c>
      <c r="S73" s="64">
        <f t="shared" si="15"/>
        <v>34621.465950402911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46.495438340722608</v>
      </c>
      <c r="J74" s="26">
        <f t="shared" si="10"/>
        <v>44621.465950402926</v>
      </c>
      <c r="K74" s="64"/>
      <c r="L74" s="154">
        <f t="shared" si="20"/>
        <v>46.495438340722608</v>
      </c>
      <c r="M74" s="26">
        <f t="shared" si="12"/>
        <v>44621.465950402926</v>
      </c>
      <c r="N74" s="26"/>
      <c r="O74" s="26">
        <f t="shared" si="17"/>
        <v>45.393454529296655</v>
      </c>
      <c r="P74" s="26">
        <f t="shared" si="13"/>
        <v>34621.465950402911</v>
      </c>
      <c r="Q74" s="26"/>
      <c r="R74" s="26">
        <f t="shared" si="21"/>
        <v>45.393454529296655</v>
      </c>
      <c r="S74" s="64">
        <f t="shared" si="15"/>
        <v>34621.465950402911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46.495438340722608</v>
      </c>
      <c r="J75" s="26">
        <f t="shared" si="10"/>
        <v>44621.465950402926</v>
      </c>
      <c r="K75" s="64"/>
      <c r="L75" s="154">
        <f t="shared" si="20"/>
        <v>46.495438340722608</v>
      </c>
      <c r="M75" s="26">
        <f t="shared" si="12"/>
        <v>44621.465950402926</v>
      </c>
      <c r="N75" s="26"/>
      <c r="O75" s="26">
        <f t="shared" si="17"/>
        <v>45.393454529296655</v>
      </c>
      <c r="P75" s="26">
        <f t="shared" si="13"/>
        <v>34621.465950402911</v>
      </c>
      <c r="Q75" s="26"/>
      <c r="R75" s="26">
        <f t="shared" si="21"/>
        <v>45.393454529296655</v>
      </c>
      <c r="S75" s="64">
        <f t="shared" si="15"/>
        <v>34621.465950402911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46.495438340722608</v>
      </c>
      <c r="J76" s="26">
        <f t="shared" si="10"/>
        <v>44621.465950402926</v>
      </c>
      <c r="K76" s="64"/>
      <c r="L76" s="154">
        <f t="shared" si="20"/>
        <v>46.495438340722608</v>
      </c>
      <c r="M76" s="26">
        <f t="shared" si="12"/>
        <v>44621.465950402926</v>
      </c>
      <c r="N76" s="26"/>
      <c r="O76" s="26">
        <f t="shared" si="17"/>
        <v>45.393454529296655</v>
      </c>
      <c r="P76" s="26">
        <f t="shared" si="13"/>
        <v>34621.465950402911</v>
      </c>
      <c r="Q76" s="26"/>
      <c r="R76" s="26">
        <f t="shared" si="21"/>
        <v>45.393454529296655</v>
      </c>
      <c r="S76" s="64">
        <f t="shared" si="15"/>
        <v>34621.465950402911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46.495438340722608</v>
      </c>
      <c r="J77" s="26">
        <f t="shared" si="10"/>
        <v>44621.465950402926</v>
      </c>
      <c r="K77" s="64"/>
      <c r="L77" s="154">
        <f t="shared" si="20"/>
        <v>46.495438340722608</v>
      </c>
      <c r="M77" s="26">
        <f t="shared" si="12"/>
        <v>44621.465950402926</v>
      </c>
      <c r="N77" s="26"/>
      <c r="O77" s="26">
        <f t="shared" si="17"/>
        <v>45.393454529296655</v>
      </c>
      <c r="P77" s="26">
        <f t="shared" si="13"/>
        <v>34621.465950402911</v>
      </c>
      <c r="Q77" s="26"/>
      <c r="R77" s="26">
        <f t="shared" si="21"/>
        <v>45.393454529296655</v>
      </c>
      <c r="S77" s="64">
        <f t="shared" si="15"/>
        <v>34621.465950402911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46.495438340722608</v>
      </c>
      <c r="J78" s="26">
        <f t="shared" si="10"/>
        <v>44621.465950402926</v>
      </c>
      <c r="K78" s="64"/>
      <c r="L78" s="154">
        <f t="shared" si="20"/>
        <v>46.495438340722608</v>
      </c>
      <c r="M78" s="26">
        <f t="shared" si="12"/>
        <v>44621.465950402926</v>
      </c>
      <c r="N78" s="26"/>
      <c r="O78" s="26">
        <f t="shared" si="17"/>
        <v>45.393454529296655</v>
      </c>
      <c r="P78" s="26">
        <f t="shared" si="13"/>
        <v>34621.465950402911</v>
      </c>
      <c r="Q78" s="26"/>
      <c r="R78" s="26">
        <f t="shared" si="21"/>
        <v>45.393454529296655</v>
      </c>
      <c r="S78" s="64">
        <f t="shared" si="15"/>
        <v>34621.465950402911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46.495438340722608</v>
      </c>
      <c r="J79" s="26">
        <f t="shared" si="10"/>
        <v>44621.465950402926</v>
      </c>
      <c r="K79" s="64"/>
      <c r="L79" s="154">
        <f t="shared" si="20"/>
        <v>46.495438340722608</v>
      </c>
      <c r="M79" s="26">
        <f t="shared" si="12"/>
        <v>44621.465950402926</v>
      </c>
      <c r="N79" s="26"/>
      <c r="O79" s="26">
        <f t="shared" si="17"/>
        <v>45.393454529296655</v>
      </c>
      <c r="P79" s="26">
        <f t="shared" si="13"/>
        <v>34621.465950402911</v>
      </c>
      <c r="Q79" s="26"/>
      <c r="R79" s="26">
        <f t="shared" si="21"/>
        <v>45.393454529296655</v>
      </c>
      <c r="S79" s="64">
        <f t="shared" si="15"/>
        <v>34621.465950402911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46.495438340722608</v>
      </c>
      <c r="J80" s="26">
        <f t="shared" si="10"/>
        <v>44621.465950402926</v>
      </c>
      <c r="K80" s="64"/>
      <c r="L80" s="154">
        <f t="shared" si="20"/>
        <v>46.495438340722608</v>
      </c>
      <c r="M80" s="26">
        <f t="shared" si="12"/>
        <v>44621.465950402926</v>
      </c>
      <c r="N80" s="26"/>
      <c r="O80" s="26">
        <f t="shared" si="17"/>
        <v>45.393454529296655</v>
      </c>
      <c r="P80" s="26">
        <f t="shared" si="13"/>
        <v>34621.465950402911</v>
      </c>
      <c r="Q80" s="26"/>
      <c r="R80" s="26">
        <f t="shared" si="21"/>
        <v>45.393454529296655</v>
      </c>
      <c r="S80" s="64">
        <f t="shared" si="15"/>
        <v>34621.465950402911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46.495438340722608</v>
      </c>
      <c r="J81" s="26">
        <f t="shared" si="10"/>
        <v>44621.465950402926</v>
      </c>
      <c r="K81" s="64"/>
      <c r="L81" s="154">
        <f t="shared" si="20"/>
        <v>46.495438340722608</v>
      </c>
      <c r="M81" s="26">
        <f t="shared" si="12"/>
        <v>44621.465950402926</v>
      </c>
      <c r="N81" s="26"/>
      <c r="O81" s="26">
        <f t="shared" si="17"/>
        <v>45.393454529296655</v>
      </c>
      <c r="P81" s="26">
        <f t="shared" si="13"/>
        <v>34621.465950402911</v>
      </c>
      <c r="Q81" s="26"/>
      <c r="R81" s="26">
        <f t="shared" si="21"/>
        <v>45.393454529296655</v>
      </c>
      <c r="S81" s="64">
        <f t="shared" si="15"/>
        <v>34621.465950402911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46.495438340722608</v>
      </c>
      <c r="J82" s="26">
        <f t="shared" si="10"/>
        <v>44621.465950402926</v>
      </c>
      <c r="K82" s="64"/>
      <c r="L82" s="154">
        <f t="shared" si="20"/>
        <v>46.495438340722608</v>
      </c>
      <c r="M82" s="26">
        <f t="shared" si="12"/>
        <v>44621.465950402926</v>
      </c>
      <c r="N82" s="26"/>
      <c r="O82" s="26">
        <f t="shared" si="17"/>
        <v>45.393454529296655</v>
      </c>
      <c r="P82" s="26">
        <f t="shared" si="13"/>
        <v>34621.465950402911</v>
      </c>
      <c r="Q82" s="26"/>
      <c r="R82" s="26">
        <f t="shared" si="21"/>
        <v>45.393454529296655</v>
      </c>
      <c r="S82" s="64">
        <f t="shared" si="15"/>
        <v>34621.465950402911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45.660319808765692</v>
      </c>
      <c r="J83" s="26">
        <f t="shared" si="10"/>
        <v>36815.608317591526</v>
      </c>
      <c r="K83" s="64"/>
      <c r="L83" s="154">
        <f>I83+10</f>
        <v>55.660319808765692</v>
      </c>
      <c r="M83" s="26">
        <f t="shared" si="12"/>
        <v>368156.0831759157</v>
      </c>
      <c r="N83" s="26"/>
      <c r="O83" s="26">
        <f>D51</f>
        <v>45.353412426928195</v>
      </c>
      <c r="P83" s="26">
        <f t="shared" si="13"/>
        <v>34303.721886081956</v>
      </c>
      <c r="Q83" s="26"/>
      <c r="R83" s="26">
        <f>O83+10</f>
        <v>55.353412426928195</v>
      </c>
      <c r="S83" s="64">
        <f t="shared" si="15"/>
        <v>343037.21886081994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45.660319808765692</v>
      </c>
      <c r="J84" s="65">
        <f t="shared" si="10"/>
        <v>36815.608317591526</v>
      </c>
      <c r="K84" s="66"/>
      <c r="L84" s="155">
        <f>I84+10</f>
        <v>55.660319808765692</v>
      </c>
      <c r="M84" s="65">
        <f t="shared" si="12"/>
        <v>368156.0831759157</v>
      </c>
      <c r="N84" s="65"/>
      <c r="O84" s="65">
        <f t="shared" si="17"/>
        <v>45.353412426928195</v>
      </c>
      <c r="P84" s="65">
        <f t="shared" si="13"/>
        <v>34303.721886081956</v>
      </c>
      <c r="Q84" s="65"/>
      <c r="R84" s="65">
        <f>O84+10</f>
        <v>55.353412426928195</v>
      </c>
      <c r="S84" s="66">
        <f t="shared" si="15"/>
        <v>343037.21886081994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46.200763675428327</v>
      </c>
      <c r="K85" s="67"/>
      <c r="L85" s="67" t="s">
        <v>134</v>
      </c>
      <c r="M85" s="67">
        <f>10*LOG10(SUM(M61:M84)/24)</f>
        <v>52.199692679817502</v>
      </c>
      <c r="N85" s="67"/>
      <c r="O85" s="67" t="s">
        <v>135</v>
      </c>
      <c r="P85" s="67">
        <f>10*LOG10(SUM(P61:P84)/24)</f>
        <v>45.378481971946208</v>
      </c>
      <c r="Q85" s="67"/>
      <c r="R85" s="67" t="s">
        <v>134</v>
      </c>
      <c r="S85" s="68">
        <f>10*LOG10(SUM(S61:S84)/24)</f>
        <v>51.768935953955896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31</v>
      </c>
      <c r="C89" s="22">
        <f>C2</f>
        <v>255818</v>
      </c>
      <c r="D89" s="23">
        <f>D2</f>
        <v>4256438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45.393454529296655</v>
      </c>
      <c r="J89" s="86">
        <f>D51</f>
        <v>45.353412426928195</v>
      </c>
      <c r="K89" s="86">
        <f>E51</f>
        <v>45.378481971946208</v>
      </c>
      <c r="L89" s="87">
        <f>F51</f>
        <v>51.768935953955896</v>
      </c>
      <c r="M89" s="89">
        <f>C52</f>
        <v>46.495438340722608</v>
      </c>
      <c r="N89" s="86">
        <f>D52</f>
        <v>45.660319808765692</v>
      </c>
      <c r="O89" s="86">
        <f>E52</f>
        <v>46.200763675428327</v>
      </c>
      <c r="P89" s="87">
        <f>F52</f>
        <v>52.199692679817502</v>
      </c>
      <c r="Q89" s="89">
        <f>C53</f>
        <v>6.4954383407226075</v>
      </c>
      <c r="R89" s="86">
        <f>D53</f>
        <v>11.660319808765692</v>
      </c>
      <c r="S89" s="86">
        <f>E53</f>
        <v>7.6322926054569535</v>
      </c>
      <c r="T89" s="87">
        <f>F53</f>
        <v>10.249120750004678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31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373.74571529333133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25.491825110116327</v>
      </c>
      <c r="K95" s="35">
        <f>4/60*100</f>
        <v>6.666666666666667</v>
      </c>
      <c r="L95" s="36">
        <f t="shared" ref="L95:L126" si="23">F95-J95+M95</f>
        <v>9.7472625164740947</v>
      </c>
      <c r="M95" s="110">
        <f>10*LOG(6.666667/100)</f>
        <v>-11.760912373409578</v>
      </c>
      <c r="N95" s="110">
        <f t="shared" ref="N95:N126" si="24">10^(L95/10)</f>
        <v>9.4346599496012153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379.74571529333133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29.289857647538575</v>
      </c>
      <c r="K96" s="27">
        <f t="shared" ref="K96:K159" si="27">4/60*100</f>
        <v>6.666666666666667</v>
      </c>
      <c r="L96" s="37">
        <f t="shared" si="23"/>
        <v>5.9492299790518466</v>
      </c>
      <c r="M96" s="110">
        <f t="shared" ref="M96:M159" si="28">10*LOG(6.666667/100)</f>
        <v>-11.760912373409578</v>
      </c>
      <c r="N96" s="110">
        <f t="shared" si="24"/>
        <v>3.934803036877216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385.74571529333133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29.426022215906706</v>
      </c>
      <c r="K97" s="27">
        <f t="shared" si="27"/>
        <v>6.666666666666667</v>
      </c>
      <c r="L97" s="37">
        <f t="shared" si="23"/>
        <v>5.8130654106837163</v>
      </c>
      <c r="M97" s="110">
        <f t="shared" si="28"/>
        <v>-11.760912373409578</v>
      </c>
      <c r="N97" s="110">
        <f t="shared" si="24"/>
        <v>3.8133488865805254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391.74571529333133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29.560085101682287</v>
      </c>
      <c r="K98" s="27">
        <f t="shared" si="27"/>
        <v>6.666666666666667</v>
      </c>
      <c r="L98" s="37">
        <f t="shared" si="23"/>
        <v>5.6790025249081353</v>
      </c>
      <c r="M98" s="110">
        <f t="shared" si="28"/>
        <v>-11.760912373409578</v>
      </c>
      <c r="N98" s="110">
        <f t="shared" si="24"/>
        <v>3.697432484599501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397.74571529333133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29.69211019832785</v>
      </c>
      <c r="K99" s="27">
        <f t="shared" si="27"/>
        <v>6.666666666666667</v>
      </c>
      <c r="L99" s="37">
        <f t="shared" si="23"/>
        <v>5.5469774282625721</v>
      </c>
      <c r="M99" s="110">
        <f t="shared" si="28"/>
        <v>-11.760912373409578</v>
      </c>
      <c r="N99" s="110">
        <f t="shared" si="24"/>
        <v>3.5867222162555459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403.74571529333133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29.822158529230908</v>
      </c>
      <c r="K100" s="27">
        <f t="shared" si="27"/>
        <v>6.666666666666667</v>
      </c>
      <c r="L100" s="37">
        <f t="shared" si="23"/>
        <v>5.4169290973595139</v>
      </c>
      <c r="M100" s="110">
        <f t="shared" si="28"/>
        <v>-11.760912373409578</v>
      </c>
      <c r="N100" s="110">
        <f t="shared" si="24"/>
        <v>3.4809109227301098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409.74571529333133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29.950288417068325</v>
      </c>
      <c r="K101" s="27">
        <f t="shared" si="27"/>
        <v>6.666666666666667</v>
      </c>
      <c r="L101" s="37">
        <f t="shared" si="23"/>
        <v>5.2887992095220966</v>
      </c>
      <c r="M101" s="110">
        <f t="shared" si="28"/>
        <v>-11.760912373409578</v>
      </c>
      <c r="N101" s="110">
        <f t="shared" si="24"/>
        <v>3.379713768280729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415.74571529333133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30.076555640859322</v>
      </c>
      <c r="K102" s="27">
        <f t="shared" si="27"/>
        <v>6.666666666666667</v>
      </c>
      <c r="L102" s="37">
        <f t="shared" si="23"/>
        <v>5.1625319857310998</v>
      </c>
      <c r="M102" s="110">
        <f t="shared" si="28"/>
        <v>-11.760912373409578</v>
      </c>
      <c r="N102" s="110">
        <f t="shared" si="24"/>
        <v>3.2828663213434268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421.74571529333133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30.201013581765512</v>
      </c>
      <c r="K103" s="27">
        <f t="shared" si="27"/>
        <v>6.666666666666667</v>
      </c>
      <c r="L103" s="37">
        <f t="shared" si="23"/>
        <v>5.0380740448249099</v>
      </c>
      <c r="M103" s="110">
        <f t="shared" si="28"/>
        <v>-11.760912373409578</v>
      </c>
      <c r="N103" s="110">
        <f t="shared" si="24"/>
        <v>3.1901228253543672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427.74571529333133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30.323713358592027</v>
      </c>
      <c r="K104" s="27">
        <f t="shared" si="27"/>
        <v>6.666666666666667</v>
      </c>
      <c r="L104" s="37">
        <f t="shared" si="23"/>
        <v>4.9153742679983949</v>
      </c>
      <c r="M104" s="110">
        <f t="shared" si="28"/>
        <v>-11.760912373409578</v>
      </c>
      <c r="N104" s="110">
        <f t="shared" si="24"/>
        <v>3.1012546381526107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433.74571529333133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30.444703953850475</v>
      </c>
      <c r="K105" s="27">
        <f t="shared" si="27"/>
        <v>6.666666666666667</v>
      </c>
      <c r="L105" s="37">
        <f t="shared" si="23"/>
        <v>4.7943836727399471</v>
      </c>
      <c r="M105" s="110">
        <f t="shared" si="28"/>
        <v>-11.760912373409578</v>
      </c>
      <c r="N105" s="110">
        <f t="shared" si="24"/>
        <v>3.0160488214391092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439.74571529333133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30.564032331161744</v>
      </c>
      <c r="K106" s="27">
        <f t="shared" si="27"/>
        <v>6.666666666666667</v>
      </c>
      <c r="L106" s="37">
        <f t="shared" si="23"/>
        <v>4.6750552954286775</v>
      </c>
      <c r="M106" s="110">
        <f t="shared" si="28"/>
        <v>-11.760912373409578</v>
      </c>
      <c r="N106" s="110">
        <f t="shared" si="24"/>
        <v>2.9343068640260954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445.74571529333133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30.681743544703036</v>
      </c>
      <c r="K107" s="27">
        <f t="shared" si="27"/>
        <v>6.666666666666667</v>
      </c>
      <c r="L107" s="37">
        <f t="shared" si="23"/>
        <v>4.5573440818873863</v>
      </c>
      <c r="M107" s="110">
        <f t="shared" si="28"/>
        <v>-11.760912373409578</v>
      </c>
      <c r="N107" s="110">
        <f t="shared" si="24"/>
        <v>2.8558435245679328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451.74571529333133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30.797880841337307</v>
      </c>
      <c r="K108" s="27">
        <f t="shared" si="27"/>
        <v>6.666666666666667</v>
      </c>
      <c r="L108" s="37">
        <f t="shared" si="23"/>
        <v>4.4412067852531152</v>
      </c>
      <c r="M108" s="110">
        <f t="shared" si="28"/>
        <v>-11.760912373409578</v>
      </c>
      <c r="N108" s="110">
        <f t="shared" si="24"/>
        <v>2.7804857811635628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457.74571529333133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30.912485756004582</v>
      </c>
      <c r="K109" s="27">
        <f t="shared" si="27"/>
        <v>6.666666666666667</v>
      </c>
      <c r="L109" s="37">
        <f t="shared" si="23"/>
        <v>4.32660187058584</v>
      </c>
      <c r="M109" s="110">
        <f t="shared" si="28"/>
        <v>-11.760912373409578</v>
      </c>
      <c r="N109" s="110">
        <f t="shared" si="24"/>
        <v>2.7080718766982184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463.74571529333133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31.025598200901545</v>
      </c>
      <c r="K110" s="27">
        <f t="shared" si="27"/>
        <v>6.666666666666667</v>
      </c>
      <c r="L110" s="37">
        <f t="shared" si="23"/>
        <v>4.2134894256888771</v>
      </c>
      <c r="M110" s="110">
        <f t="shared" si="28"/>
        <v>-11.760912373409578</v>
      </c>
      <c r="N110" s="110">
        <f t="shared" si="24"/>
        <v>2.6384504500799597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469.74571529333133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31.137256548928672</v>
      </c>
      <c r="K111" s="27">
        <f t="shared" si="27"/>
        <v>6.666666666666667</v>
      </c>
      <c r="L111" s="37">
        <f t="shared" si="23"/>
        <v>4.1018310776617497</v>
      </c>
      <c r="M111" s="110">
        <f t="shared" si="28"/>
        <v>-11.760912373409578</v>
      </c>
      <c r="N111" s="110">
        <f t="shared" si="24"/>
        <v>2.5714797446507904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475.74571529333133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31.247497711841493</v>
      </c>
      <c r="K112" s="27">
        <f t="shared" si="27"/>
        <v>6.666666666666667</v>
      </c>
      <c r="L112" s="37">
        <f t="shared" si="23"/>
        <v>3.9915899147489284</v>
      </c>
      <c r="M112" s="110">
        <f t="shared" si="28"/>
        <v>-11.760912373409578</v>
      </c>
      <c r="N112" s="110">
        <f t="shared" si="24"/>
        <v>2.5070268860356402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481.74571529333133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31.356357213504122</v>
      </c>
      <c r="K113" s="27">
        <f t="shared" si="27"/>
        <v>6.666666666666667</v>
      </c>
      <c r="L113" s="37">
        <f t="shared" si="23"/>
        <v>3.8827304130862998</v>
      </c>
      <c r="M113" s="110">
        <f t="shared" si="28"/>
        <v>-11.760912373409578</v>
      </c>
      <c r="N113" s="110">
        <f t="shared" si="24"/>
        <v>2.4449672225542982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487.74571529333133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31.463869258608977</v>
      </c>
      <c r="K114" s="27">
        <f t="shared" si="27"/>
        <v>6.666666666666667</v>
      </c>
      <c r="L114" s="37">
        <f t="shared" si="23"/>
        <v>3.7752183679814451</v>
      </c>
      <c r="M114" s="110">
        <f t="shared" si="28"/>
        <v>-11.760912373409578</v>
      </c>
      <c r="N114" s="110">
        <f t="shared" si="24"/>
        <v>2.3851837220776444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493.74571529333133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31.570066797195171</v>
      </c>
      <c r="K115" s="27">
        <f t="shared" si="27"/>
        <v>6.666666666666667</v>
      </c>
      <c r="L115" s="37">
        <f t="shared" si="23"/>
        <v>3.6690208293952509</v>
      </c>
      <c r="M115" s="110">
        <f t="shared" si="28"/>
        <v>-11.760912373409578</v>
      </c>
      <c r="N115" s="110">
        <f t="shared" si="24"/>
        <v>2.3275664198747221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499.74571529333133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31.674981585270228</v>
      </c>
      <c r="K116" s="27">
        <f t="shared" si="27"/>
        <v>6.666666666666667</v>
      </c>
      <c r="L116" s="37">
        <f t="shared" si="23"/>
        <v>3.5641060413201942</v>
      </c>
      <c r="M116" s="110">
        <f t="shared" si="28"/>
        <v>-11.760912373409578</v>
      </c>
      <c r="N116" s="110">
        <f t="shared" si="24"/>
        <v>2.2720119125827321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505.74571529333133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31.778644241814032</v>
      </c>
      <c r="K117" s="27">
        <f t="shared" si="27"/>
        <v>6.666666666666667</v>
      </c>
      <c r="L117" s="37">
        <f t="shared" si="23"/>
        <v>3.46044338477639</v>
      </c>
      <c r="M117" s="110">
        <f t="shared" si="28"/>
        <v>-11.760912373409578</v>
      </c>
      <c r="N117" s="110">
        <f t="shared" si="24"/>
        <v>2.2184228939488229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511.74571529333133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31.88108430242109</v>
      </c>
      <c r="K118" s="27">
        <f t="shared" si="27"/>
        <v>6.666666666666667</v>
      </c>
      <c r="L118" s="37">
        <f t="shared" si="23"/>
        <v>3.3580033241693314</v>
      </c>
      <c r="M118" s="110">
        <f t="shared" si="28"/>
        <v>-11.760912373409578</v>
      </c>
      <c r="N118" s="110">
        <f t="shared" si="24"/>
        <v>2.1667077284488414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517.74571529333139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31.98233026981632</v>
      </c>
      <c r="K119" s="27">
        <f t="shared" si="27"/>
        <v>6.666666666666667</v>
      </c>
      <c r="L119" s="37">
        <f t="shared" si="23"/>
        <v>3.2567573567741022</v>
      </c>
      <c r="M119" s="110">
        <f t="shared" si="28"/>
        <v>-11.760912373409578</v>
      </c>
      <c r="N119" s="110">
        <f t="shared" si="24"/>
        <v>2.1167800592920427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523.74571529333139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32.082409661460332</v>
      </c>
      <c r="K120" s="27">
        <f t="shared" si="27"/>
        <v>6.666666666666667</v>
      </c>
      <c r="L120" s="37">
        <f t="shared" si="23"/>
        <v>3.1566779651300898</v>
      </c>
      <c r="M120" s="110">
        <f t="shared" si="28"/>
        <v>-11.760912373409578</v>
      </c>
      <c r="N120" s="110">
        <f t="shared" si="24"/>
        <v>2.0685584476787233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529.74571529333139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32.181349054443317</v>
      </c>
      <c r="K121" s="27">
        <f t="shared" si="27"/>
        <v>6.666666666666667</v>
      </c>
      <c r="L121" s="37">
        <f t="shared" si="23"/>
        <v>3.0577385721471053</v>
      </c>
      <c r="M121" s="110">
        <f t="shared" si="28"/>
        <v>-11.760912373409578</v>
      </c>
      <c r="N121" s="110">
        <f t="shared" si="24"/>
        <v>2.0219660404951187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535.74571529333139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32.279174127850681</v>
      </c>
      <c r="K122" s="27">
        <f t="shared" si="27"/>
        <v>6.666666666666667</v>
      </c>
      <c r="L122" s="37">
        <f t="shared" si="23"/>
        <v>2.9599134987397413</v>
      </c>
      <c r="M122" s="110">
        <f t="shared" si="28"/>
        <v>-11.760912373409578</v>
      </c>
      <c r="N122" s="110">
        <f t="shared" si="24"/>
        <v>1.9769302639121997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541.74571529333139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32.375909702769405</v>
      </c>
      <c r="K123" s="27">
        <f t="shared" si="27"/>
        <v>6.666666666666667</v>
      </c>
      <c r="L123" s="37">
        <f t="shared" si="23"/>
        <v>2.8631779238210164</v>
      </c>
      <c r="M123" s="110">
        <f t="shared" si="28"/>
        <v>-11.760912373409578</v>
      </c>
      <c r="N123" s="110">
        <f t="shared" si="24"/>
        <v>1.9333825406060752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547.74571529333139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32.471579780091069</v>
      </c>
      <c r="K124" s="27">
        <f t="shared" si="27"/>
        <v>6.666666666666667</v>
      </c>
      <c r="L124" s="37">
        <f t="shared" si="23"/>
        <v>2.7675078464993526</v>
      </c>
      <c r="M124" s="110">
        <f t="shared" si="28"/>
        <v>-11.760912373409578</v>
      </c>
      <c r="N124" s="110">
        <f t="shared" si="24"/>
        <v>1.8912580285414564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553.74571529333139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32.566207576255501</v>
      </c>
      <c r="K125" s="27">
        <f t="shared" si="27"/>
        <v>6.666666666666667</v>
      </c>
      <c r="L125" s="37">
        <f t="shared" si="23"/>
        <v>2.6728800503349213</v>
      </c>
      <c r="M125" s="110">
        <f t="shared" si="28"/>
        <v>-11.760912373409578</v>
      </c>
      <c r="N125" s="110">
        <f t="shared" si="24"/>
        <v>1.8504953794593111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559.74571529333139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32.659815557068356</v>
      </c>
      <c r="K126" s="27">
        <f t="shared" si="27"/>
        <v>6.666666666666667</v>
      </c>
      <c r="L126" s="37">
        <f t="shared" si="23"/>
        <v>2.5792720695220659</v>
      </c>
      <c r="M126" s="110">
        <f t="shared" si="28"/>
        <v>-11.760912373409578</v>
      </c>
      <c r="N126" s="110">
        <f t="shared" si="24"/>
        <v>1.8110365153881127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565.74571529333139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32.752425469715732</v>
      </c>
      <c r="K127" s="27">
        <f t="shared" si="27"/>
        <v>6.666666666666667</v>
      </c>
      <c r="L127" s="37">
        <f t="shared" ref="L127:L158" si="29">F127-J127+M127</f>
        <v>2.4866621568746901</v>
      </c>
      <c r="M127" s="110">
        <f t="shared" si="28"/>
        <v>-11.760912373409578</v>
      </c>
      <c r="N127" s="110">
        <f t="shared" ref="N127:N158" si="30">10^(L127/10)</f>
        <v>1.7728264216577516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571.74571529333139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32.844058373090007</v>
      </c>
      <c r="K128" s="27">
        <f t="shared" si="27"/>
        <v>6.666666666666667</v>
      </c>
      <c r="L128" s="37">
        <f t="shared" si="29"/>
        <v>2.3950292535004145</v>
      </c>
      <c r="M128" s="110">
        <f t="shared" si="28"/>
        <v>-11.760912373409578</v>
      </c>
      <c r="N128" s="110">
        <f t="shared" si="30"/>
        <v>1.7358129550379633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577.74571529333139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32.934734666532663</v>
      </c>
      <c r="K129" s="27">
        <f t="shared" si="27"/>
        <v>6.666666666666667</v>
      </c>
      <c r="L129" s="37">
        <f t="shared" si="29"/>
        <v>2.3043529600577592</v>
      </c>
      <c r="M129" s="110">
        <f t="shared" si="28"/>
        <v>-11.760912373409578</v>
      </c>
      <c r="N129" s="110">
        <f t="shared" si="30"/>
        <v>1.6999466657513269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583.74571529333139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33.024474117092218</v>
      </c>
      <c r="K130" s="27">
        <f t="shared" si="27"/>
        <v>6.666666666666667</v>
      </c>
      <c r="L130" s="37">
        <f t="shared" si="29"/>
        <v>2.2146135094982036</v>
      </c>
      <c r="M130" s="110">
        <f t="shared" si="28"/>
        <v>-11.760912373409578</v>
      </c>
      <c r="N130" s="110">
        <f t="shared" si="30"/>
        <v>1.6651806322258782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589.74571529333139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33.113295885388446</v>
      </c>
      <c r="K131" s="27">
        <f t="shared" si="27"/>
        <v>6.666666666666667</v>
      </c>
      <c r="L131" s="37">
        <f t="shared" si="29"/>
        <v>2.1257917412019758</v>
      </c>
      <c r="M131" s="110">
        <f t="shared" si="28"/>
        <v>-11.760912373409578</v>
      </c>
      <c r="N131" s="110">
        <f t="shared" si="30"/>
        <v>1.6314703075557655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595.74571529333139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33.201218550167468</v>
      </c>
      <c r="K132" s="27">
        <f t="shared" si="27"/>
        <v>6.666666666666667</v>
      </c>
      <c r="L132" s="37">
        <f t="shared" si="29"/>
        <v>2.0378690764229539</v>
      </c>
      <c r="M132" s="110">
        <f t="shared" si="28"/>
        <v>-11.760912373409578</v>
      </c>
      <c r="N132" s="110">
        <f t="shared" si="30"/>
        <v>1.5987733767314287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601.74571529333139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33.28826013162643</v>
      </c>
      <c r="K133" s="27">
        <f t="shared" si="27"/>
        <v>6.666666666666667</v>
      </c>
      <c r="L133" s="37">
        <f t="shared" si="29"/>
        <v>1.9508274949639919</v>
      </c>
      <c r="M133" s="110">
        <f t="shared" si="28"/>
        <v>-11.760912373409578</v>
      </c>
      <c r="N133" s="110">
        <f t="shared" si="30"/>
        <v>1.5670496237845786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607.74571529333139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33.374438113581107</v>
      </c>
      <c r="K134" s="27">
        <f t="shared" si="27"/>
        <v>6.666666666666667</v>
      </c>
      <c r="L134" s="37">
        <f t="shared" si="29"/>
        <v>1.864649513009315</v>
      </c>
      <c r="M134" s="110">
        <f t="shared" si="28"/>
        <v>-11.760912373409578</v>
      </c>
      <c r="N134" s="110">
        <f t="shared" si="30"/>
        <v>1.5362608080687676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613.74571529333139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33.459769464544472</v>
      </c>
      <c r="K135" s="27">
        <f t="shared" si="27"/>
        <v>6.666666666666667</v>
      </c>
      <c r="L135" s="37">
        <f t="shared" si="29"/>
        <v>1.7793181620459499</v>
      </c>
      <c r="M135" s="110">
        <f t="shared" si="28"/>
        <v>-11.760912373409578</v>
      </c>
      <c r="N135" s="110">
        <f t="shared" si="30"/>
        <v>1.5063705489646615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619.74571529333139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33.54427065777999</v>
      </c>
      <c r="K136" s="27">
        <f t="shared" si="27"/>
        <v>6.666666666666667</v>
      </c>
      <c r="L136" s="37">
        <f t="shared" si="29"/>
        <v>1.6948169688104322</v>
      </c>
      <c r="M136" s="110">
        <f t="shared" si="28"/>
        <v>-11.760912373409578</v>
      </c>
      <c r="N136" s="110">
        <f t="shared" si="30"/>
        <v>1.4773442183606362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625.74571529333139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33.627957690388804</v>
      </c>
      <c r="K137" s="27">
        <f t="shared" si="27"/>
        <v>6.666666666666667</v>
      </c>
      <c r="L137" s="37">
        <f t="shared" si="29"/>
        <v>1.6111299362016176</v>
      </c>
      <c r="M137" s="110">
        <f t="shared" si="28"/>
        <v>-11.760912373409578</v>
      </c>
      <c r="N137" s="110">
        <f t="shared" si="30"/>
        <v>1.4491488403151884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631.74571529333139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33.710846101486119</v>
      </c>
      <c r="K138" s="27">
        <f t="shared" si="27"/>
        <v>6.666666666666667</v>
      </c>
      <c r="L138" s="37">
        <f t="shared" si="29"/>
        <v>1.5282415251043027</v>
      </c>
      <c r="M138" s="110">
        <f t="shared" si="28"/>
        <v>-11.760912373409578</v>
      </c>
      <c r="N138" s="110">
        <f t="shared" si="30"/>
        <v>1.4217529973581107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637.74571529333139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33.792950989518523</v>
      </c>
      <c r="K139" s="27">
        <f t="shared" si="27"/>
        <v>6.666666666666667</v>
      </c>
      <c r="L139" s="37">
        <f t="shared" si="29"/>
        <v>1.4461366370718984</v>
      </c>
      <c r="M139" s="110">
        <f t="shared" si="28"/>
        <v>-11.760912373409578</v>
      </c>
      <c r="N139" s="110">
        <f t="shared" si="30"/>
        <v>1.3951267429331056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643.74571529333139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33.874287028770411</v>
      </c>
      <c r="K140" s="27">
        <f t="shared" si="27"/>
        <v>6.666666666666667</v>
      </c>
      <c r="L140" s="37">
        <f t="shared" si="29"/>
        <v>1.3648005978200111</v>
      </c>
      <c r="M140" s="110">
        <f t="shared" si="28"/>
        <v>-11.760912373409578</v>
      </c>
      <c r="N140" s="110">
        <f t="shared" si="30"/>
        <v>1.3692415195261058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649.74571529333139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33.954868485104768</v>
      </c>
      <c r="K141" s="27">
        <f t="shared" si="27"/>
        <v>6.666666666666667</v>
      </c>
      <c r="L141" s="37">
        <f t="shared" si="29"/>
        <v>1.2842191414856536</v>
      </c>
      <c r="M141" s="110">
        <f t="shared" si="28"/>
        <v>-11.760912373409578</v>
      </c>
      <c r="N141" s="110">
        <f t="shared" si="30"/>
        <v>1.3440700820611833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655.74571529333139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34.034709230980432</v>
      </c>
      <c r="K142" s="27">
        <f t="shared" si="27"/>
        <v>6.666666666666667</v>
      </c>
      <c r="L142" s="37">
        <f t="shared" si="29"/>
        <v>1.2043783956099894</v>
      </c>
      <c r="M142" s="110">
        <f t="shared" si="28"/>
        <v>-11.760912373409578</v>
      </c>
      <c r="N142" s="110">
        <f t="shared" si="30"/>
        <v>1.319586426180283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661.74571529333139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34.11382275978545</v>
      </c>
      <c r="K143" s="27">
        <f t="shared" si="27"/>
        <v>6.666666666666667</v>
      </c>
      <c r="L143" s="37">
        <f t="shared" si="29"/>
        <v>1.1252648668049723</v>
      </c>
      <c r="M143" s="110">
        <f t="shared" si="28"/>
        <v>-11.760912373409578</v>
      </c>
      <c r="N143" s="110">
        <f t="shared" si="30"/>
        <v>1.2957657210541278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667.74571529333139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34.192222199523535</v>
      </c>
      <c r="K144" s="27">
        <f t="shared" si="27"/>
        <v>6.666666666666667</v>
      </c>
      <c r="L144" s="37">
        <f t="shared" si="29"/>
        <v>1.0468654270668871</v>
      </c>
      <c r="M144" s="110">
        <f t="shared" si="28"/>
        <v>-11.760912373409578</v>
      </c>
      <c r="N144" s="110">
        <f t="shared" si="30"/>
        <v>1.2725842464000645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673.74571529333139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34.269920325888343</v>
      </c>
      <c r="K145" s="27">
        <f t="shared" si="27"/>
        <v>6.666666666666667</v>
      </c>
      <c r="L145" s="37">
        <f t="shared" si="29"/>
        <v>0.9691673007020789</v>
      </c>
      <c r="M145" s="110">
        <f t="shared" si="28"/>
        <v>-11.760912373409578</v>
      </c>
      <c r="N145" s="110">
        <f t="shared" si="30"/>
        <v>1.2500193334084841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679.74571529333139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34.346929574758171</v>
      </c>
      <c r="K146" s="27">
        <f t="shared" si="27"/>
        <v>6.666666666666667</v>
      </c>
      <c r="L146" s="37">
        <f t="shared" si="29"/>
        <v>0.89215805183225072</v>
      </c>
      <c r="M146" s="110">
        <f t="shared" si="28"/>
        <v>-11.760912373409578</v>
      </c>
      <c r="N146" s="110">
        <f t="shared" si="30"/>
        <v>1.2280493093030287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685.74571529333139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34.423262054141588</v>
      </c>
      <c r="K147" s="27">
        <f t="shared" si="27"/>
        <v>6.666666666666667</v>
      </c>
      <c r="L147" s="37">
        <f t="shared" si="29"/>
        <v>0.81582557244883347</v>
      </c>
      <c r="M147" s="110">
        <f t="shared" si="28"/>
        <v>-11.760912373409578</v>
      </c>
      <c r="N147" s="110">
        <f t="shared" si="30"/>
        <v>1.2066534452813706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691.74571529333139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34.498929555602743</v>
      </c>
      <c r="K148" s="27">
        <f t="shared" si="27"/>
        <v>6.666666666666667</v>
      </c>
      <c r="L148" s="37">
        <f t="shared" si="29"/>
        <v>0.74015807098767894</v>
      </c>
      <c r="M148" s="110">
        <f t="shared" si="28"/>
        <v>-11.760912373409578</v>
      </c>
      <c r="N148" s="110">
        <f t="shared" si="30"/>
        <v>1.1858119076030034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697.74571529333139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34.573943565193282</v>
      </c>
      <c r="K149" s="27">
        <f t="shared" si="27"/>
        <v>6.666666666666667</v>
      </c>
      <c r="L149" s="37">
        <f t="shared" si="29"/>
        <v>0.66514406139713955</v>
      </c>
      <c r="M149" s="110">
        <f t="shared" si="28"/>
        <v>-11.760912373409578</v>
      </c>
      <c r="N149" s="110">
        <f t="shared" si="30"/>
        <v>1.1655057116084957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703.74571529333139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34.648315273916225</v>
      </c>
      <c r="K150" s="27">
        <f t="shared" si="27"/>
        <v>6.666666666666667</v>
      </c>
      <c r="L150" s="37">
        <f t="shared" si="29"/>
        <v>0.59077235267419681</v>
      </c>
      <c r="M150" s="110">
        <f t="shared" si="28"/>
        <v>-11.760912373409578</v>
      </c>
      <c r="N150" s="110">
        <f t="shared" si="30"/>
        <v>1.1457166784711275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709.74571529333139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34.722055587745722</v>
      </c>
      <c r="K151" s="27">
        <f t="shared" si="27"/>
        <v>6.666666666666667</v>
      </c>
      <c r="L151" s="37">
        <f t="shared" si="29"/>
        <v>0.51703203884470028</v>
      </c>
      <c r="M151" s="110">
        <f t="shared" si="28"/>
        <v>-11.760912373409578</v>
      </c>
      <c r="N151" s="110">
        <f t="shared" si="30"/>
        <v>1.126427394496879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715.74571529333139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34.795175137224945</v>
      </c>
      <c r="K152" s="27">
        <f t="shared" si="27"/>
        <v>6.666666666666667</v>
      </c>
      <c r="L152" s="37">
        <f t="shared" si="29"/>
        <v>0.44391248936547711</v>
      </c>
      <c r="M152" s="110">
        <f t="shared" si="28"/>
        <v>-11.760912373409578</v>
      </c>
      <c r="N152" s="110">
        <f t="shared" si="30"/>
        <v>1.1076211728026502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465.74571529333133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31.06297736441886</v>
      </c>
      <c r="K153" s="27">
        <f t="shared" si="27"/>
        <v>6.666666666666667</v>
      </c>
      <c r="L153" s="37">
        <f t="shared" si="29"/>
        <v>4.1761102621715622</v>
      </c>
      <c r="M153" s="110">
        <f t="shared" si="28"/>
        <v>-11.760912373409578</v>
      </c>
      <c r="N153" s="110">
        <f t="shared" si="30"/>
        <v>2.6158390949001706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465.94115986626019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31.066621528699766</v>
      </c>
      <c r="K154" s="27">
        <f t="shared" si="27"/>
        <v>6.666666666666667</v>
      </c>
      <c r="L154" s="37">
        <f t="shared" si="29"/>
        <v>4.1724660978906556</v>
      </c>
      <c r="M154" s="110">
        <f t="shared" si="28"/>
        <v>-11.760912373409578</v>
      </c>
      <c r="N154" s="110">
        <f t="shared" si="30"/>
        <v>2.6136450653809846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466.52502333127694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31.077498865325982</v>
      </c>
      <c r="K155" s="27">
        <f t="shared" si="27"/>
        <v>6.666666666666667</v>
      </c>
      <c r="L155" s="37">
        <f t="shared" si="29"/>
        <v>4.16158876126444</v>
      </c>
      <c r="M155" s="110">
        <f t="shared" si="28"/>
        <v>-11.760912373409578</v>
      </c>
      <c r="N155" s="110">
        <f t="shared" si="30"/>
        <v>2.6071071226173426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467.49004845539503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31.095447408046301</v>
      </c>
      <c r="K156" s="27">
        <f t="shared" si="27"/>
        <v>6.666666666666667</v>
      </c>
      <c r="L156" s="37">
        <f t="shared" si="29"/>
        <v>4.143640218544121</v>
      </c>
      <c r="M156" s="110">
        <f t="shared" si="28"/>
        <v>-11.760912373409578</v>
      </c>
      <c r="N156" s="110">
        <f t="shared" si="30"/>
        <v>2.5963546922231107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468.82462988536906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31.120208388798172</v>
      </c>
      <c r="K157" s="27">
        <f t="shared" si="27"/>
        <v>6.666666666666667</v>
      </c>
      <c r="L157" s="37">
        <f t="shared" si="29"/>
        <v>4.1188792377922496</v>
      </c>
      <c r="M157" s="110">
        <f t="shared" si="28"/>
        <v>-11.760912373409578</v>
      </c>
      <c r="N157" s="110">
        <f t="shared" si="30"/>
        <v>2.5815938855462335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470.51347852055488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31.151441378358282</v>
      </c>
      <c r="K158" s="27">
        <f t="shared" si="27"/>
        <v>6.666666666666667</v>
      </c>
      <c r="L158" s="37">
        <f t="shared" si="29"/>
        <v>4.0876462482321401</v>
      </c>
      <c r="M158" s="110">
        <f t="shared" si="28"/>
        <v>-11.760912373409578</v>
      </c>
      <c r="N158" s="110">
        <f t="shared" si="30"/>
        <v>2.5630945361512905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472.53842757515906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31.188742635963532</v>
      </c>
      <c r="K159" s="27">
        <f t="shared" si="27"/>
        <v>6.666666666666667</v>
      </c>
      <c r="L159" s="37">
        <f t="shared" ref="L159:L190" si="32">F159-J159+M159</f>
        <v>4.0503449906268898</v>
      </c>
      <c r="M159" s="110">
        <f t="shared" si="28"/>
        <v>-11.760912373409578</v>
      </c>
      <c r="N159" s="110">
        <f t="shared" ref="N159:N190" si="33">10^(L159/10)</f>
        <v>2.5411745608852039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474.87929033149555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31.231664604911852</v>
      </c>
      <c r="K160" s="27">
        <f t="shared" ref="K160:K223" si="36">4/60*100</f>
        <v>6.666666666666667</v>
      </c>
      <c r="L160" s="37">
        <f t="shared" si="32"/>
        <v>4.0074230216785693</v>
      </c>
      <c r="M160" s="110">
        <f t="shared" ref="M160:M223" si="37">10*LOG(6.666667/100)</f>
        <v>-11.760912373409578</v>
      </c>
      <c r="N160" s="110">
        <f t="shared" si="33"/>
        <v>2.5161834539482624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477.51468946191409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31.279734720662336</v>
      </c>
      <c r="K161" s="27">
        <f t="shared" si="36"/>
        <v>6.666666666666667</v>
      </c>
      <c r="L161" s="37">
        <f t="shared" si="32"/>
        <v>3.9593529059280854</v>
      </c>
      <c r="M161" s="110">
        <f t="shared" si="37"/>
        <v>-11.760912373409578</v>
      </c>
      <c r="N161" s="110">
        <f t="shared" si="33"/>
        <v>2.4884865088647401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480.42279811808805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31.332472167038478</v>
      </c>
      <c r="K162" s="27">
        <f t="shared" si="36"/>
        <v>6.666666666666667</v>
      </c>
      <c r="L162" s="37">
        <f t="shared" si="32"/>
        <v>3.9066154595519436</v>
      </c>
      <c r="M162" s="110">
        <f t="shared" si="37"/>
        <v>-11.760912373409578</v>
      </c>
      <c r="N162" s="110">
        <f t="shared" si="33"/>
        <v>2.458450939284496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483.58195703529918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31.389401769904172</v>
      </c>
      <c r="K163" s="27">
        <f t="shared" si="36"/>
        <v>6.666666666666667</v>
      </c>
      <c r="L163" s="37">
        <f t="shared" si="32"/>
        <v>3.84968585668625</v>
      </c>
      <c r="M163" s="110">
        <f t="shared" si="37"/>
        <v>-11.760912373409578</v>
      </c>
      <c r="N163" s="110">
        <f t="shared" si="33"/>
        <v>2.4264345746006719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486.97115413107662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31.450064728492695</v>
      </c>
      <c r="K164" s="27">
        <f t="shared" si="36"/>
        <v>6.666666666666667</v>
      </c>
      <c r="L164" s="37">
        <f t="shared" si="32"/>
        <v>3.789022898097727</v>
      </c>
      <c r="M164" s="110">
        <f t="shared" si="37"/>
        <v>-11.760912373409578</v>
      </c>
      <c r="N164" s="110">
        <f t="shared" si="33"/>
        <v>2.3927773543696569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490.57037022541317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31.514026277480657</v>
      </c>
      <c r="K165" s="27">
        <f t="shared" si="36"/>
        <v>6.666666666666667</v>
      </c>
      <c r="L165" s="37">
        <f t="shared" si="32"/>
        <v>3.7250613491097653</v>
      </c>
      <c r="M165" s="110">
        <f t="shared" si="37"/>
        <v>-11.760912373409578</v>
      </c>
      <c r="N165" s="110">
        <f t="shared" si="33"/>
        <v>2.3577955023096981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494.36080555984813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31.580880624955125</v>
      </c>
      <c r="K166" s="27">
        <f t="shared" si="36"/>
        <v>6.666666666666667</v>
      </c>
      <c r="L166" s="37">
        <f t="shared" si="32"/>
        <v>3.6582070016352972</v>
      </c>
      <c r="M166" s="110">
        <f t="shared" si="37"/>
        <v>-11.760912373409578</v>
      </c>
      <c r="N166" s="110">
        <f t="shared" si="33"/>
        <v>2.3217780451244376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498.32500731251082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31.650253636068957</v>
      </c>
      <c r="K167" s="27">
        <f t="shared" si="36"/>
        <v>6.666666666666667</v>
      </c>
      <c r="L167" s="37">
        <f t="shared" si="32"/>
        <v>3.588833990521465</v>
      </c>
      <c r="M167" s="110">
        <f t="shared" si="37"/>
        <v>-11.760912373409578</v>
      </c>
      <c r="N167" s="110">
        <f t="shared" si="33"/>
        <v>2.2849852399401342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502.44691963890068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31.721803760634355</v>
      </c>
      <c r="K168" s="27">
        <f t="shared" si="36"/>
        <v>6.666666666666667</v>
      </c>
      <c r="L168" s="37">
        <f t="shared" si="32"/>
        <v>3.5172838659560668</v>
      </c>
      <c r="M168" s="110">
        <f t="shared" si="37"/>
        <v>-11.760912373409578</v>
      </c>
      <c r="N168" s="110">
        <f t="shared" si="33"/>
        <v>2.2476484576590203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506.71187640208859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31.795221669608413</v>
      </c>
      <c r="K169" s="27">
        <f t="shared" si="36"/>
        <v>6.666666666666667</v>
      </c>
      <c r="L169" s="37">
        <f t="shared" si="32"/>
        <v>3.4438659569820089</v>
      </c>
      <c r="M169" s="110">
        <f t="shared" si="37"/>
        <v>-11.760912373409578</v>
      </c>
      <c r="N169" s="110">
        <f t="shared" si="33"/>
        <v>2.2099711065427607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511.10655396287353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31.870228999721487</v>
      </c>
      <c r="K170" s="27">
        <f t="shared" si="36"/>
        <v>6.666666666666667</v>
      </c>
      <c r="L170" s="37">
        <f t="shared" si="32"/>
        <v>3.3688586268689349</v>
      </c>
      <c r="M170" s="110">
        <f t="shared" si="37"/>
        <v>-11.760912373409578</v>
      </c>
      <c r="N170" s="110">
        <f t="shared" si="33"/>
        <v>2.1721302443914441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515.61889810107687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31.946576528577243</v>
      </c>
      <c r="K171" s="27">
        <f t="shared" si="36"/>
        <v>6.666666666666667</v>
      </c>
      <c r="L171" s="37">
        <f t="shared" si="32"/>
        <v>3.2925110980131791</v>
      </c>
      <c r="M171" s="110">
        <f t="shared" si="37"/>
        <v>-11.760912373409578</v>
      </c>
      <c r="N171" s="110">
        <f t="shared" si="33"/>
        <v>2.1342785999355263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520.23803591117121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32.024042027649067</v>
      </c>
      <c r="K172" s="27">
        <f t="shared" si="36"/>
        <v>6.666666666666667</v>
      </c>
      <c r="L172" s="37">
        <f t="shared" si="32"/>
        <v>3.2150455989413551</v>
      </c>
      <c r="M172" s="110">
        <f t="shared" si="37"/>
        <v>-11.760912373409578</v>
      </c>
      <c r="N172" s="110">
        <f t="shared" si="33"/>
        <v>2.096546792962247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524.95418066481773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32.102427974677994</v>
      </c>
      <c r="K173" s="27">
        <f t="shared" si="36"/>
        <v>6.666666666666667</v>
      </c>
      <c r="L173" s="37">
        <f t="shared" si="32"/>
        <v>3.1366596519124279</v>
      </c>
      <c r="M173" s="110">
        <f t="shared" si="37"/>
        <v>-11.760912373409578</v>
      </c>
      <c r="N173" s="110">
        <f t="shared" si="33"/>
        <v>2.0590456023789887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529.7585352793825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32.181559252720376</v>
      </c>
      <c r="K174" s="27">
        <f t="shared" si="36"/>
        <v>6.666666666666667</v>
      </c>
      <c r="L174" s="37">
        <f t="shared" si="32"/>
        <v>3.0575283738700456</v>
      </c>
      <c r="M174" s="110">
        <f t="shared" si="37"/>
        <v>-11.760912373409578</v>
      </c>
      <c r="N174" s="110">
        <f t="shared" si="33"/>
        <v>2.0218681798244127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534.64319818228148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32.261280920593549</v>
      </c>
      <c r="K175" s="27">
        <f t="shared" si="36"/>
        <v>6.666666666666667</v>
      </c>
      <c r="L175" s="37">
        <f t="shared" si="32"/>
        <v>2.9778067059968727</v>
      </c>
      <c r="M175" s="110">
        <f t="shared" si="37"/>
        <v>-11.760912373409578</v>
      </c>
      <c r="N175" s="110">
        <f t="shared" si="33"/>
        <v>1.9850921437850244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539.60107396467481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32.341456107486877</v>
      </c>
      <c r="K176" s="27">
        <f t="shared" si="36"/>
        <v>6.666666666666667</v>
      </c>
      <c r="L176" s="37">
        <f t="shared" si="32"/>
        <v>2.8976315191035447</v>
      </c>
      <c r="M176" s="110">
        <f t="shared" si="37"/>
        <v>-11.760912373409578</v>
      </c>
      <c r="N176" s="110">
        <f t="shared" si="33"/>
        <v>1.9487815167998921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544.62579019968189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32.421964061276483</v>
      </c>
      <c r="K177" s="27">
        <f t="shared" si="36"/>
        <v>6.666666666666667</v>
      </c>
      <c r="L177" s="37">
        <f t="shared" si="32"/>
        <v>2.8171235653139384</v>
      </c>
      <c r="M177" s="110">
        <f t="shared" si="37"/>
        <v>-11.760912373409578</v>
      </c>
      <c r="N177" s="110">
        <f t="shared" si="33"/>
        <v>1.9129884879895425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549.71162108192436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32.502698363779082</v>
      </c>
      <c r="K178" s="27">
        <f t="shared" si="36"/>
        <v>6.666666666666667</v>
      </c>
      <c r="L178" s="37">
        <f t="shared" si="32"/>
        <v>2.7363892628113398</v>
      </c>
      <c r="M178" s="110">
        <f t="shared" si="37"/>
        <v>-11.760912373409578</v>
      </c>
      <c r="N178" s="110">
        <f t="shared" si="33"/>
        <v>1.8777549965751876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554.8534180560797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32.583565315155923</v>
      </c>
      <c r="K179" s="27">
        <f t="shared" si="36"/>
        <v>6.666666666666667</v>
      </c>
      <c r="L179" s="37">
        <f t="shared" si="32"/>
        <v>2.655522311434499</v>
      </c>
      <c r="M179" s="110">
        <f t="shared" si="37"/>
        <v>-11.760912373409578</v>
      </c>
      <c r="N179" s="110">
        <f t="shared" si="33"/>
        <v>1.8431141408091427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560.04654728288529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32.664482482552756</v>
      </c>
      <c r="K180" s="27">
        <f t="shared" si="36"/>
        <v>6.666666666666667</v>
      </c>
      <c r="L180" s="37">
        <f t="shared" si="32"/>
        <v>2.5746051440376654</v>
      </c>
      <c r="M180" s="110">
        <f t="shared" si="37"/>
        <v>-11.760912373409578</v>
      </c>
      <c r="N180" s="110">
        <f t="shared" si="33"/>
        <v>1.8090914220923864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565.28683359433739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32.745377403739191</v>
      </c>
      <c r="K181" s="27">
        <f t="shared" si="36"/>
        <v>6.666666666666667</v>
      </c>
      <c r="L181" s="37">
        <f t="shared" si="32"/>
        <v>2.4937102228512309</v>
      </c>
      <c r="M181" s="110">
        <f t="shared" si="37"/>
        <v>-11.760912373409578</v>
      </c>
      <c r="N181" s="110">
        <f t="shared" si="33"/>
        <v>1.775705837012074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570.57051047930372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32.826186434150898</v>
      </c>
      <c r="K182" s="27">
        <f t="shared" si="36"/>
        <v>6.666666666666667</v>
      </c>
      <c r="L182" s="37">
        <f t="shared" si="32"/>
        <v>2.4129011924395236</v>
      </c>
      <c r="M182" s="110">
        <f t="shared" si="37"/>
        <v>-11.760912373409578</v>
      </c>
      <c r="N182" s="110">
        <f t="shared" si="33"/>
        <v>1.7429708313482217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575.89417558922378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32.906853724713365</v>
      </c>
      <c r="K183" s="27">
        <f t="shared" si="36"/>
        <v>6.666666666666667</v>
      </c>
      <c r="L183" s="37">
        <f t="shared" si="32"/>
        <v>2.332233901877057</v>
      </c>
      <c r="M183" s="110">
        <f t="shared" si="37"/>
        <v>-11.760912373409578</v>
      </c>
      <c r="N183" s="110">
        <f t="shared" si="33"/>
        <v>1.7108951303326194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581.25475124116656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32.987330317681064</v>
      </c>
      <c r="K184" s="27">
        <f t="shared" si="36"/>
        <v>6.666666666666667</v>
      </c>
      <c r="L184" s="37">
        <f t="shared" si="32"/>
        <v>2.2517573089093581</v>
      </c>
      <c r="M184" s="110">
        <f t="shared" si="37"/>
        <v>-11.760912373409578</v>
      </c>
      <c r="N184" s="110">
        <f t="shared" si="33"/>
        <v>1.6794834589938026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586.64944940807152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33.067573348135497</v>
      </c>
      <c r="K185" s="27">
        <f t="shared" si="36"/>
        <v>6.666666666666667</v>
      </c>
      <c r="L185" s="37">
        <f t="shared" si="32"/>
        <v>2.1715142784549251</v>
      </c>
      <c r="M185" s="110">
        <f t="shared" si="37"/>
        <v>-11.760912373409578</v>
      </c>
      <c r="N185" s="110">
        <f t="shared" si="33"/>
        <v>1.6487371655699428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592.07574071356521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33.147545339523091</v>
      </c>
      <c r="K186" s="27">
        <f t="shared" si="36"/>
        <v>6.666666666666667</v>
      </c>
      <c r="L186" s="37">
        <f t="shared" si="32"/>
        <v>2.0915422870673304</v>
      </c>
      <c r="M186" s="110">
        <f t="shared" si="37"/>
        <v>-11.760912373409578</v>
      </c>
      <c r="N186" s="110">
        <f t="shared" si="33"/>
        <v>1.6186547599080485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597.53132698452123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33.227213582524527</v>
      </c>
      <c r="K187" s="27">
        <f t="shared" si="36"/>
        <v>6.666666666666667</v>
      </c>
      <c r="L187" s="37">
        <f t="shared" si="32"/>
        <v>2.0118740440658947</v>
      </c>
      <c r="M187" s="110">
        <f t="shared" si="37"/>
        <v>-11.760912373409578</v>
      </c>
      <c r="N187" s="110">
        <f t="shared" si="33"/>
        <v>1.5892323776202462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603.01411695391778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33.306549587526838</v>
      </c>
      <c r="K188" s="27">
        <f t="shared" si="36"/>
        <v>6.666666666666667</v>
      </c>
      <c r="L188" s="37">
        <f t="shared" si="32"/>
        <v>1.9325380390635836</v>
      </c>
      <c r="M188" s="110">
        <f t="shared" si="37"/>
        <v>-11.760912373409578</v>
      </c>
      <c r="N188" s="110">
        <f t="shared" si="33"/>
        <v>1.5604641796181256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608.52220474659839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33.385528601953581</v>
      </c>
      <c r="K189" s="27">
        <f t="shared" si="36"/>
        <v>6.666666666666667</v>
      </c>
      <c r="L189" s="37">
        <f t="shared" si="32"/>
        <v>1.8535590246368407</v>
      </c>
      <c r="M189" s="110">
        <f t="shared" si="37"/>
        <v>-11.760912373409578</v>
      </c>
      <c r="N189" s="110">
        <f t="shared" si="33"/>
        <v>1.5323426955437243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614.05385081936799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33.46412918465316</v>
      </c>
      <c r="K190" s="27">
        <f t="shared" si="36"/>
        <v>6.666666666666667</v>
      </c>
      <c r="L190" s="37">
        <f t="shared" si="32"/>
        <v>1.7749584419372617</v>
      </c>
      <c r="M190" s="110">
        <f t="shared" si="37"/>
        <v>-11.760912373409578</v>
      </c>
      <c r="N190" s="110">
        <f t="shared" si="33"/>
        <v>1.5048591185898723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619.60746506340024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33.542332830429991</v>
      </c>
      <c r="K191" s="27">
        <f t="shared" si="36"/>
        <v>6.666666666666667</v>
      </c>
      <c r="L191" s="37">
        <f t="shared" ref="L191:L222" si="38">F191-J191+M191</f>
        <v>1.6967547961604303</v>
      </c>
      <c r="M191" s="110">
        <f t="shared" si="37"/>
        <v>-11.760912373409578</v>
      </c>
      <c r="N191" s="110">
        <f t="shared" ref="N191:N222" si="39">10^(L191/10)</f>
        <v>1.4780035582663826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625.1815918105857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33.620123638613443</v>
      </c>
      <c r="K192" s="27">
        <f t="shared" si="36"/>
        <v>6.666666666666667</v>
      </c>
      <c r="L192" s="37">
        <f t="shared" si="38"/>
        <v>1.6189639879769793</v>
      </c>
      <c r="M192" s="110">
        <f t="shared" si="37"/>
        <v>-11.760912373409578</v>
      </c>
      <c r="N192" s="110">
        <f t="shared" si="39"/>
        <v>1.4517652568272033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630.77489651600877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33.697488020292816</v>
      </c>
      <c r="K193" s="27">
        <f t="shared" si="36"/>
        <v>6.666666666666667</v>
      </c>
      <c r="L193" s="37">
        <f t="shared" si="38"/>
        <v>1.5415996062976056</v>
      </c>
      <c r="M193" s="110">
        <f t="shared" si="37"/>
        <v>-11.760912373409578</v>
      </c>
      <c r="N193" s="110">
        <f t="shared" si="39"/>
        <v>1.4261327743251979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636.38615391617554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33.77441443950292</v>
      </c>
      <c r="K194" s="27">
        <f t="shared" si="36"/>
        <v>6.666666666666667</v>
      </c>
      <c r="L194" s="37">
        <f t="shared" si="38"/>
        <v>1.4646731870875023</v>
      </c>
      <c r="M194" s="110">
        <f t="shared" si="37"/>
        <v>-11.760912373409578</v>
      </c>
      <c r="N194" s="110">
        <f t="shared" si="39"/>
        <v>1.4010941466010676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642.01423748704678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33.850893184227516</v>
      </c>
      <c r="K195" s="27">
        <f t="shared" si="36"/>
        <v>6.666666666666667</v>
      </c>
      <c r="L195" s="37">
        <f t="shared" si="38"/>
        <v>1.3881944423629058</v>
      </c>
      <c r="M195" s="110">
        <f t="shared" si="37"/>
        <v>-11.760912373409578</v>
      </c>
      <c r="N195" s="110">
        <f t="shared" si="39"/>
        <v>1.3766370199342131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647.65811004756665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33.926916163603231</v>
      </c>
      <c r="K196" s="27">
        <f t="shared" si="36"/>
        <v>6.666666666666667</v>
      </c>
      <c r="L196" s="37">
        <f t="shared" si="38"/>
        <v>1.312171462987191</v>
      </c>
      <c r="M196" s="110">
        <f t="shared" si="37"/>
        <v>-11.760912373409578</v>
      </c>
      <c r="N196" s="110">
        <f t="shared" si="39"/>
        <v>1.3527487655782326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653.31681537343616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34.002476728159081</v>
      </c>
      <c r="K197" s="27">
        <f t="shared" si="36"/>
        <v>6.666666666666667</v>
      </c>
      <c r="L197" s="37">
        <f t="shared" si="38"/>
        <v>1.2366108984313406</v>
      </c>
      <c r="M197" s="110">
        <f t="shared" si="37"/>
        <v>-11.760912373409578</v>
      </c>
      <c r="N197" s="110">
        <f t="shared" si="39"/>
        <v>1.329416576964729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658.98947070263034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34.077569510323968</v>
      </c>
      <c r="K198" s="27">
        <f t="shared" si="36"/>
        <v>6.666666666666667</v>
      </c>
      <c r="L198" s="37">
        <f t="shared" si="38"/>
        <v>1.1615181162664534</v>
      </c>
      <c r="M198" s="110">
        <f t="shared" si="37"/>
        <v>-11.760912373409578</v>
      </c>
      <c r="N198" s="110">
        <f t="shared" si="39"/>
        <v>1.3066275519783543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664.67526002882221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34.152190282781675</v>
      </c>
      <c r="K199" s="27">
        <f t="shared" si="36"/>
        <v>6.666666666666667</v>
      </c>
      <c r="L199" s="37">
        <f t="shared" si="38"/>
        <v>1.0868973438087473</v>
      </c>
      <c r="M199" s="110">
        <f t="shared" si="37"/>
        <v>-11.760912373409578</v>
      </c>
      <c r="N199" s="110">
        <f t="shared" si="39"/>
        <v>1.2843687623765765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670.37342809171435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34.226335832556344</v>
      </c>
      <c r="K200" s="27">
        <f t="shared" si="36"/>
        <v>6.666666666666667</v>
      </c>
      <c r="L200" s="37">
        <f t="shared" si="38"/>
        <v>1.0127517940340773</v>
      </c>
      <c r="M200" s="110">
        <f t="shared" si="37"/>
        <v>-11.760912373409578</v>
      </c>
      <c r="N200" s="110">
        <f t="shared" si="39"/>
        <v>1.2626273121429528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676.08327498448182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34.300003848975514</v>
      </c>
      <c r="K201" s="27">
        <f t="shared" si="36"/>
        <v>6.666666666666667</v>
      </c>
      <c r="L201" s="37">
        <f t="shared" si="38"/>
        <v>0.93908377761490769</v>
      </c>
      <c r="M201" s="110">
        <f t="shared" si="37"/>
        <v>-11.760912373409578</v>
      </c>
      <c r="N201" s="110">
        <f t="shared" si="39"/>
        <v>1.2413903863171405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681.80415130831852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34.373192823888743</v>
      </c>
      <c r="K202" s="27">
        <f t="shared" si="36"/>
        <v>6.666666666666667</v>
      </c>
      <c r="L202" s="37">
        <f t="shared" si="38"/>
        <v>0.8658948027016784</v>
      </c>
      <c r="M202" s="110">
        <f t="shared" si="37"/>
        <v>-11.760912373409578</v>
      </c>
      <c r="N202" s="110">
        <f t="shared" si="39"/>
        <v>1.2206452916328452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687.53545381261438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34.445901962720299</v>
      </c>
      <c r="K203" s="27">
        <f t="shared" si="36"/>
        <v>6.666666666666667</v>
      </c>
      <c r="L203" s="37">
        <f t="shared" si="38"/>
        <v>0.79318566387012268</v>
      </c>
      <c r="M203" s="110">
        <f t="shared" si="37"/>
        <v>-11.760912373409578</v>
      </c>
      <c r="N203" s="110">
        <f t="shared" si="39"/>
        <v>1.200379490112389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693.27662146674049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34.518131105109745</v>
      </c>
      <c r="K204" s="27">
        <f t="shared" si="36"/>
        <v>6.666666666666667</v>
      </c>
      <c r="L204" s="37">
        <f t="shared" si="38"/>
        <v>0.72095652148067657</v>
      </c>
      <c r="M204" s="110">
        <f t="shared" si="37"/>
        <v>-11.760912373409578</v>
      </c>
      <c r="N204" s="110">
        <f t="shared" si="39"/>
        <v>1.1805806266090271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699.02713191592284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34.589880654046375</v>
      </c>
      <c r="K205" s="27">
        <f t="shared" si="36"/>
        <v>6.666666666666667</v>
      </c>
      <c r="L205" s="37">
        <f t="shared" si="38"/>
        <v>0.64920697254404658</v>
      </c>
      <c r="M205" s="110">
        <f t="shared" si="37"/>
        <v>-11.760912373409578</v>
      </c>
      <c r="N205" s="110">
        <f t="shared" si="39"/>
        <v>1.1612365511525802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704.78649827935556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34.661151512536762</v>
      </c>
      <c r="K206" s="27">
        <f t="shared" si="36"/>
        <v>6.666666666666667</v>
      </c>
      <c r="L206" s="37">
        <f t="shared" si="38"/>
        <v>0.57793611405366008</v>
      </c>
      <c r="M206" s="110">
        <f t="shared" si="37"/>
        <v>-11.760912373409578</v>
      </c>
      <c r="N206" s="110">
        <f t="shared" si="39"/>
        <v>1.1423353368368825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710.55426625366545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34.731945026960162</v>
      </c>
      <c r="K207" s="27">
        <f t="shared" si="36"/>
        <v>6.666666666666667</v>
      </c>
      <c r="L207" s="37">
        <f t="shared" si="38"/>
        <v>0.50714259963026009</v>
      </c>
      <c r="M207" s="110">
        <f t="shared" si="37"/>
        <v>-11.760912373409578</v>
      </c>
      <c r="N207" s="110">
        <f t="shared" si="39"/>
        <v>1.1238652938868583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716.33001148917276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34.802262936368138</v>
      </c>
      <c r="K208" s="27">
        <f t="shared" si="36"/>
        <v>6.666666666666667</v>
      </c>
      <c r="L208" s="37">
        <f t="shared" si="38"/>
        <v>0.43682469022228432</v>
      </c>
      <c r="M208" s="110">
        <f t="shared" si="37"/>
        <v>-11.760912373409578</v>
      </c>
      <c r="N208" s="110">
        <f t="shared" si="39"/>
        <v>1.105814980455968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722.11333721017945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34.87210732707274</v>
      </c>
      <c r="K209" s="27">
        <f t="shared" si="36"/>
        <v>6.666666666666667</v>
      </c>
      <c r="L209" s="37">
        <f t="shared" si="38"/>
        <v>0.36698029951768163</v>
      </c>
      <c r="M209" s="110">
        <f t="shared" si="37"/>
        <v>-11.760912373409578</v>
      </c>
      <c r="N209" s="110">
        <f t="shared" si="39"/>
        <v>1.0881732106298632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727.90387205383854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34.941480591945073</v>
      </c>
      <c r="K210" s="27">
        <f t="shared" si="36"/>
        <v>6.666666666666667</v>
      </c>
      <c r="L210" s="37">
        <f t="shared" si="38"/>
        <v>0.29760703464534899</v>
      </c>
      <c r="M210" s="110">
        <f t="shared" si="37"/>
        <v>-11.760912373409578</v>
      </c>
      <c r="N210" s="110">
        <f t="shared" si="39"/>
        <v>1.0709290600472832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557.74571529333139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32.62872485274869</v>
      </c>
      <c r="K211" s="27">
        <f t="shared" si="36"/>
        <v>6.666666666666667</v>
      </c>
      <c r="L211" s="37">
        <f t="shared" si="38"/>
        <v>2.6103627738417323</v>
      </c>
      <c r="M211" s="110">
        <f t="shared" si="37"/>
        <v>-11.760912373409578</v>
      </c>
      <c r="N211" s="110">
        <f t="shared" si="39"/>
        <v>1.8240480619083672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557.84351538882402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32.630247780390619</v>
      </c>
      <c r="K212" s="27">
        <f t="shared" si="36"/>
        <v>6.666666666666667</v>
      </c>
      <c r="L212" s="37">
        <f t="shared" si="38"/>
        <v>2.6088398461998032</v>
      </c>
      <c r="M212" s="110">
        <f t="shared" si="37"/>
        <v>-11.760912373409578</v>
      </c>
      <c r="N212" s="110">
        <f t="shared" si="39"/>
        <v>1.8234085404940874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558.13660443918911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32.634810118301289</v>
      </c>
      <c r="K213" s="27">
        <f t="shared" si="36"/>
        <v>6.666666666666667</v>
      </c>
      <c r="L213" s="37">
        <f t="shared" si="38"/>
        <v>2.6042775082891332</v>
      </c>
      <c r="M213" s="110">
        <f t="shared" si="37"/>
        <v>-11.760912373409578</v>
      </c>
      <c r="N213" s="110">
        <f t="shared" si="39"/>
        <v>1.8214940243862319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558.62405366751727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32.642392639120885</v>
      </c>
      <c r="K214" s="27">
        <f t="shared" si="36"/>
        <v>6.666666666666667</v>
      </c>
      <c r="L214" s="37">
        <f t="shared" si="38"/>
        <v>2.5966949874695366</v>
      </c>
      <c r="M214" s="110">
        <f t="shared" si="37"/>
        <v>-11.760912373409578</v>
      </c>
      <c r="N214" s="110">
        <f t="shared" si="39"/>
        <v>1.8183165798382217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559.30433136922261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32.652963652163706</v>
      </c>
      <c r="K215" s="27">
        <f t="shared" si="36"/>
        <v>6.666666666666667</v>
      </c>
      <c r="L215" s="37">
        <f t="shared" si="38"/>
        <v>2.5861239744267159</v>
      </c>
      <c r="M215" s="110">
        <f t="shared" si="37"/>
        <v>-11.760912373409578</v>
      </c>
      <c r="N215" s="110">
        <f t="shared" si="39"/>
        <v>1.8138960599108491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560.17532667521459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32.666479521925687</v>
      </c>
      <c r="K216" s="27">
        <f t="shared" si="36"/>
        <v>6.666666666666667</v>
      </c>
      <c r="L216" s="37">
        <f t="shared" si="38"/>
        <v>2.5726081046647344</v>
      </c>
      <c r="M216" s="110">
        <f t="shared" si="37"/>
        <v>-11.760912373409578</v>
      </c>
      <c r="N216" s="110">
        <f t="shared" si="39"/>
        <v>1.8082597292147877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561.23438161745878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32.682885367203681</v>
      </c>
      <c r="K217" s="27">
        <f t="shared" si="36"/>
        <v>6.666666666666667</v>
      </c>
      <c r="L217" s="37">
        <f t="shared" si="38"/>
        <v>2.5562022593867404</v>
      </c>
      <c r="M217" s="110">
        <f t="shared" si="37"/>
        <v>-11.760912373409578</v>
      </c>
      <c r="N217" s="110">
        <f t="shared" si="39"/>
        <v>1.8014417593618823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562.47833038674867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32.702115916121762</v>
      </c>
      <c r="K218" s="27">
        <f t="shared" si="36"/>
        <v>6.666666666666667</v>
      </c>
      <c r="L218" s="37">
        <f t="shared" si="38"/>
        <v>2.5369717104686593</v>
      </c>
      <c r="M218" s="110">
        <f t="shared" si="37"/>
        <v>-11.760912373409578</v>
      </c>
      <c r="N218" s="110">
        <f t="shared" si="39"/>
        <v>1.7934826142487195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563.90354447740674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32.724096488048005</v>
      </c>
      <c r="K219" s="27">
        <f t="shared" si="36"/>
        <v>6.666666666666667</v>
      </c>
      <c r="L219" s="37">
        <f t="shared" si="38"/>
        <v>2.5149911385424168</v>
      </c>
      <c r="M219" s="110">
        <f t="shared" si="37"/>
        <v>-11.760912373409578</v>
      </c>
      <c r="N219" s="110">
        <f t="shared" si="39"/>
        <v>1.7844283475426321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565.50598229356262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32.748744070758796</v>
      </c>
      <c r="K220" s="27">
        <f t="shared" si="36"/>
        <v>6.666666666666667</v>
      </c>
      <c r="L220" s="37">
        <f t="shared" si="38"/>
        <v>2.4903435558316254</v>
      </c>
      <c r="M220" s="110">
        <f t="shared" si="37"/>
        <v>-11.760912373409578</v>
      </c>
      <c r="N220" s="110">
        <f t="shared" si="39"/>
        <v>1.7743298366344056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567.28124174777849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32.775968460290343</v>
      </c>
      <c r="K221" s="27">
        <f t="shared" si="36"/>
        <v>6.666666666666667</v>
      </c>
      <c r="L221" s="37">
        <f t="shared" si="38"/>
        <v>2.4631191663000784</v>
      </c>
      <c r="M221" s="110">
        <f t="shared" si="37"/>
        <v>-11.760912373409578</v>
      </c>
      <c r="N221" s="110">
        <f t="shared" si="39"/>
        <v>1.7632419778529942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569.22461441034602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32.805673431599075</v>
      </c>
      <c r="K222" s="27">
        <f t="shared" si="36"/>
        <v>6.666666666666667</v>
      </c>
      <c r="L222" s="37">
        <f t="shared" si="38"/>
        <v>2.4334141949913466</v>
      </c>
      <c r="M222" s="110">
        <f t="shared" si="37"/>
        <v>-11.760912373409578</v>
      </c>
      <c r="N222" s="110">
        <f t="shared" si="39"/>
        <v>1.751222867004034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571.33113985698685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32.837757910214911</v>
      </c>
      <c r="K223" s="27">
        <f t="shared" si="36"/>
        <v>6.666666666666667</v>
      </c>
      <c r="L223" s="37">
        <f t="shared" ref="L223:L254" si="41">F223-J223+M223</f>
        <v>2.4013297163755105</v>
      </c>
      <c r="M223" s="110">
        <f t="shared" si="37"/>
        <v>-11.760912373409578</v>
      </c>
      <c r="N223" s="110">
        <f t="shared" ref="N223:N254" si="42">10^(L223/10)</f>
        <v>1.7383329874821485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573.5956590011042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32.872117118222761</v>
      </c>
      <c r="K224" s="27">
        <f t="shared" ref="K224:K268" si="45">4/60*100</f>
        <v>6.666666666666667</v>
      </c>
      <c r="L224" s="37">
        <f t="shared" si="41"/>
        <v>2.3669705083676611</v>
      </c>
      <c r="M224" s="110">
        <f t="shared" ref="M224:M268" si="46">10*LOG(6.666667/100)</f>
        <v>-11.760912373409578</v>
      </c>
      <c r="N224" s="110">
        <f t="shared" si="42"/>
        <v>1.7246344255607027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576.01286536965983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32.908643671820251</v>
      </c>
      <c r="K225" s="27">
        <f t="shared" si="45"/>
        <v>6.666666666666667</v>
      </c>
      <c r="L225" s="37">
        <f t="shared" si="41"/>
        <v>2.3304439547701712</v>
      </c>
      <c r="M225" s="110">
        <f t="shared" si="46"/>
        <v>-11.760912373409578</v>
      </c>
      <c r="N225" s="110">
        <f t="shared" si="42"/>
        <v>1.710190129252559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578.57735347454593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32.947228612042224</v>
      </c>
      <c r="K226" s="27">
        <f t="shared" si="45"/>
        <v>6.666666666666667</v>
      </c>
      <c r="L226" s="37">
        <f t="shared" si="41"/>
        <v>2.2918590145481978</v>
      </c>
      <c r="M226" s="110">
        <f t="shared" si="46"/>
        <v>-11.760912373409578</v>
      </c>
      <c r="N226" s="110">
        <f t="shared" si="42"/>
        <v>1.6950632236313412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581.2836636304969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32.987762354712679</v>
      </c>
      <c r="K227" s="27">
        <f t="shared" si="45"/>
        <v>6.666666666666667</v>
      </c>
      <c r="L227" s="37">
        <f t="shared" si="41"/>
        <v>2.251325271877743</v>
      </c>
      <c r="M227" s="110">
        <f t="shared" si="46"/>
        <v>-11.760912373409578</v>
      </c>
      <c r="N227" s="110">
        <f t="shared" si="42"/>
        <v>1.6793163919486684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584.12632276464751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33.03013555002422</v>
      </c>
      <c r="K228" s="27">
        <f t="shared" si="45"/>
        <v>6.666666666666667</v>
      </c>
      <c r="L228" s="37">
        <f t="shared" si="41"/>
        <v>2.2089520765662023</v>
      </c>
      <c r="M228" s="110">
        <f t="shared" si="46"/>
        <v>-11.760912373409578</v>
      </c>
      <c r="N228" s="110">
        <f t="shared" si="42"/>
        <v>1.6630113284830024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587.09988094284472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33.074239846154164</v>
      </c>
      <c r="K229" s="27">
        <f t="shared" si="45"/>
        <v>6.666666666666667</v>
      </c>
      <c r="L229" s="37">
        <f t="shared" si="41"/>
        <v>2.1648477804362578</v>
      </c>
      <c r="M229" s="110">
        <f t="shared" si="46"/>
        <v>-11.760912373409578</v>
      </c>
      <c r="N229" s="110">
        <f t="shared" si="42"/>
        <v>1.646208265964592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590.19894349748631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33.119968554867349</v>
      </c>
      <c r="K230" s="27">
        <f t="shared" si="45"/>
        <v>6.666666666666667</v>
      </c>
      <c r="L230" s="37">
        <f t="shared" si="41"/>
        <v>2.1191190717230732</v>
      </c>
      <c r="M230" s="110">
        <f t="shared" si="46"/>
        <v>-11.760912373409578</v>
      </c>
      <c r="N230" s="110">
        <f t="shared" si="42"/>
        <v>1.6289655777414942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593.41819877726698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33.16721722004619</v>
      </c>
      <c r="K231" s="27">
        <f t="shared" si="45"/>
        <v>6.666666666666667</v>
      </c>
      <c r="L231" s="37">
        <f t="shared" si="41"/>
        <v>2.0718704065442317</v>
      </c>
      <c r="M231" s="110">
        <f t="shared" si="46"/>
        <v>-11.760912373409578</v>
      </c>
      <c r="N231" s="110">
        <f t="shared" si="42"/>
        <v>1.6113394526398823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596.75244164928677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33.21588409249977</v>
      </c>
      <c r="K232" s="27">
        <f t="shared" si="45"/>
        <v>6.666666666666667</v>
      </c>
      <c r="L232" s="37">
        <f t="shared" si="41"/>
        <v>2.0232035340906513</v>
      </c>
      <c r="M232" s="110">
        <f t="shared" si="46"/>
        <v>-11.760912373409578</v>
      </c>
      <c r="N232" s="110">
        <f t="shared" si="42"/>
        <v>1.5933836387418832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600.19659296882196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33.265870516243858</v>
      </c>
      <c r="K233" s="27">
        <f t="shared" si="45"/>
        <v>6.666666666666667</v>
      </c>
      <c r="L233" s="37">
        <f t="shared" si="41"/>
        <v>1.9732171103465639</v>
      </c>
      <c r="M233" s="110">
        <f t="shared" si="46"/>
        <v>-11.760912373409578</v>
      </c>
      <c r="N233" s="110">
        <f t="shared" si="42"/>
        <v>1.5751492510391982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603.74571529333139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33.317081232754411</v>
      </c>
      <c r="K234" s="27">
        <f t="shared" si="45"/>
        <v>6.666666666666667</v>
      </c>
      <c r="L234" s="37">
        <f t="shared" si="41"/>
        <v>1.9220063938360106</v>
      </c>
      <c r="M234" s="110">
        <f t="shared" si="46"/>
        <v>-11.760912373409578</v>
      </c>
      <c r="N234" s="110">
        <f t="shared" si="42"/>
        <v>1.5566846370796892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607.39502515749507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33.369424610535411</v>
      </c>
      <c r="K235" s="27">
        <f t="shared" si="45"/>
        <v>6.666666666666667</v>
      </c>
      <c r="L235" s="37">
        <f t="shared" si="41"/>
        <v>1.8696630160550107</v>
      </c>
      <c r="M235" s="110">
        <f t="shared" si="46"/>
        <v>-11.760912373409578</v>
      </c>
      <c r="N235" s="110">
        <f t="shared" si="42"/>
        <v>1.5380352942530204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611.13990224827762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33.422812807778996</v>
      </c>
      <c r="K236" s="27">
        <f t="shared" si="45"/>
        <v>6.666666666666667</v>
      </c>
      <c r="L236" s="37">
        <f t="shared" si="41"/>
        <v>1.8162748188114257</v>
      </c>
      <c r="M236" s="110">
        <f t="shared" si="46"/>
        <v>-11.760912373409578</v>
      </c>
      <c r="N236" s="110">
        <f t="shared" si="42"/>
        <v>1.5192438321981927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614.97589582636499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33.477161876004203</v>
      </c>
      <c r="K237" s="27">
        <f t="shared" si="45"/>
        <v>6.666666666666667</v>
      </c>
      <c r="L237" s="37">
        <f t="shared" si="41"/>
        <v>1.7619257505862187</v>
      </c>
      <c r="M237" s="110">
        <f t="shared" si="46"/>
        <v>-11.760912373409578</v>
      </c>
      <c r="N237" s="110">
        <f t="shared" si="42"/>
        <v>1.5003499738979731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618.89872873595664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33.532391812410943</v>
      </c>
      <c r="K238" s="27">
        <f t="shared" si="45"/>
        <v>6.666666666666667</v>
      </c>
      <c r="L238" s="37">
        <f t="shared" si="41"/>
        <v>1.7066958141794792</v>
      </c>
      <c r="M238" s="110">
        <f t="shared" si="46"/>
        <v>-11.760912373409578</v>
      </c>
      <c r="N238" s="110">
        <f t="shared" si="42"/>
        <v>1.4813905892933601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622.90429933169025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33.588426568344445</v>
      </c>
      <c r="K239" s="27">
        <f t="shared" si="45"/>
        <v>6.666666666666667</v>
      </c>
      <c r="L239" s="37">
        <f t="shared" si="41"/>
        <v>1.6506610582459764</v>
      </c>
      <c r="M239" s="110">
        <f t="shared" si="46"/>
        <v>-11.760912373409578</v>
      </c>
      <c r="N239" s="110">
        <f t="shared" si="42"/>
        <v>1.4623997556513302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626.98868163198404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33.64519402078848</v>
      </c>
      <c r="K240" s="27">
        <f t="shared" si="45"/>
        <v>6.666666666666667</v>
      </c>
      <c r="L240" s="37">
        <f t="shared" si="41"/>
        <v>1.5938936058019415</v>
      </c>
      <c r="M240" s="110">
        <f t="shared" si="46"/>
        <v>-11.760912373409578</v>
      </c>
      <c r="N240" s="110">
        <f t="shared" si="42"/>
        <v>1.4434088394054505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631.14812398446998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33.702625913243196</v>
      </c>
      <c r="K241" s="27">
        <f t="shared" si="45"/>
        <v>6.666666666666667</v>
      </c>
      <c r="L241" s="37">
        <f t="shared" si="41"/>
        <v>1.5364617133472258</v>
      </c>
      <c r="M241" s="110">
        <f t="shared" si="46"/>
        <v>-11.760912373409578</v>
      </c>
      <c r="N241" s="110">
        <f t="shared" si="42"/>
        <v>1.4244465947227833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635.37904650325186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33.760657771734373</v>
      </c>
      <c r="K242" s="27">
        <f t="shared" si="45"/>
        <v>6.666666666666667</v>
      </c>
      <c r="L242" s="37">
        <f t="shared" si="41"/>
        <v>1.4784298548560493</v>
      </c>
      <c r="M242" s="110">
        <f t="shared" si="46"/>
        <v>-11.760912373409578</v>
      </c>
      <c r="N242" s="110">
        <f t="shared" si="42"/>
        <v>1.4055392746016915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639.67803751084591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33.81922880107669</v>
      </c>
      <c r="K243" s="27">
        <f t="shared" si="45"/>
        <v>6.666666666666667</v>
      </c>
      <c r="L243" s="37">
        <f t="shared" si="41"/>
        <v>1.4198588255137317</v>
      </c>
      <c r="M243" s="110">
        <f t="shared" si="46"/>
        <v>-11.760912373409578</v>
      </c>
      <c r="N243" s="110">
        <f t="shared" si="42"/>
        <v>1.3867107508504244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644.0418491909511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33.878281765898016</v>
      </c>
      <c r="K244" s="27">
        <f t="shared" si="45"/>
        <v>6.666666666666667</v>
      </c>
      <c r="L244" s="37">
        <f t="shared" si="41"/>
        <v>1.3608058606924054</v>
      </c>
      <c r="M244" s="110">
        <f t="shared" si="46"/>
        <v>-11.760912373409578</v>
      </c>
      <c r="N244" s="110">
        <f t="shared" si="42"/>
        <v>1.3679826398188335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648.46739263241579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33.937762860342019</v>
      </c>
      <c r="K245" s="27">
        <f t="shared" si="45"/>
        <v>6.666666666666667</v>
      </c>
      <c r="L245" s="37">
        <f t="shared" si="41"/>
        <v>1.3013247662484027</v>
      </c>
      <c r="M245" s="110">
        <f t="shared" si="46"/>
        <v>-11.760912373409578</v>
      </c>
      <c r="N245" s="110">
        <f t="shared" si="42"/>
        <v>1.3493744312437099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652.95173242046985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33.99762156981339</v>
      </c>
      <c r="K246" s="27">
        <f t="shared" si="45"/>
        <v>6.666666666666667</v>
      </c>
      <c r="L246" s="37">
        <f t="shared" si="41"/>
        <v>1.2414660567770319</v>
      </c>
      <c r="M246" s="110">
        <f t="shared" si="46"/>
        <v>-11.760912373409578</v>
      </c>
      <c r="N246" s="110">
        <f t="shared" si="42"/>
        <v>1.3309036180151981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657.49208090882257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34.057810527621868</v>
      </c>
      <c r="K247" s="27">
        <f t="shared" si="45"/>
        <v>6.666666666666667</v>
      </c>
      <c r="L247" s="37">
        <f t="shared" si="41"/>
        <v>1.1812770989685539</v>
      </c>
      <c r="M247" s="110">
        <f t="shared" si="46"/>
        <v>-11.760912373409578</v>
      </c>
      <c r="N247" s="110">
        <f t="shared" si="42"/>
        <v>1.3125858250735787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662.08579228576059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34.118285368920752</v>
      </c>
      <c r="K248" s="27">
        <f t="shared" si="45"/>
        <v>6.666666666666667</v>
      </c>
      <c r="L248" s="37">
        <f t="shared" si="41"/>
        <v>1.1208022576696699</v>
      </c>
      <c r="M248" s="110">
        <f t="shared" si="46"/>
        <v>-11.760912373409578</v>
      </c>
      <c r="N248" s="110">
        <f t="shared" si="42"/>
        <v>1.2944349360016998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666.73035652901115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34.179004583924375</v>
      </c>
      <c r="K249" s="27">
        <f t="shared" si="45"/>
        <v>6.666666666666667</v>
      </c>
      <c r="L249" s="37">
        <f t="shared" si="41"/>
        <v>1.0600830426660472</v>
      </c>
      <c r="M249" s="110">
        <f t="shared" si="46"/>
        <v>-11.760912373409578</v>
      </c>
      <c r="N249" s="110">
        <f t="shared" si="42"/>
        <v>1.2764632161891878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671.42339332781216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34.239929372025784</v>
      </c>
      <c r="K250" s="27">
        <f t="shared" si="45"/>
        <v>6.666666666666667</v>
      </c>
      <c r="L250" s="37">
        <f t="shared" si="41"/>
        <v>0.99915825456463736</v>
      </c>
      <c r="M250" s="110">
        <f t="shared" si="46"/>
        <v>-11.760912373409578</v>
      </c>
      <c r="N250" s="110">
        <f t="shared" si="42"/>
        <v>1.2586814317126522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676.16264603630407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34.30102349811871</v>
      </c>
      <c r="K251" s="27">
        <f t="shared" si="45"/>
        <v>6.666666666666667</v>
      </c>
      <c r="L251" s="37">
        <f t="shared" si="41"/>
        <v>0.93806412847171217</v>
      </c>
      <c r="M251" s="110">
        <f t="shared" si="46"/>
        <v>-11.760912373409578</v>
      </c>
      <c r="N251" s="110">
        <f t="shared" si="42"/>
        <v>1.2410989633043943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680.94597570988753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34.362253152153457</v>
      </c>
      <c r="K252" s="27">
        <f t="shared" si="45"/>
        <v>6.666666666666667</v>
      </c>
      <c r="L252" s="37">
        <f t="shared" si="41"/>
        <v>0.87683447443696494</v>
      </c>
      <c r="M252" s="110">
        <f t="shared" si="46"/>
        <v>-11.760912373409578</v>
      </c>
      <c r="N252" s="110">
        <f t="shared" si="42"/>
        <v>1.2237239149742682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685.77135526543361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34.423586812721425</v>
      </c>
      <c r="K253" s="27">
        <f t="shared" si="45"/>
        <v>6.666666666666667</v>
      </c>
      <c r="L253" s="37">
        <f t="shared" si="41"/>
        <v>0.8155008138689972</v>
      </c>
      <c r="M253" s="110">
        <f t="shared" si="46"/>
        <v>-11.760912373409578</v>
      </c>
      <c r="N253" s="110">
        <f t="shared" si="42"/>
        <v>1.2065632170090377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690.63686379704075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34.484995115263125</v>
      </c>
      <c r="K254" s="27">
        <f t="shared" si="45"/>
        <v>6.666666666666667</v>
      </c>
      <c r="L254" s="37">
        <f t="shared" si="41"/>
        <v>0.75409251132729693</v>
      </c>
      <c r="M254" s="110">
        <f t="shared" si="46"/>
        <v>-11.760912373409578</v>
      </c>
      <c r="N254" s="110">
        <f t="shared" si="42"/>
        <v>1.189622723204703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695.54068107123157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34.546450725326793</v>
      </c>
      <c r="K255" s="27">
        <f t="shared" si="45"/>
        <v>6.666666666666667</v>
      </c>
      <c r="L255" s="37">
        <f t="shared" ref="L255:L268" si="47">F255-J255+M255</f>
        <v>0.69263690126362931</v>
      </c>
      <c r="M255" s="110">
        <f t="shared" si="46"/>
        <v>-11.760912373409578</v>
      </c>
      <c r="N255" s="110">
        <f t="shared" ref="N255:N268" si="48">10^(L255/10)</f>
        <v>1.1729073022933429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700.48108221892142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34.60792821716467</v>
      </c>
      <c r="K256" s="27">
        <f t="shared" si="45"/>
        <v>6.666666666666667</v>
      </c>
      <c r="L256" s="37">
        <f t="shared" si="47"/>
        <v>0.63115940942575222</v>
      </c>
      <c r="M256" s="110">
        <f t="shared" si="46"/>
        <v>-11.760912373409578</v>
      </c>
      <c r="N256" s="110">
        <f t="shared" si="48"/>
        <v>1.1564209236105367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705.45643263601835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34.669403957838043</v>
      </c>
      <c r="K257" s="27">
        <f t="shared" si="45"/>
        <v>6.666666666666667</v>
      </c>
      <c r="L257" s="37">
        <f t="shared" si="47"/>
        <v>0.56968366875237919</v>
      </c>
      <c r="M257" s="110">
        <f t="shared" si="46"/>
        <v>-11.760912373409578</v>
      </c>
      <c r="N257" s="110">
        <f t="shared" si="48"/>
        <v>1.1401667371156661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710.46518309999078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34.730855996908112</v>
      </c>
      <c r="K258" s="27">
        <f t="shared" si="45"/>
        <v>6.666666666666667</v>
      </c>
      <c r="L258" s="37">
        <f t="shared" si="47"/>
        <v>0.50823162968231017</v>
      </c>
      <c r="M258" s="110">
        <f t="shared" si="46"/>
        <v>-11.760912373409578</v>
      </c>
      <c r="N258" s="110">
        <f t="shared" si="48"/>
        <v>1.1241471479278031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715.50586510603262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34.792263961713132</v>
      </c>
      <c r="K259" s="27">
        <f t="shared" si="45"/>
        <v>6.666666666666667</v>
      </c>
      <c r="L259" s="37">
        <f t="shared" si="47"/>
        <v>0.44682366487728942</v>
      </c>
      <c r="M259" s="110">
        <f t="shared" si="46"/>
        <v>-11.760912373409578</v>
      </c>
      <c r="N259" s="110">
        <f t="shared" si="48"/>
        <v>1.1083638855774784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720.57708642345278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34.853608958171385</v>
      </c>
      <c r="K260" s="27">
        <f t="shared" si="45"/>
        <v>6.666666666666667</v>
      </c>
      <c r="L260" s="37">
        <f t="shared" si="47"/>
        <v>0.38547866841903655</v>
      </c>
      <c r="M260" s="110">
        <f t="shared" si="46"/>
        <v>-11.760912373409578</v>
      </c>
      <c r="N260" s="110">
        <f t="shared" si="48"/>
        <v>1.0928180682013131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725.67752687051734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34.914873477002232</v>
      </c>
      <c r="K261" s="27">
        <f t="shared" si="45"/>
        <v>6.666666666666667</v>
      </c>
      <c r="L261" s="37">
        <f t="shared" si="47"/>
        <v>0.32421414958819028</v>
      </c>
      <c r="M261" s="110">
        <f t="shared" si="46"/>
        <v>-11.760912373409578</v>
      </c>
      <c r="N261" s="110">
        <f t="shared" si="48"/>
        <v>1.0775102619241705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730.80593430407475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34.976041305220562</v>
      </c>
      <c r="K262" s="27">
        <f t="shared" si="45"/>
        <v>6.666666666666667</v>
      </c>
      <c r="L262" s="37">
        <f t="shared" si="47"/>
        <v>0.26304632136985973</v>
      </c>
      <c r="M262" s="110">
        <f t="shared" si="46"/>
        <v>-11.760912373409578</v>
      </c>
      <c r="N262" s="110">
        <f t="shared" si="48"/>
        <v>1.0624405356841256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735.96112081882802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35.03709744273273</v>
      </c>
      <c r="K263" s="27">
        <f t="shared" si="45"/>
        <v>6.666666666666667</v>
      </c>
      <c r="L263" s="37">
        <f t="shared" si="47"/>
        <v>0.20199018385769207</v>
      </c>
      <c r="M263" s="110">
        <f t="shared" si="46"/>
        <v>-11.760912373409578</v>
      </c>
      <c r="N263" s="110">
        <f t="shared" si="48"/>
        <v>1.0476085117602381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741.14195915001528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35.098028023842353</v>
      </c>
      <c r="K264" s="27">
        <f t="shared" si="45"/>
        <v>6.666666666666667</v>
      </c>
      <c r="L264" s="37">
        <f t="shared" si="47"/>
        <v>0.14105960274806861</v>
      </c>
      <c r="M264" s="110">
        <f t="shared" si="46"/>
        <v>-11.760912373409578</v>
      </c>
      <c r="N264" s="110">
        <f t="shared" si="48"/>
        <v>1.0330134122632553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746.34737927243918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35.158820243461037</v>
      </c>
      <c r="K265" s="27">
        <f t="shared" si="45"/>
        <v>6.666666666666667</v>
      </c>
      <c r="L265" s="37">
        <f t="shared" si="47"/>
        <v>8.0267383129385195E-2</v>
      </c>
      <c r="M265" s="110">
        <f t="shared" si="46"/>
        <v>-11.760912373409578</v>
      </c>
      <c r="N265" s="110">
        <f t="shared" si="48"/>
        <v>1.0186541018459037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751.57636518822801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35.219462287810714</v>
      </c>
      <c r="K266" s="27">
        <f t="shared" si="45"/>
        <v>6.666666666666667</v>
      </c>
      <c r="L266" s="37">
        <f t="shared" si="47"/>
        <v>1.9625338779707846E-2</v>
      </c>
      <c r="M266" s="110">
        <f t="shared" si="46"/>
        <v>-11.760912373409578</v>
      </c>
      <c r="N266" s="110">
        <f t="shared" si="48"/>
        <v>1.0045291268832441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756.8279518953434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35.279943269400427</v>
      </c>
      <c r="K267" s="27">
        <f t="shared" si="45"/>
        <v>6.666666666666667</v>
      </c>
      <c r="L267" s="37">
        <f t="shared" si="47"/>
        <v>-4.0855642810004866E-2</v>
      </c>
      <c r="M267" s="110">
        <f t="shared" si="46"/>
        <v>-11.760912373409578</v>
      </c>
      <c r="N267" s="110">
        <f t="shared" si="48"/>
        <v>0.99063675136529172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762.1012225286479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35.340253166059483</v>
      </c>
      <c r="K268" s="40">
        <f t="shared" si="45"/>
        <v>6.666666666666667</v>
      </c>
      <c r="L268" s="41">
        <f t="shared" si="47"/>
        <v>-0.10116553946906137</v>
      </c>
      <c r="M268" s="110">
        <f t="shared" si="46"/>
        <v>-11.760912373409578</v>
      </c>
      <c r="N268" s="110">
        <f t="shared" si="48"/>
        <v>0.97697498973440211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25.020774463802514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EFEAE-BA95-42A3-AB9B-F45C051BD700}">
  <sheetPr codeName="Sheet34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176</v>
      </c>
      <c r="B2" s="29" t="s">
        <v>119</v>
      </c>
      <c r="C2" s="29">
        <f>NSAs!B34</f>
        <v>255962.55</v>
      </c>
      <c r="D2" s="30">
        <f>NSAs!C34</f>
        <v>4256460.1500000004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32 (dBA)</v>
      </c>
      <c r="V5" s="145" t="str">
        <f>INDEX(A7:A45,MATCH(W5,H7:H45,0))</f>
        <v>A-31</v>
      </c>
      <c r="W5" s="146">
        <f>MAX(H7:H45)</f>
        <v>42.246386409392272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A-27</v>
      </c>
      <c r="W6" s="148">
        <f>LARGE(H7:H45,2)</f>
        <v>34.65761143493755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4302.0008228027609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50.373409782296491</v>
      </c>
      <c r="H7" s="36">
        <f>C7-G7</f>
        <v>18.636890174343321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73.061572863852632</v>
      </c>
    </row>
    <row r="8" spans="1:23" x14ac:dyDescent="0.25">
      <c r="A8" s="9" t="str">
        <f>Inverters!B4</f>
        <v>A-2</v>
      </c>
      <c r="B8" s="24">
        <f t="shared" si="0"/>
        <v>3695.1245010280963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49.052581516043588</v>
      </c>
      <c r="H8" s="37">
        <f t="shared" ref="H8:H44" si="3">C8-G8</f>
        <v>19.957718440596224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99.031154955568894</v>
      </c>
    </row>
    <row r="9" spans="1:23" x14ac:dyDescent="0.25">
      <c r="A9" s="9" t="str">
        <f>Inverters!B5</f>
        <v>A-3</v>
      </c>
      <c r="B9" s="24">
        <f t="shared" si="0"/>
        <v>2301.3292329431301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44.939575083691665</v>
      </c>
      <c r="H9" s="37">
        <f t="shared" si="3"/>
        <v>24.070724872948148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255.3127404909103</v>
      </c>
    </row>
    <row r="10" spans="1:23" x14ac:dyDescent="0.25">
      <c r="A10" s="9" t="str">
        <f>Inverters!B6</f>
        <v>A-4</v>
      </c>
      <c r="B10" s="24">
        <f t="shared" si="0"/>
        <v>1737.412256230326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42.498057616641987</v>
      </c>
      <c r="H10" s="37">
        <f t="shared" si="3"/>
        <v>26.512242339997826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447.94452624072039</v>
      </c>
    </row>
    <row r="11" spans="1:23" x14ac:dyDescent="0.25">
      <c r="A11" s="9" t="str">
        <f>Inverters!B7</f>
        <v>A-5</v>
      </c>
      <c r="B11" s="24">
        <f t="shared" si="0"/>
        <v>1678.5026027082517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42.198440380145982</v>
      </c>
      <c r="H11" s="37">
        <f t="shared" si="3"/>
        <v>26.811859576493831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479.93890647698504</v>
      </c>
    </row>
    <row r="12" spans="1:23" x14ac:dyDescent="0.25">
      <c r="A12" s="9" t="str">
        <f>Inverters!B8</f>
        <v>A-6</v>
      </c>
      <c r="B12" s="24">
        <f t="shared" si="0"/>
        <v>1771.8997502676939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42.668782938637307</v>
      </c>
      <c r="H12" s="37">
        <f t="shared" si="3"/>
        <v>26.341517018002506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430.67702241911331</v>
      </c>
    </row>
    <row r="13" spans="1:23" x14ac:dyDescent="0.25">
      <c r="A13" s="9" t="str">
        <f>Inverters!B9</f>
        <v>A-7</v>
      </c>
      <c r="B13" s="24">
        <f t="shared" si="0"/>
        <v>1968.1293717888316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43.581072853525697</v>
      </c>
      <c r="H13" s="37">
        <f t="shared" si="3"/>
        <v>25.429227103114115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349.07818587224506</v>
      </c>
    </row>
    <row r="14" spans="1:23" x14ac:dyDescent="0.25">
      <c r="A14" s="9" t="str">
        <f>Inverters!B10</f>
        <v>A-8</v>
      </c>
      <c r="B14" s="24">
        <f t="shared" si="0"/>
        <v>1763.3397529967303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42.626719968457692</v>
      </c>
      <c r="H14" s="37">
        <f t="shared" si="3"/>
        <v>26.38357998818212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434.86854849819747</v>
      </c>
    </row>
    <row r="15" spans="1:23" x14ac:dyDescent="0.25">
      <c r="A15" s="9" t="str">
        <f>Inverters!B11</f>
        <v>A-9</v>
      </c>
      <c r="B15" s="24">
        <f t="shared" si="0"/>
        <v>1434.5448647219041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40.834282703037594</v>
      </c>
      <c r="H15" s="37">
        <f t="shared" si="3"/>
        <v>28.176017253602218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657.05500129907159</v>
      </c>
    </row>
    <row r="16" spans="1:23" x14ac:dyDescent="0.25">
      <c r="A16" s="9" t="str">
        <f>Inverters!B12</f>
        <v>A-10</v>
      </c>
      <c r="B16" s="24">
        <f t="shared" si="0"/>
        <v>1370.6642761082244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40.438621876412739</v>
      </c>
      <c r="H16" s="37">
        <f t="shared" si="3"/>
        <v>28.571678080227073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719.72702122761541</v>
      </c>
    </row>
    <row r="17" spans="1:21" x14ac:dyDescent="0.25">
      <c r="A17" s="9" t="str">
        <f>Inverters!B13</f>
        <v>A-11</v>
      </c>
      <c r="B17" s="24">
        <f t="shared" si="0"/>
        <v>1404.0924657938983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40.647914179547442</v>
      </c>
      <c r="H17" s="37">
        <f t="shared" si="3"/>
        <v>28.362385777092371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685.86489976168673</v>
      </c>
    </row>
    <row r="18" spans="1:21" x14ac:dyDescent="0.25">
      <c r="A18" s="9" t="str">
        <f>Inverters!B14</f>
        <v>A-12</v>
      </c>
      <c r="B18" s="24">
        <f t="shared" si="0"/>
        <v>1497.589030841963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41.207853007925301</v>
      </c>
      <c r="H18" s="37">
        <f t="shared" si="3"/>
        <v>27.802446948714511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602.89918234240338</v>
      </c>
    </row>
    <row r="19" spans="1:21" x14ac:dyDescent="0.25">
      <c r="A19" s="9" t="str">
        <f>Inverters!B15</f>
        <v>A-13</v>
      </c>
      <c r="B19" s="24">
        <f t="shared" si="0"/>
        <v>1691.6723263087943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42.266324896786458</v>
      </c>
      <c r="H19" s="37">
        <f t="shared" si="3"/>
        <v>26.743975059853355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472.49531428254573</v>
      </c>
    </row>
    <row r="20" spans="1:21" x14ac:dyDescent="0.25">
      <c r="A20" s="9" t="str">
        <f>Inverters!B16</f>
        <v>A-14</v>
      </c>
      <c r="B20" s="24">
        <f t="shared" si="0"/>
        <v>1881.4711593057555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43.189951309877024</v>
      </c>
      <c r="H20" s="37">
        <f t="shared" si="3"/>
        <v>25.820348646762788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381.97493413060175</v>
      </c>
    </row>
    <row r="21" spans="1:21" x14ac:dyDescent="0.25">
      <c r="A21" s="9" t="str">
        <f>Inverters!B17</f>
        <v>A-15</v>
      </c>
      <c r="B21" s="24">
        <f t="shared" si="0"/>
        <v>2128.4215515963406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44.261152955551538</v>
      </c>
      <c r="H21" s="37">
        <f t="shared" si="3"/>
        <v>24.749147001088275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298.47963167277709</v>
      </c>
    </row>
    <row r="22" spans="1:21" x14ac:dyDescent="0.25">
      <c r="A22" s="9" t="str">
        <f>Inverters!B18</f>
        <v>A-16</v>
      </c>
      <c r="B22" s="24">
        <f t="shared" si="0"/>
        <v>1636.7996506900749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41.979910473703477</v>
      </c>
      <c r="H22" s="37">
        <f t="shared" si="3"/>
        <v>27.030389482936336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504.70655850656874</v>
      </c>
    </row>
    <row r="23" spans="1:21" x14ac:dyDescent="0.25">
      <c r="A23" s="9" t="str">
        <f>Inverters!B19</f>
        <v>A-17</v>
      </c>
      <c r="B23" s="24">
        <f t="shared" si="0"/>
        <v>1304.4769059280668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40.008727897674035</v>
      </c>
      <c r="H23" s="37">
        <f t="shared" si="3"/>
        <v>29.001572058965778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794.61581766863139</v>
      </c>
    </row>
    <row r="24" spans="1:21" x14ac:dyDescent="0.25">
      <c r="A24" s="9" t="str">
        <f>Inverters!B20</f>
        <v>A-18</v>
      </c>
      <c r="B24" s="24">
        <f t="shared" si="0"/>
        <v>1109.338801493318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38.601284072629305</v>
      </c>
      <c r="H24" s="37">
        <f t="shared" si="3"/>
        <v>30.409015884010508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1098.7568317353632</v>
      </c>
    </row>
    <row r="25" spans="1:21" x14ac:dyDescent="0.25">
      <c r="A25" s="9" t="str">
        <f>Inverters!B21</f>
        <v>A-19</v>
      </c>
      <c r="B25" s="24">
        <f t="shared" si="0"/>
        <v>1004.5781592780273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37.739674636969447</v>
      </c>
      <c r="H25" s="37">
        <f t="shared" si="3"/>
        <v>31.270625319670366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1339.8695948959728</v>
      </c>
    </row>
    <row r="26" spans="1:21" x14ac:dyDescent="0.25">
      <c r="A26" s="9" t="str">
        <f>Inverters!B22</f>
        <v>A-20</v>
      </c>
      <c r="B26" s="24">
        <f t="shared" si="0"/>
        <v>1038.9928155666137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38.0322508901125</v>
      </c>
      <c r="H26" s="37">
        <f t="shared" si="3"/>
        <v>30.978049066527312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1252.5783664959897</v>
      </c>
    </row>
    <row r="27" spans="1:21" x14ac:dyDescent="0.25">
      <c r="A27" s="9" t="str">
        <f>Inverters!B23</f>
        <v>A-21</v>
      </c>
      <c r="B27" s="24">
        <f t="shared" si="0"/>
        <v>1172.4214225690494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39.081674905981778</v>
      </c>
      <c r="H27" s="37">
        <f t="shared" si="3"/>
        <v>29.928625050658034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983.69962326916232</v>
      </c>
    </row>
    <row r="28" spans="1:21" x14ac:dyDescent="0.25">
      <c r="A28" s="9" t="str">
        <f>Inverters!B24</f>
        <v>A-22</v>
      </c>
      <c r="B28" s="24">
        <f t="shared" si="0"/>
        <v>1370.0513130899533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40.434736665383411</v>
      </c>
      <c r="H28" s="37">
        <f t="shared" si="3"/>
        <v>28.575563291256401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720.37117919779473</v>
      </c>
    </row>
    <row r="29" spans="1:21" x14ac:dyDescent="0.25">
      <c r="A29" s="9" t="str">
        <f>Inverters!B25</f>
        <v>A-23</v>
      </c>
      <c r="B29" s="24">
        <f t="shared" si="0"/>
        <v>1612.3492456661008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41.849182375156474</v>
      </c>
      <c r="H29" s="37">
        <f t="shared" si="3"/>
        <v>27.161117581483339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520.12982569797657</v>
      </c>
    </row>
    <row r="30" spans="1:21" x14ac:dyDescent="0.25">
      <c r="A30" s="9" t="str">
        <f>Inverters!B26</f>
        <v>A-24</v>
      </c>
      <c r="B30" s="24">
        <f t="shared" si="0"/>
        <v>1915.121361611046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43.343926010039993</v>
      </c>
      <c r="H30" s="37">
        <f t="shared" si="3"/>
        <v>25.666373946599819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368.66965680545394</v>
      </c>
    </row>
    <row r="31" spans="1:21" x14ac:dyDescent="0.25">
      <c r="A31" s="9" t="str">
        <f>Inverters!B27</f>
        <v>A-25</v>
      </c>
      <c r="B31" s="24">
        <f t="shared" si="0"/>
        <v>935.96338090726601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37.125177150381546</v>
      </c>
      <c r="H31" s="37">
        <f t="shared" si="3"/>
        <v>31.885122806258266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1543.5200691114696</v>
      </c>
    </row>
    <row r="32" spans="1:21" x14ac:dyDescent="0.25">
      <c r="A32" s="9" t="str">
        <f>Inverters!B28</f>
        <v>A-26</v>
      </c>
      <c r="B32" s="24">
        <f t="shared" si="0"/>
        <v>687.83269281068181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34.449656281416544</v>
      </c>
      <c r="H32" s="37">
        <f t="shared" si="3"/>
        <v>34.560643675223268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2858.0141031072844</v>
      </c>
    </row>
    <row r="33" spans="1:21" x14ac:dyDescent="0.25">
      <c r="A33" s="9" t="str">
        <f>Inverters!B29</f>
        <v>A-27</v>
      </c>
      <c r="B33" s="24">
        <f t="shared" si="0"/>
        <v>680.19655196082226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34.352688521702262</v>
      </c>
      <c r="H33" s="37">
        <f t="shared" si="3"/>
        <v>34.65761143493755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2922.5445729670018</v>
      </c>
    </row>
    <row r="34" spans="1:21" x14ac:dyDescent="0.25">
      <c r="A34" s="9" t="str">
        <f>Inverters!B30</f>
        <v>A-28</v>
      </c>
      <c r="B34" s="24">
        <f t="shared" si="0"/>
        <v>1369.444509427042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40.430888782359901</v>
      </c>
      <c r="H34" s="37">
        <f t="shared" si="3"/>
        <v>28.579411174279912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721.00971652066312</v>
      </c>
    </row>
    <row r="35" spans="1:21" x14ac:dyDescent="0.25">
      <c r="A35" s="9" t="str">
        <f>Inverters!B31</f>
        <v>A-29</v>
      </c>
      <c r="B35" s="24">
        <f t="shared" si="0"/>
        <v>1602.3559655082083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41.795180031257466</v>
      </c>
      <c r="H35" s="37">
        <f t="shared" si="3"/>
        <v>27.215119925382346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526.63775718375427</v>
      </c>
    </row>
    <row r="36" spans="1:21" x14ac:dyDescent="0.25">
      <c r="A36" s="9" t="str">
        <f>Inverters!B32</f>
        <v>A-30</v>
      </c>
      <c r="B36" s="24">
        <f t="shared" si="0"/>
        <v>2631.4550015152513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46.103918957628643</v>
      </c>
      <c r="H36" s="37">
        <f t="shared" si="3"/>
        <v>22.906380999011169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195.2711571781573</v>
      </c>
    </row>
    <row r="37" spans="1:21" x14ac:dyDescent="0.25">
      <c r="A37" s="9" t="str">
        <f>Inverters!B33</f>
        <v>A-31</v>
      </c>
      <c r="B37" s="24">
        <f t="shared" si="0"/>
        <v>283.9197980062666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26.763913547247544</v>
      </c>
      <c r="H37" s="37">
        <f t="shared" si="3"/>
        <v>42.246386409392272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16774.077334506786</v>
      </c>
    </row>
    <row r="38" spans="1:21" x14ac:dyDescent="0.25">
      <c r="A38" s="9" t="str">
        <f>Inverters!B34</f>
        <v>A-32</v>
      </c>
      <c r="B38" s="24">
        <f t="shared" si="0"/>
        <v>1470.2255308965516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41.047679202596477</v>
      </c>
      <c r="H38" s="37">
        <f t="shared" si="3"/>
        <v>27.962620754043336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625.55006766399663</v>
      </c>
    </row>
    <row r="39" spans="1:21" x14ac:dyDescent="0.25">
      <c r="A39" s="9" t="str">
        <f>Inverters!B35</f>
        <v>A-33</v>
      </c>
      <c r="B39" s="24">
        <f t="shared" si="0"/>
        <v>1914.7376484779895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43.342185533469561</v>
      </c>
      <c r="H39" s="37">
        <f t="shared" si="3"/>
        <v>25.668114423170252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368.81743429738236</v>
      </c>
    </row>
    <row r="40" spans="1:21" x14ac:dyDescent="0.25">
      <c r="A40" s="9" t="str">
        <f>Inverters!B36</f>
        <v>B-1</v>
      </c>
      <c r="B40" s="24">
        <f t="shared" si="0"/>
        <v>4083.2461567848236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49.920111239463722</v>
      </c>
      <c r="H40" s="37">
        <f t="shared" si="3"/>
        <v>16.079888760536278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40.549814895345932</v>
      </c>
    </row>
    <row r="41" spans="1:21" x14ac:dyDescent="0.25">
      <c r="A41" s="9" t="str">
        <f>Inverters!B37</f>
        <v>B-2</v>
      </c>
      <c r="B41" s="24">
        <f t="shared" si="0"/>
        <v>1851.4081758486593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43.050043544980127</v>
      </c>
      <c r="H41" s="37">
        <f t="shared" si="3"/>
        <v>22.949956455019873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197.24029595158325</v>
      </c>
    </row>
    <row r="42" spans="1:21" x14ac:dyDescent="0.25">
      <c r="A42" s="9" t="str">
        <f>Inverters!B38</f>
        <v>B-3</v>
      </c>
      <c r="B42" s="24">
        <f t="shared" si="0"/>
        <v>824.1869732651644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36.020514919525688</v>
      </c>
      <c r="H42" s="37">
        <f t="shared" si="3"/>
        <v>29.979485080474312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995.28740450020985</v>
      </c>
    </row>
    <row r="43" spans="1:21" x14ac:dyDescent="0.25">
      <c r="A43" s="9" t="str">
        <f>Inverters!B39</f>
        <v>C-1</v>
      </c>
      <c r="B43" s="24">
        <f t="shared" si="0"/>
        <v>1567.5438817777238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41.604394145999834</v>
      </c>
      <c r="H43" s="37">
        <f t="shared" si="3"/>
        <v>24.395605854000166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275.14434129361081</v>
      </c>
    </row>
    <row r="44" spans="1:21" ht="15.75" thickBot="1" x14ac:dyDescent="0.3">
      <c r="A44" s="9" t="str">
        <f>Inverters!B40</f>
        <v>Trans</v>
      </c>
      <c r="B44" s="24">
        <f>SQRT(($C$2-Q44)^2+($D$2-R44)^2)</f>
        <v>2079.6134316260627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44.059652275079316</v>
      </c>
      <c r="H44" s="37">
        <f t="shared" si="3"/>
        <v>9.9403477249206844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9.8635845685929517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26.641276838842103</v>
      </c>
      <c r="O45" s="108"/>
      <c r="P45" s="108"/>
      <c r="Q45" s="109"/>
      <c r="R45" s="109"/>
      <c r="U45">
        <f t="shared" ref="U45" si="5">10^(H45/10)</f>
        <v>461.45322325471233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46.282538891900771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46.282538891900771</v>
      </c>
      <c r="D51" s="77">
        <f>10*LOG10(SUM(U7:U44))</f>
        <v>46.235111711406098</v>
      </c>
      <c r="E51" s="77">
        <f>P85</f>
        <v>46.26481433855097</v>
      </c>
      <c r="F51" s="78">
        <f>S85</f>
        <v>52.651699388965923</v>
      </c>
    </row>
    <row r="52" spans="1:19" ht="14.45" customHeight="1" thickBot="1" x14ac:dyDescent="0.3">
      <c r="B52" s="72" t="s">
        <v>141</v>
      </c>
      <c r="C52" s="79">
        <f>10*LOG10(10^(C50/10)+10^(C51/10))</f>
        <v>47.200499878518727</v>
      </c>
      <c r="D52" s="79">
        <f>10*LOG10(10^(D50/10)+10^(D51/10))</f>
        <v>46.487231067872429</v>
      </c>
      <c r="E52" s="79">
        <f>J85</f>
        <v>46.946552006945026</v>
      </c>
      <c r="F52" s="80">
        <f>M85</f>
        <v>53.006363846385028</v>
      </c>
    </row>
    <row r="53" spans="1:19" ht="16.149999999999999" customHeight="1" thickBot="1" x14ac:dyDescent="0.3">
      <c r="B53" s="74" t="s">
        <v>145</v>
      </c>
      <c r="C53" s="81">
        <f>C52-C50</f>
        <v>7.2004998785187269</v>
      </c>
      <c r="D53" s="81">
        <f>D52-D50</f>
        <v>12.487231067872429</v>
      </c>
      <c r="E53" s="81">
        <f>E52-E50</f>
        <v>8.3780809369736531</v>
      </c>
      <c r="F53" s="82">
        <f>F52-F50</f>
        <v>11.055791916572204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32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46.487231067872429</v>
      </c>
      <c r="J61" s="62">
        <f>10^(I61/10)</f>
        <v>44537.220182062745</v>
      </c>
      <c r="K61" s="63"/>
      <c r="L61" s="153">
        <f>I61+10</f>
        <v>56.487231067872429</v>
      </c>
      <c r="M61" s="62">
        <f>10^(L61/10)</f>
        <v>445372.20182062796</v>
      </c>
      <c r="N61" s="62"/>
      <c r="O61" s="62">
        <f>D51</f>
        <v>46.235111711406098</v>
      </c>
      <c r="P61" s="62">
        <f>10^(O61/10)</f>
        <v>42025.333750553145</v>
      </c>
      <c r="Q61" s="62"/>
      <c r="R61" s="62">
        <f>O61+10</f>
        <v>56.235111711406098</v>
      </c>
      <c r="S61" s="63">
        <f>10^(R61/10)</f>
        <v>420253.33750553121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46.487231067872429</v>
      </c>
      <c r="J62" s="26">
        <f t="shared" ref="J62:J84" si="10">10^(I62/10)</f>
        <v>44537.220182062745</v>
      </c>
      <c r="K62" s="64"/>
      <c r="L62" s="154">
        <f t="shared" ref="L62:L67" si="11">I62+10</f>
        <v>56.487231067872429</v>
      </c>
      <c r="M62" s="26">
        <f t="shared" ref="M62:M84" si="12">10^(L62/10)</f>
        <v>445372.20182062796</v>
      </c>
      <c r="N62" s="26"/>
      <c r="O62" s="26">
        <f>O61</f>
        <v>46.235111711406098</v>
      </c>
      <c r="P62" s="26">
        <f t="shared" ref="P62:P84" si="13">10^(O62/10)</f>
        <v>42025.333750553145</v>
      </c>
      <c r="Q62" s="26"/>
      <c r="R62" s="26">
        <f t="shared" ref="R62:R67" si="14">O62+10</f>
        <v>56.235111711406098</v>
      </c>
      <c r="S62" s="64">
        <f t="shared" ref="S62:S84" si="15">10^(R62/10)</f>
        <v>420253.33750553121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46.487231067872429</v>
      </c>
      <c r="J63" s="26">
        <f t="shared" si="10"/>
        <v>44537.220182062745</v>
      </c>
      <c r="K63" s="64"/>
      <c r="L63" s="154">
        <f t="shared" si="11"/>
        <v>56.487231067872429</v>
      </c>
      <c r="M63" s="26">
        <f t="shared" si="12"/>
        <v>445372.20182062796</v>
      </c>
      <c r="N63" s="26"/>
      <c r="O63" s="26">
        <f t="shared" ref="O63:O84" si="17">O62</f>
        <v>46.235111711406098</v>
      </c>
      <c r="P63" s="26">
        <f t="shared" si="13"/>
        <v>42025.333750553145</v>
      </c>
      <c r="Q63" s="26"/>
      <c r="R63" s="26">
        <f t="shared" si="14"/>
        <v>56.235111711406098</v>
      </c>
      <c r="S63" s="64">
        <f t="shared" si="15"/>
        <v>420253.33750553121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46.487231067872429</v>
      </c>
      <c r="J64" s="26">
        <f t="shared" si="10"/>
        <v>44537.220182062745</v>
      </c>
      <c r="K64" s="64"/>
      <c r="L64" s="154">
        <f t="shared" si="11"/>
        <v>56.487231067872429</v>
      </c>
      <c r="M64" s="26">
        <f t="shared" si="12"/>
        <v>445372.20182062796</v>
      </c>
      <c r="N64" s="26"/>
      <c r="O64" s="26">
        <f t="shared" si="17"/>
        <v>46.235111711406098</v>
      </c>
      <c r="P64" s="26">
        <f t="shared" si="13"/>
        <v>42025.333750553145</v>
      </c>
      <c r="Q64" s="26"/>
      <c r="R64" s="26">
        <f t="shared" si="14"/>
        <v>56.235111711406098</v>
      </c>
      <c r="S64" s="64">
        <f t="shared" si="15"/>
        <v>420253.33750553121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46.487231067872429</v>
      </c>
      <c r="J65" s="26">
        <f t="shared" si="10"/>
        <v>44537.220182062745</v>
      </c>
      <c r="K65" s="64"/>
      <c r="L65" s="154">
        <f t="shared" si="11"/>
        <v>56.487231067872429</v>
      </c>
      <c r="M65" s="26">
        <f t="shared" si="12"/>
        <v>445372.20182062796</v>
      </c>
      <c r="N65" s="26"/>
      <c r="O65" s="26">
        <f t="shared" si="17"/>
        <v>46.235111711406098</v>
      </c>
      <c r="P65" s="26">
        <f t="shared" si="13"/>
        <v>42025.333750553145</v>
      </c>
      <c r="Q65" s="26"/>
      <c r="R65" s="26">
        <f t="shared" si="14"/>
        <v>56.235111711406098</v>
      </c>
      <c r="S65" s="64">
        <f t="shared" si="15"/>
        <v>420253.33750553121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46.487231067872429</v>
      </c>
      <c r="J66" s="26">
        <f t="shared" si="10"/>
        <v>44537.220182062745</v>
      </c>
      <c r="K66" s="64"/>
      <c r="L66" s="154">
        <f t="shared" si="11"/>
        <v>56.487231067872429</v>
      </c>
      <c r="M66" s="26">
        <f t="shared" si="12"/>
        <v>445372.20182062796</v>
      </c>
      <c r="N66" s="26"/>
      <c r="O66" s="26">
        <f t="shared" si="17"/>
        <v>46.235111711406098</v>
      </c>
      <c r="P66" s="26">
        <f t="shared" si="13"/>
        <v>42025.333750553145</v>
      </c>
      <c r="Q66" s="26"/>
      <c r="R66" s="26">
        <f t="shared" si="14"/>
        <v>56.235111711406098</v>
      </c>
      <c r="S66" s="64">
        <f t="shared" si="15"/>
        <v>420253.33750553121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46.487231067872429</v>
      </c>
      <c r="J67" s="26">
        <f t="shared" si="10"/>
        <v>44537.220182062745</v>
      </c>
      <c r="K67" s="64"/>
      <c r="L67" s="154">
        <f t="shared" si="11"/>
        <v>56.487231067872429</v>
      </c>
      <c r="M67" s="26">
        <f t="shared" si="12"/>
        <v>445372.20182062796</v>
      </c>
      <c r="N67" s="26"/>
      <c r="O67" s="26">
        <f t="shared" si="17"/>
        <v>46.235111711406098</v>
      </c>
      <c r="P67" s="26">
        <f t="shared" si="13"/>
        <v>42025.333750553145</v>
      </c>
      <c r="Q67" s="26"/>
      <c r="R67" s="26">
        <f t="shared" si="14"/>
        <v>56.235111711406098</v>
      </c>
      <c r="S67" s="64">
        <f t="shared" si="15"/>
        <v>420253.33750553121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47.200499878518727</v>
      </c>
      <c r="J68" s="26">
        <f t="shared" si="10"/>
        <v>52486.786973807946</v>
      </c>
      <c r="K68" s="64"/>
      <c r="L68" s="154">
        <f>I68</f>
        <v>47.200499878518727</v>
      </c>
      <c r="M68" s="26">
        <f t="shared" si="12"/>
        <v>52486.786973807946</v>
      </c>
      <c r="N68" s="26"/>
      <c r="O68" s="26">
        <f>H46</f>
        <v>46.282538891900771</v>
      </c>
      <c r="P68" s="26">
        <f t="shared" si="13"/>
        <v>42486.786973807866</v>
      </c>
      <c r="Q68" s="26"/>
      <c r="R68" s="26">
        <f>O68</f>
        <v>46.282538891900771</v>
      </c>
      <c r="S68" s="64">
        <f t="shared" si="15"/>
        <v>42486.786973807866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47.200499878518727</v>
      </c>
      <c r="J69" s="26">
        <f t="shared" si="10"/>
        <v>52486.786973807946</v>
      </c>
      <c r="K69" s="64"/>
      <c r="L69" s="154">
        <f t="shared" ref="L69:L82" si="20">I69</f>
        <v>47.200499878518727</v>
      </c>
      <c r="M69" s="26">
        <f t="shared" si="12"/>
        <v>52486.786973807946</v>
      </c>
      <c r="N69" s="26"/>
      <c r="O69" s="26">
        <f t="shared" si="17"/>
        <v>46.282538891900771</v>
      </c>
      <c r="P69" s="26">
        <f t="shared" si="13"/>
        <v>42486.786973807866</v>
      </c>
      <c r="Q69" s="26"/>
      <c r="R69" s="26">
        <f t="shared" ref="R69:R82" si="21">O69</f>
        <v>46.282538891900771</v>
      </c>
      <c r="S69" s="64">
        <f t="shared" si="15"/>
        <v>42486.786973807866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47.200499878518727</v>
      </c>
      <c r="J70" s="26">
        <f t="shared" si="10"/>
        <v>52486.786973807946</v>
      </c>
      <c r="K70" s="64"/>
      <c r="L70" s="154">
        <f t="shared" si="20"/>
        <v>47.200499878518727</v>
      </c>
      <c r="M70" s="26">
        <f t="shared" si="12"/>
        <v>52486.786973807946</v>
      </c>
      <c r="N70" s="26"/>
      <c r="O70" s="26">
        <f t="shared" si="17"/>
        <v>46.282538891900771</v>
      </c>
      <c r="P70" s="26">
        <f t="shared" si="13"/>
        <v>42486.786973807866</v>
      </c>
      <c r="Q70" s="26"/>
      <c r="R70" s="26">
        <f t="shared" si="21"/>
        <v>46.282538891900771</v>
      </c>
      <c r="S70" s="64">
        <f t="shared" si="15"/>
        <v>42486.786973807866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47.200499878518727</v>
      </c>
      <c r="J71" s="26">
        <f t="shared" si="10"/>
        <v>52486.786973807946</v>
      </c>
      <c r="K71" s="64"/>
      <c r="L71" s="154">
        <f t="shared" si="20"/>
        <v>47.200499878518727</v>
      </c>
      <c r="M71" s="26">
        <f t="shared" si="12"/>
        <v>52486.786973807946</v>
      </c>
      <c r="N71" s="26"/>
      <c r="O71" s="26">
        <f t="shared" si="17"/>
        <v>46.282538891900771</v>
      </c>
      <c r="P71" s="26">
        <f t="shared" si="13"/>
        <v>42486.786973807866</v>
      </c>
      <c r="Q71" s="26"/>
      <c r="R71" s="26">
        <f t="shared" si="21"/>
        <v>46.282538891900771</v>
      </c>
      <c r="S71" s="64">
        <f t="shared" si="15"/>
        <v>42486.786973807866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47.200499878518727</v>
      </c>
      <c r="J72" s="26">
        <f t="shared" si="10"/>
        <v>52486.786973807946</v>
      </c>
      <c r="K72" s="64"/>
      <c r="L72" s="154">
        <f t="shared" si="20"/>
        <v>47.200499878518727</v>
      </c>
      <c r="M72" s="26">
        <f t="shared" si="12"/>
        <v>52486.786973807946</v>
      </c>
      <c r="N72" s="26"/>
      <c r="O72" s="26">
        <f t="shared" si="17"/>
        <v>46.282538891900771</v>
      </c>
      <c r="P72" s="26">
        <f t="shared" si="13"/>
        <v>42486.786973807866</v>
      </c>
      <c r="Q72" s="26"/>
      <c r="R72" s="26">
        <f t="shared" si="21"/>
        <v>46.282538891900771</v>
      </c>
      <c r="S72" s="64">
        <f t="shared" si="15"/>
        <v>42486.786973807866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47.200499878518727</v>
      </c>
      <c r="J73" s="26">
        <f t="shared" si="10"/>
        <v>52486.786973807946</v>
      </c>
      <c r="K73" s="64"/>
      <c r="L73" s="154">
        <f t="shared" si="20"/>
        <v>47.200499878518727</v>
      </c>
      <c r="M73" s="26">
        <f t="shared" si="12"/>
        <v>52486.786973807946</v>
      </c>
      <c r="N73" s="26"/>
      <c r="O73" s="26">
        <f t="shared" si="17"/>
        <v>46.282538891900771</v>
      </c>
      <c r="P73" s="26">
        <f t="shared" si="13"/>
        <v>42486.786973807866</v>
      </c>
      <c r="Q73" s="26"/>
      <c r="R73" s="26">
        <f t="shared" si="21"/>
        <v>46.282538891900771</v>
      </c>
      <c r="S73" s="64">
        <f t="shared" si="15"/>
        <v>42486.786973807866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47.200499878518727</v>
      </c>
      <c r="J74" s="26">
        <f t="shared" si="10"/>
        <v>52486.786973807946</v>
      </c>
      <c r="K74" s="64"/>
      <c r="L74" s="154">
        <f t="shared" si="20"/>
        <v>47.200499878518727</v>
      </c>
      <c r="M74" s="26">
        <f t="shared" si="12"/>
        <v>52486.786973807946</v>
      </c>
      <c r="N74" s="26"/>
      <c r="O74" s="26">
        <f t="shared" si="17"/>
        <v>46.282538891900771</v>
      </c>
      <c r="P74" s="26">
        <f t="shared" si="13"/>
        <v>42486.786973807866</v>
      </c>
      <c r="Q74" s="26"/>
      <c r="R74" s="26">
        <f t="shared" si="21"/>
        <v>46.282538891900771</v>
      </c>
      <c r="S74" s="64">
        <f t="shared" si="15"/>
        <v>42486.786973807866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47.200499878518727</v>
      </c>
      <c r="J75" s="26">
        <f t="shared" si="10"/>
        <v>52486.786973807946</v>
      </c>
      <c r="K75" s="64"/>
      <c r="L75" s="154">
        <f t="shared" si="20"/>
        <v>47.200499878518727</v>
      </c>
      <c r="M75" s="26">
        <f t="shared" si="12"/>
        <v>52486.786973807946</v>
      </c>
      <c r="N75" s="26"/>
      <c r="O75" s="26">
        <f t="shared" si="17"/>
        <v>46.282538891900771</v>
      </c>
      <c r="P75" s="26">
        <f t="shared" si="13"/>
        <v>42486.786973807866</v>
      </c>
      <c r="Q75" s="26"/>
      <c r="R75" s="26">
        <f t="shared" si="21"/>
        <v>46.282538891900771</v>
      </c>
      <c r="S75" s="64">
        <f t="shared" si="15"/>
        <v>42486.786973807866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47.200499878518727</v>
      </c>
      <c r="J76" s="26">
        <f t="shared" si="10"/>
        <v>52486.786973807946</v>
      </c>
      <c r="K76" s="64"/>
      <c r="L76" s="154">
        <f t="shared" si="20"/>
        <v>47.200499878518727</v>
      </c>
      <c r="M76" s="26">
        <f t="shared" si="12"/>
        <v>52486.786973807946</v>
      </c>
      <c r="N76" s="26"/>
      <c r="O76" s="26">
        <f t="shared" si="17"/>
        <v>46.282538891900771</v>
      </c>
      <c r="P76" s="26">
        <f t="shared" si="13"/>
        <v>42486.786973807866</v>
      </c>
      <c r="Q76" s="26"/>
      <c r="R76" s="26">
        <f t="shared" si="21"/>
        <v>46.282538891900771</v>
      </c>
      <c r="S76" s="64">
        <f t="shared" si="15"/>
        <v>42486.786973807866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47.200499878518727</v>
      </c>
      <c r="J77" s="26">
        <f t="shared" si="10"/>
        <v>52486.786973807946</v>
      </c>
      <c r="K77" s="64"/>
      <c r="L77" s="154">
        <f t="shared" si="20"/>
        <v>47.200499878518727</v>
      </c>
      <c r="M77" s="26">
        <f t="shared" si="12"/>
        <v>52486.786973807946</v>
      </c>
      <c r="N77" s="26"/>
      <c r="O77" s="26">
        <f t="shared" si="17"/>
        <v>46.282538891900771</v>
      </c>
      <c r="P77" s="26">
        <f t="shared" si="13"/>
        <v>42486.786973807866</v>
      </c>
      <c r="Q77" s="26"/>
      <c r="R77" s="26">
        <f t="shared" si="21"/>
        <v>46.282538891900771</v>
      </c>
      <c r="S77" s="64">
        <f t="shared" si="15"/>
        <v>42486.786973807866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47.200499878518727</v>
      </c>
      <c r="J78" s="26">
        <f t="shared" si="10"/>
        <v>52486.786973807946</v>
      </c>
      <c r="K78" s="64"/>
      <c r="L78" s="154">
        <f t="shared" si="20"/>
        <v>47.200499878518727</v>
      </c>
      <c r="M78" s="26">
        <f t="shared" si="12"/>
        <v>52486.786973807946</v>
      </c>
      <c r="N78" s="26"/>
      <c r="O78" s="26">
        <f t="shared" si="17"/>
        <v>46.282538891900771</v>
      </c>
      <c r="P78" s="26">
        <f t="shared" si="13"/>
        <v>42486.786973807866</v>
      </c>
      <c r="Q78" s="26"/>
      <c r="R78" s="26">
        <f t="shared" si="21"/>
        <v>46.282538891900771</v>
      </c>
      <c r="S78" s="64">
        <f t="shared" si="15"/>
        <v>42486.786973807866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47.200499878518727</v>
      </c>
      <c r="J79" s="26">
        <f t="shared" si="10"/>
        <v>52486.786973807946</v>
      </c>
      <c r="K79" s="64"/>
      <c r="L79" s="154">
        <f t="shared" si="20"/>
        <v>47.200499878518727</v>
      </c>
      <c r="M79" s="26">
        <f t="shared" si="12"/>
        <v>52486.786973807946</v>
      </c>
      <c r="N79" s="26"/>
      <c r="O79" s="26">
        <f t="shared" si="17"/>
        <v>46.282538891900771</v>
      </c>
      <c r="P79" s="26">
        <f t="shared" si="13"/>
        <v>42486.786973807866</v>
      </c>
      <c r="Q79" s="26"/>
      <c r="R79" s="26">
        <f t="shared" si="21"/>
        <v>46.282538891900771</v>
      </c>
      <c r="S79" s="64">
        <f t="shared" si="15"/>
        <v>42486.786973807866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47.200499878518727</v>
      </c>
      <c r="J80" s="26">
        <f t="shared" si="10"/>
        <v>52486.786973807946</v>
      </c>
      <c r="K80" s="64"/>
      <c r="L80" s="154">
        <f t="shared" si="20"/>
        <v>47.200499878518727</v>
      </c>
      <c r="M80" s="26">
        <f t="shared" si="12"/>
        <v>52486.786973807946</v>
      </c>
      <c r="N80" s="26"/>
      <c r="O80" s="26">
        <f t="shared" si="17"/>
        <v>46.282538891900771</v>
      </c>
      <c r="P80" s="26">
        <f t="shared" si="13"/>
        <v>42486.786973807866</v>
      </c>
      <c r="Q80" s="26"/>
      <c r="R80" s="26">
        <f t="shared" si="21"/>
        <v>46.282538891900771</v>
      </c>
      <c r="S80" s="64">
        <f t="shared" si="15"/>
        <v>42486.786973807866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47.200499878518727</v>
      </c>
      <c r="J81" s="26">
        <f t="shared" si="10"/>
        <v>52486.786973807946</v>
      </c>
      <c r="K81" s="64"/>
      <c r="L81" s="154">
        <f t="shared" si="20"/>
        <v>47.200499878518727</v>
      </c>
      <c r="M81" s="26">
        <f t="shared" si="12"/>
        <v>52486.786973807946</v>
      </c>
      <c r="N81" s="26"/>
      <c r="O81" s="26">
        <f t="shared" si="17"/>
        <v>46.282538891900771</v>
      </c>
      <c r="P81" s="26">
        <f t="shared" si="13"/>
        <v>42486.786973807866</v>
      </c>
      <c r="Q81" s="26"/>
      <c r="R81" s="26">
        <f t="shared" si="21"/>
        <v>46.282538891900771</v>
      </c>
      <c r="S81" s="64">
        <f t="shared" si="15"/>
        <v>42486.786973807866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47.200499878518727</v>
      </c>
      <c r="J82" s="26">
        <f t="shared" si="10"/>
        <v>52486.786973807946</v>
      </c>
      <c r="K82" s="64"/>
      <c r="L82" s="154">
        <f t="shared" si="20"/>
        <v>47.200499878518727</v>
      </c>
      <c r="M82" s="26">
        <f t="shared" si="12"/>
        <v>52486.786973807946</v>
      </c>
      <c r="N82" s="26"/>
      <c r="O82" s="26">
        <f t="shared" si="17"/>
        <v>46.282538891900771</v>
      </c>
      <c r="P82" s="26">
        <f t="shared" si="13"/>
        <v>42486.786973807866</v>
      </c>
      <c r="Q82" s="26"/>
      <c r="R82" s="26">
        <f t="shared" si="21"/>
        <v>46.282538891900771</v>
      </c>
      <c r="S82" s="64">
        <f t="shared" si="15"/>
        <v>42486.786973807866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46.487231067872429</v>
      </c>
      <c r="J83" s="26">
        <f t="shared" si="10"/>
        <v>44537.220182062745</v>
      </c>
      <c r="K83" s="64"/>
      <c r="L83" s="154">
        <f>I83+10</f>
        <v>56.487231067872429</v>
      </c>
      <c r="M83" s="26">
        <f t="shared" si="12"/>
        <v>445372.20182062796</v>
      </c>
      <c r="N83" s="26"/>
      <c r="O83" s="26">
        <f>D51</f>
        <v>46.235111711406098</v>
      </c>
      <c r="P83" s="26">
        <f t="shared" si="13"/>
        <v>42025.333750553145</v>
      </c>
      <c r="Q83" s="26"/>
      <c r="R83" s="26">
        <f>O83+10</f>
        <v>56.235111711406098</v>
      </c>
      <c r="S83" s="64">
        <f t="shared" si="15"/>
        <v>420253.33750553121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46.487231067872429</v>
      </c>
      <c r="J84" s="65">
        <f t="shared" si="10"/>
        <v>44537.220182062745</v>
      </c>
      <c r="K84" s="66"/>
      <c r="L84" s="155">
        <f>I84+10</f>
        <v>56.487231067872429</v>
      </c>
      <c r="M84" s="65">
        <f t="shared" si="12"/>
        <v>445372.20182062796</v>
      </c>
      <c r="N84" s="65"/>
      <c r="O84" s="65">
        <f t="shared" si="17"/>
        <v>46.235111711406098</v>
      </c>
      <c r="P84" s="65">
        <f t="shared" si="13"/>
        <v>42025.333750553145</v>
      </c>
      <c r="Q84" s="65"/>
      <c r="R84" s="65">
        <f>O84+10</f>
        <v>56.235111711406098</v>
      </c>
      <c r="S84" s="66">
        <f t="shared" si="15"/>
        <v>420253.33750553121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46.946552006945026</v>
      </c>
      <c r="K85" s="67"/>
      <c r="L85" s="67" t="s">
        <v>134</v>
      </c>
      <c r="M85" s="67">
        <f>10*LOG10(SUM(M61:M84)/24)</f>
        <v>53.006363846385028</v>
      </c>
      <c r="N85" s="67"/>
      <c r="O85" s="67" t="s">
        <v>135</v>
      </c>
      <c r="P85" s="67">
        <f>10*LOG10(SUM(P61:P84)/24)</f>
        <v>46.26481433855097</v>
      </c>
      <c r="Q85" s="67"/>
      <c r="R85" s="67" t="s">
        <v>134</v>
      </c>
      <c r="S85" s="68">
        <f>10*LOG10(SUM(S61:S84)/24)</f>
        <v>52.651699388965923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32</v>
      </c>
      <c r="C89" s="22">
        <f>C2</f>
        <v>255962.55</v>
      </c>
      <c r="D89" s="23">
        <f>D2</f>
        <v>4256460.1500000004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46.282538891900771</v>
      </c>
      <c r="J89" s="86">
        <f>D51</f>
        <v>46.235111711406098</v>
      </c>
      <c r="K89" s="86">
        <f>E51</f>
        <v>46.26481433855097</v>
      </c>
      <c r="L89" s="87">
        <f>F51</f>
        <v>52.651699388965923</v>
      </c>
      <c r="M89" s="89">
        <f>C52</f>
        <v>47.200499878518727</v>
      </c>
      <c r="N89" s="86">
        <f>D52</f>
        <v>46.487231067872429</v>
      </c>
      <c r="O89" s="86">
        <f>E52</f>
        <v>46.946552006945026</v>
      </c>
      <c r="P89" s="87">
        <f>F52</f>
        <v>53.006363846385028</v>
      </c>
      <c r="Q89" s="89">
        <f>C53</f>
        <v>7.2004998785187269</v>
      </c>
      <c r="R89" s="86">
        <f>D53</f>
        <v>12.487231067872429</v>
      </c>
      <c r="S89" s="86">
        <f>E53</f>
        <v>8.3780809369736531</v>
      </c>
      <c r="T89" s="87">
        <f>F53</f>
        <v>11.055791916572204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32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283.9197980062666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23.104214207175911</v>
      </c>
      <c r="K95" s="35">
        <f>4/60*100</f>
        <v>6.666666666666667</v>
      </c>
      <c r="L95" s="36">
        <f t="shared" ref="L95:L126" si="23">F95-J95+M95</f>
        <v>12.134873419414511</v>
      </c>
      <c r="M95" s="110">
        <f>10*LOG(6.666667/100)</f>
        <v>-11.760912373409578</v>
      </c>
      <c r="N95" s="110">
        <f t="shared" ref="N95:N126" si="24">10^(L95/10)</f>
        <v>16.348854996425924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289.9197980062666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26.945557468279137</v>
      </c>
      <c r="K96" s="27">
        <f t="shared" ref="K96:K159" si="27">4/60*100</f>
        <v>6.666666666666667</v>
      </c>
      <c r="L96" s="37">
        <f t="shared" si="23"/>
        <v>8.2935301583112846</v>
      </c>
      <c r="M96" s="110">
        <f t="shared" ref="M96:M159" si="28">10*LOG(6.666667/100)</f>
        <v>-11.760912373409578</v>
      </c>
      <c r="N96" s="110">
        <f t="shared" si="24"/>
        <v>6.7507654002284072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295.9197980062666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27.123480437193404</v>
      </c>
      <c r="K97" s="27">
        <f t="shared" si="27"/>
        <v>6.666666666666667</v>
      </c>
      <c r="L97" s="37">
        <f t="shared" si="23"/>
        <v>8.1156071893970179</v>
      </c>
      <c r="M97" s="110">
        <f t="shared" si="28"/>
        <v>-11.760912373409578</v>
      </c>
      <c r="N97" s="110">
        <f t="shared" si="24"/>
        <v>6.4797868317621665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301.9197980062666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27.297831845288801</v>
      </c>
      <c r="K98" s="27">
        <f t="shared" si="27"/>
        <v>6.666666666666667</v>
      </c>
      <c r="L98" s="37">
        <f t="shared" si="23"/>
        <v>7.9412557813016207</v>
      </c>
      <c r="M98" s="110">
        <f t="shared" si="28"/>
        <v>-11.760912373409578</v>
      </c>
      <c r="N98" s="110">
        <f t="shared" si="24"/>
        <v>6.2248025200933998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307.9197980062666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27.468752263835615</v>
      </c>
      <c r="K99" s="27">
        <f t="shared" si="27"/>
        <v>6.666666666666667</v>
      </c>
      <c r="L99" s="37">
        <f t="shared" si="23"/>
        <v>7.7703353627548069</v>
      </c>
      <c r="M99" s="110">
        <f t="shared" si="28"/>
        <v>-11.760912373409578</v>
      </c>
      <c r="N99" s="110">
        <f t="shared" si="24"/>
        <v>5.9845780626447951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313.9197980062666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27.636374125006771</v>
      </c>
      <c r="K100" s="27">
        <f t="shared" si="27"/>
        <v>6.666666666666667</v>
      </c>
      <c r="L100" s="37">
        <f t="shared" si="23"/>
        <v>7.6027135015836507</v>
      </c>
      <c r="M100" s="110">
        <f t="shared" si="28"/>
        <v>-11.760912373409578</v>
      </c>
      <c r="N100" s="110">
        <f t="shared" si="24"/>
        <v>5.757995884845954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319.9197980062666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27.800822338338794</v>
      </c>
      <c r="K101" s="27">
        <f t="shared" si="27"/>
        <v>6.666666666666667</v>
      </c>
      <c r="L101" s="37">
        <f t="shared" si="23"/>
        <v>7.4382652882516282</v>
      </c>
      <c r="M101" s="110">
        <f t="shared" si="28"/>
        <v>-11.760912373409578</v>
      </c>
      <c r="N101" s="110">
        <f t="shared" si="24"/>
        <v>5.5440422186007154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325.9197980062666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27.962214849911724</v>
      </c>
      <c r="K102" s="27">
        <f t="shared" si="27"/>
        <v>6.666666666666667</v>
      </c>
      <c r="L102" s="37">
        <f t="shared" si="23"/>
        <v>7.2768727766786974</v>
      </c>
      <c r="M102" s="110">
        <f t="shared" si="28"/>
        <v>-11.760912373409578</v>
      </c>
      <c r="N102" s="110">
        <f t="shared" si="24"/>
        <v>5.3417957430887588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331.9197980062666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28.120663150518688</v>
      </c>
      <c r="K103" s="27">
        <f t="shared" si="27"/>
        <v>6.666666666666667</v>
      </c>
      <c r="L103" s="37">
        <f t="shared" si="23"/>
        <v>7.1184244760717341</v>
      </c>
      <c r="M103" s="110">
        <f t="shared" si="28"/>
        <v>-11.760912373409578</v>
      </c>
      <c r="N103" s="110">
        <f t="shared" si="24"/>
        <v>5.1504176497210548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337.9197980062666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28.276272738309128</v>
      </c>
      <c r="K104" s="27">
        <f t="shared" si="27"/>
        <v>6.666666666666667</v>
      </c>
      <c r="L104" s="37">
        <f t="shared" si="23"/>
        <v>6.9628148882812937</v>
      </c>
      <c r="M104" s="110">
        <f t="shared" si="28"/>
        <v>-11.760912373409578</v>
      </c>
      <c r="N104" s="110">
        <f t="shared" si="24"/>
        <v>4.9691429307848862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343.9197980062666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28.429143540714161</v>
      </c>
      <c r="K105" s="27">
        <f t="shared" si="27"/>
        <v>6.666666666666667</v>
      </c>
      <c r="L105" s="37">
        <f t="shared" si="23"/>
        <v>6.8099440858762605</v>
      </c>
      <c r="M105" s="110">
        <f t="shared" si="28"/>
        <v>-11.760912373409578</v>
      </c>
      <c r="N105" s="110">
        <f t="shared" si="24"/>
        <v>4.7972727225088354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349.9197980062666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28.57937029988009</v>
      </c>
      <c r="K106" s="27">
        <f t="shared" si="27"/>
        <v>6.666666666666667</v>
      </c>
      <c r="L106" s="37">
        <f t="shared" si="23"/>
        <v>6.6597173267103322</v>
      </c>
      <c r="M106" s="110">
        <f t="shared" si="28"/>
        <v>-11.760912373409578</v>
      </c>
      <c r="N106" s="110">
        <f t="shared" si="24"/>
        <v>4.6341675591714067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355.9197980062666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28.727042925333102</v>
      </c>
      <c r="K107" s="27">
        <f t="shared" si="27"/>
        <v>6.666666666666667</v>
      </c>
      <c r="L107" s="37">
        <f t="shared" si="23"/>
        <v>6.5120447012573202</v>
      </c>
      <c r="M107" s="110">
        <f t="shared" si="28"/>
        <v>-11.760912373409578</v>
      </c>
      <c r="N107" s="110">
        <f t="shared" si="24"/>
        <v>4.4792414164426217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361.9197980062666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28.872246817162516</v>
      </c>
      <c r="K108" s="27">
        <f t="shared" si="27"/>
        <v>6.666666666666667</v>
      </c>
      <c r="L108" s="37">
        <f t="shared" si="23"/>
        <v>6.3668408094279059</v>
      </c>
      <c r="M108" s="110">
        <f t="shared" si="28"/>
        <v>-11.760912373409578</v>
      </c>
      <c r="N108" s="110">
        <f t="shared" si="24"/>
        <v>4.3319564401687645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367.9197980062666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29.015063162631439</v>
      </c>
      <c r="K109" s="27">
        <f t="shared" si="27"/>
        <v>6.666666666666667</v>
      </c>
      <c r="L109" s="37">
        <f t="shared" si="23"/>
        <v>6.2240244639589832</v>
      </c>
      <c r="M109" s="110">
        <f t="shared" si="28"/>
        <v>-11.760912373409578</v>
      </c>
      <c r="N109" s="110">
        <f t="shared" si="24"/>
        <v>4.1918182719170289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373.9197980062666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29.155569208794255</v>
      </c>
      <c r="K110" s="27">
        <f t="shared" si="27"/>
        <v>6.666666666666667</v>
      </c>
      <c r="L110" s="37">
        <f t="shared" si="23"/>
        <v>6.0835184177961672</v>
      </c>
      <c r="M110" s="110">
        <f t="shared" si="28"/>
        <v>-11.760912373409578</v>
      </c>
      <c r="N110" s="110">
        <f t="shared" si="24"/>
        <v>4.0583718952993744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379.9197980062666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29.293838513412958</v>
      </c>
      <c r="K111" s="27">
        <f t="shared" si="27"/>
        <v>6.666666666666667</v>
      </c>
      <c r="L111" s="37">
        <f t="shared" si="23"/>
        <v>5.9452491131774643</v>
      </c>
      <c r="M111" s="110">
        <f t="shared" si="28"/>
        <v>-11.760912373409578</v>
      </c>
      <c r="N111" s="110">
        <f t="shared" si="24"/>
        <v>3.931197937807311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385.9197980062666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29.429941176212797</v>
      </c>
      <c r="K112" s="27">
        <f t="shared" si="27"/>
        <v>6.666666666666667</v>
      </c>
      <c r="L112" s="37">
        <f t="shared" si="23"/>
        <v>5.8091464503776251</v>
      </c>
      <c r="M112" s="110">
        <f t="shared" si="28"/>
        <v>-11.760912373409578</v>
      </c>
      <c r="N112" s="110">
        <f t="shared" si="24"/>
        <v>3.8099093719497947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391.9197980062666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29.563944052297469</v>
      </c>
      <c r="K113" s="27">
        <f t="shared" si="27"/>
        <v>6.666666666666667</v>
      </c>
      <c r="L113" s="37">
        <f t="shared" si="23"/>
        <v>5.675143574292953</v>
      </c>
      <c r="M113" s="110">
        <f t="shared" si="28"/>
        <v>-11.760912373409578</v>
      </c>
      <c r="N113" s="110">
        <f t="shared" si="24"/>
        <v>3.694148567170342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397.9197980062666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29.695910949350246</v>
      </c>
      <c r="K114" s="27">
        <f t="shared" si="27"/>
        <v>6.666666666666667</v>
      </c>
      <c r="L114" s="37">
        <f t="shared" si="23"/>
        <v>5.5431766772401758</v>
      </c>
      <c r="M114" s="110">
        <f t="shared" si="28"/>
        <v>-11.760912373409578</v>
      </c>
      <c r="N114" s="110">
        <f t="shared" si="24"/>
        <v>3.5835846505540312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403.9197980062666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29.825902810077284</v>
      </c>
      <c r="K115" s="27">
        <f t="shared" si="27"/>
        <v>6.666666666666667</v>
      </c>
      <c r="L115" s="37">
        <f t="shared" si="23"/>
        <v>5.4131848165131373</v>
      </c>
      <c r="M115" s="110">
        <f t="shared" si="28"/>
        <v>-11.760912373409578</v>
      </c>
      <c r="N115" s="110">
        <f t="shared" si="24"/>
        <v>3.4779111399059834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409.9197980062666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29.953977881198877</v>
      </c>
      <c r="K116" s="27">
        <f t="shared" si="27"/>
        <v>6.666666666666667</v>
      </c>
      <c r="L116" s="37">
        <f t="shared" si="23"/>
        <v>5.2851097453915443</v>
      </c>
      <c r="M116" s="110">
        <f t="shared" si="28"/>
        <v>-11.760912373409578</v>
      </c>
      <c r="N116" s="110">
        <f t="shared" si="24"/>
        <v>3.3768438175447155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415.9197980062666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30.080191870161496</v>
      </c>
      <c r="K117" s="27">
        <f t="shared" si="27"/>
        <v>6.666666666666667</v>
      </c>
      <c r="L117" s="37">
        <f t="shared" si="23"/>
        <v>5.1588957564289259</v>
      </c>
      <c r="M117" s="110">
        <f t="shared" si="28"/>
        <v>-11.760912373409578</v>
      </c>
      <c r="N117" s="110">
        <f t="shared" si="24"/>
        <v>3.2801188172337836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421.9197980062666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30.204598090626124</v>
      </c>
      <c r="K118" s="27">
        <f t="shared" si="27"/>
        <v>6.666666666666667</v>
      </c>
      <c r="L118" s="37">
        <f t="shared" si="23"/>
        <v>5.0344895359642976</v>
      </c>
      <c r="M118" s="110">
        <f t="shared" si="28"/>
        <v>-11.760912373409578</v>
      </c>
      <c r="N118" s="110">
        <f t="shared" si="24"/>
        <v>3.1874909001787599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427.9197980062666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30.327247597683847</v>
      </c>
      <c r="K119" s="27">
        <f t="shared" si="27"/>
        <v>6.666666666666667</v>
      </c>
      <c r="L119" s="37">
        <f t="shared" si="23"/>
        <v>4.9118400289065747</v>
      </c>
      <c r="M119" s="110">
        <f t="shared" si="28"/>
        <v>-11.760912373409578</v>
      </c>
      <c r="N119" s="110">
        <f t="shared" si="24"/>
        <v>3.0987318990329276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433.9197980062666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30.448189313656908</v>
      </c>
      <c r="K120" s="27">
        <f t="shared" si="27"/>
        <v>6.666666666666667</v>
      </c>
      <c r="L120" s="37">
        <f t="shared" si="23"/>
        <v>4.7908983129335141</v>
      </c>
      <c r="M120" s="110">
        <f t="shared" si="28"/>
        <v>-11.760912373409578</v>
      </c>
      <c r="N120" s="110">
        <f t="shared" si="24"/>
        <v>3.0136293114570711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439.9197980062666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30.567470145261144</v>
      </c>
      <c r="K121" s="27">
        <f t="shared" si="27"/>
        <v>6.666666666666667</v>
      </c>
      <c r="L121" s="37">
        <f t="shared" si="23"/>
        <v>4.6716174813292781</v>
      </c>
      <c r="M121" s="110">
        <f t="shared" si="28"/>
        <v>-11.760912373409578</v>
      </c>
      <c r="N121" s="110">
        <f t="shared" si="24"/>
        <v>2.9319850270282135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445.9197980062666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30.685135092832031</v>
      </c>
      <c r="K122" s="27">
        <f t="shared" si="27"/>
        <v>6.666666666666667</v>
      </c>
      <c r="L122" s="37">
        <f t="shared" si="23"/>
        <v>4.553952533758391</v>
      </c>
      <c r="M122" s="110">
        <f t="shared" si="28"/>
        <v>-11.760912373409578</v>
      </c>
      <c r="N122" s="110">
        <f t="shared" si="24"/>
        <v>2.853614173241199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451.9197980062666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30.801227352250702</v>
      </c>
      <c r="K123" s="27">
        <f t="shared" si="27"/>
        <v>6.666666666666667</v>
      </c>
      <c r="L123" s="37">
        <f t="shared" si="23"/>
        <v>4.4378602743397195</v>
      </c>
      <c r="M123" s="110">
        <f t="shared" si="28"/>
        <v>-11.760912373409578</v>
      </c>
      <c r="N123" s="110">
        <f t="shared" si="24"/>
        <v>2.778344068039087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457.9197980062666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30.915788410147844</v>
      </c>
      <c r="K124" s="27">
        <f t="shared" si="27"/>
        <v>6.666666666666667</v>
      </c>
      <c r="L124" s="37">
        <f t="shared" si="23"/>
        <v>4.3232992164425781</v>
      </c>
      <c r="M124" s="110">
        <f t="shared" si="28"/>
        <v>-11.760912373409578</v>
      </c>
      <c r="N124" s="110">
        <f t="shared" si="24"/>
        <v>2.7060132677798752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463.9197980062666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31.028858132910489</v>
      </c>
      <c r="K125" s="27">
        <f t="shared" si="27"/>
        <v>6.666666666666667</v>
      </c>
      <c r="L125" s="37">
        <f t="shared" si="23"/>
        <v>4.2102294936799325</v>
      </c>
      <c r="M125" s="110">
        <f t="shared" si="28"/>
        <v>-11.760912373409578</v>
      </c>
      <c r="N125" s="110">
        <f t="shared" si="24"/>
        <v>2.6364707008298947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469.9197980062666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31.140474849969518</v>
      </c>
      <c r="K126" s="27">
        <f t="shared" si="27"/>
        <v>6.666666666666667</v>
      </c>
      <c r="L126" s="37">
        <f t="shared" si="23"/>
        <v>4.0986127766209037</v>
      </c>
      <c r="M126" s="110">
        <f t="shared" si="28"/>
        <v>-11.760912373409578</v>
      </c>
      <c r="N126" s="110">
        <f t="shared" si="24"/>
        <v>2.5695748780941434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475.9197980062666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31.250675431803362</v>
      </c>
      <c r="K127" s="27">
        <f t="shared" si="27"/>
        <v>6.666666666666667</v>
      </c>
      <c r="L127" s="37">
        <f t="shared" ref="L127:L158" si="29">F127-J127+M127</f>
        <v>3.9884121947870597</v>
      </c>
      <c r="M127" s="110">
        <f t="shared" si="28"/>
        <v>-11.760912373409578</v>
      </c>
      <c r="N127" s="110">
        <f t="shared" ref="N127:N158" si="30">10^(L127/10)</f>
        <v>2.5051931727734136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481.9197980062666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31.359495363055043</v>
      </c>
      <c r="K128" s="27">
        <f t="shared" si="27"/>
        <v>6.666666666666667</v>
      </c>
      <c r="L128" s="37">
        <f t="shared" si="29"/>
        <v>3.879592263535379</v>
      </c>
      <c r="M128" s="110">
        <f t="shared" si="28"/>
        <v>-11.760912373409578</v>
      </c>
      <c r="N128" s="110">
        <f t="shared" si="30"/>
        <v>2.4432011624966501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487.9197980062666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31.466968811125458</v>
      </c>
      <c r="K129" s="27">
        <f t="shared" si="27"/>
        <v>6.666666666666667</v>
      </c>
      <c r="L129" s="37">
        <f t="shared" si="29"/>
        <v>3.7721188154649639</v>
      </c>
      <c r="M129" s="110">
        <f t="shared" si="28"/>
        <v>-11.760912373409578</v>
      </c>
      <c r="N129" s="110">
        <f t="shared" si="30"/>
        <v>2.3834820277304241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493.9197980062666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31.573128690574553</v>
      </c>
      <c r="K130" s="27">
        <f t="shared" si="27"/>
        <v>6.666666666666667</v>
      </c>
      <c r="L130" s="37">
        <f t="shared" si="29"/>
        <v>3.6659589360158691</v>
      </c>
      <c r="M130" s="110">
        <f t="shared" si="28"/>
        <v>-11.760912373409578</v>
      </c>
      <c r="N130" s="110">
        <f t="shared" si="30"/>
        <v>2.3259260010301253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499.9197980062666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31.678006723634244</v>
      </c>
      <c r="K131" s="27">
        <f t="shared" si="27"/>
        <v>6.666666666666667</v>
      </c>
      <c r="L131" s="37">
        <f t="shared" si="29"/>
        <v>3.5610809029561779</v>
      </c>
      <c r="M131" s="110">
        <f t="shared" si="28"/>
        <v>-11.760912373409578</v>
      </c>
      <c r="N131" s="110">
        <f t="shared" si="30"/>
        <v>2.2704298622808712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505.9197980062666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31.781633497111354</v>
      </c>
      <c r="K132" s="27">
        <f t="shared" si="27"/>
        <v>6.666666666666667</v>
      </c>
      <c r="L132" s="37">
        <f t="shared" si="29"/>
        <v>3.4574541294790677</v>
      </c>
      <c r="M132" s="110">
        <f t="shared" si="28"/>
        <v>-11.760912373409578</v>
      </c>
      <c r="N132" s="110">
        <f t="shared" si="30"/>
        <v>2.216896475591033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511.9197980062666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31.884038515935924</v>
      </c>
      <c r="K133" s="27">
        <f t="shared" si="27"/>
        <v>6.666666666666667</v>
      </c>
      <c r="L133" s="37">
        <f t="shared" si="29"/>
        <v>3.3550491106544982</v>
      </c>
      <c r="M133" s="110">
        <f t="shared" si="28"/>
        <v>-11.760912373409578</v>
      </c>
      <c r="N133" s="110">
        <f t="shared" si="30"/>
        <v>2.1652343639560083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517.91979800626655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31.985250253589601</v>
      </c>
      <c r="K134" s="27">
        <f t="shared" si="27"/>
        <v>6.666666666666667</v>
      </c>
      <c r="L134" s="37">
        <f t="shared" si="29"/>
        <v>3.2538373730008203</v>
      </c>
      <c r="M134" s="110">
        <f t="shared" si="28"/>
        <v>-11.760912373409578</v>
      </c>
      <c r="N134" s="110">
        <f t="shared" si="30"/>
        <v>2.1153573182121974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523.91979800626655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32.085296199629568</v>
      </c>
      <c r="K135" s="27">
        <f t="shared" si="27"/>
        <v>6.666666666666667</v>
      </c>
      <c r="L135" s="37">
        <f t="shared" si="29"/>
        <v>3.1537914269608542</v>
      </c>
      <c r="M135" s="110">
        <f t="shared" si="28"/>
        <v>-11.760912373409578</v>
      </c>
      <c r="N135" s="110">
        <f t="shared" si="30"/>
        <v>2.0671840371579151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529.91979800626655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32.18420290450652</v>
      </c>
      <c r="K136" s="27">
        <f t="shared" si="27"/>
        <v>6.666666666666667</v>
      </c>
      <c r="L136" s="37">
        <f t="shared" si="29"/>
        <v>3.0548847220839015</v>
      </c>
      <c r="M136" s="110">
        <f t="shared" si="28"/>
        <v>-11.760912373409578</v>
      </c>
      <c r="N136" s="110">
        <f t="shared" si="30"/>
        <v>2.0206377960342778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535.91979800626655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32.281996021859555</v>
      </c>
      <c r="K137" s="27">
        <f t="shared" si="27"/>
        <v>6.666666666666667</v>
      </c>
      <c r="L137" s="37">
        <f t="shared" si="29"/>
        <v>2.9570916047308664</v>
      </c>
      <c r="M137" s="110">
        <f t="shared" si="28"/>
        <v>-11.760912373409578</v>
      </c>
      <c r="N137" s="110">
        <f t="shared" si="30"/>
        <v>1.9756461408403512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541.91979800626655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32.378700348456476</v>
      </c>
      <c r="K138" s="27">
        <f t="shared" si="27"/>
        <v>6.666666666666667</v>
      </c>
      <c r="L138" s="37">
        <f t="shared" si="29"/>
        <v>2.8603872781339454</v>
      </c>
      <c r="M138" s="110">
        <f t="shared" si="28"/>
        <v>-11.760912373409578</v>
      </c>
      <c r="N138" s="110">
        <f t="shared" si="30"/>
        <v>1.9321406062071527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547.91979800626655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32.474339861935064</v>
      </c>
      <c r="K139" s="27">
        <f t="shared" si="27"/>
        <v>6.666666666666667</v>
      </c>
      <c r="L139" s="37">
        <f t="shared" si="29"/>
        <v>2.7647477646553575</v>
      </c>
      <c r="M139" s="110">
        <f t="shared" si="28"/>
        <v>-11.760912373409578</v>
      </c>
      <c r="N139" s="110">
        <f t="shared" si="30"/>
        <v>1.890056454778094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553.91979800626655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32.568937756489049</v>
      </c>
      <c r="K140" s="27">
        <f t="shared" si="27"/>
        <v>6.666666666666667</v>
      </c>
      <c r="L140" s="37">
        <f t="shared" si="29"/>
        <v>2.6701498701013726</v>
      </c>
      <c r="M140" s="110">
        <f t="shared" si="28"/>
        <v>-11.760912373409578</v>
      </c>
      <c r="N140" s="110">
        <f t="shared" si="30"/>
        <v>1.8493324362424144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559.91979800626655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32.662516476631694</v>
      </c>
      <c r="K141" s="27">
        <f t="shared" si="27"/>
        <v>6.666666666666667</v>
      </c>
      <c r="L141" s="37">
        <f t="shared" si="29"/>
        <v>2.5765711499587276</v>
      </c>
      <c r="M141" s="110">
        <f t="shared" si="28"/>
        <v>-11.760912373409578</v>
      </c>
      <c r="N141" s="110">
        <f t="shared" si="30"/>
        <v>1.8099105643459312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565.91979800626655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32.755097749159802</v>
      </c>
      <c r="K142" s="27">
        <f t="shared" si="27"/>
        <v>6.666666666666667</v>
      </c>
      <c r="L142" s="37">
        <f t="shared" si="29"/>
        <v>2.4839898774306199</v>
      </c>
      <c r="M142" s="110">
        <f t="shared" si="28"/>
        <v>-11.760912373409578</v>
      </c>
      <c r="N142" s="110">
        <f t="shared" si="30"/>
        <v>1.7717359103625447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571.91979800626655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32.846702613432214</v>
      </c>
      <c r="K143" s="27">
        <f t="shared" si="27"/>
        <v>6.666666666666667</v>
      </c>
      <c r="L143" s="37">
        <f t="shared" si="29"/>
        <v>2.3923850131582078</v>
      </c>
      <c r="M143" s="110">
        <f t="shared" si="28"/>
        <v>-11.760912373409578</v>
      </c>
      <c r="N143" s="110">
        <f t="shared" si="30"/>
        <v>1.7347564116522276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577.91979800626655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32.937351450068185</v>
      </c>
      <c r="K144" s="27">
        <f t="shared" si="27"/>
        <v>6.666666666666667</v>
      </c>
      <c r="L144" s="37">
        <f t="shared" si="29"/>
        <v>2.3017361765222368</v>
      </c>
      <c r="M144" s="110">
        <f t="shared" si="28"/>
        <v>-11.760912373409578</v>
      </c>
      <c r="N144" s="110">
        <f t="shared" si="30"/>
        <v>1.6989226940591144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583.91979800626655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33.027064008163642</v>
      </c>
      <c r="K145" s="27">
        <f t="shared" si="27"/>
        <v>6.666666666666667</v>
      </c>
      <c r="L145" s="37">
        <f t="shared" si="29"/>
        <v>2.2120236184267803</v>
      </c>
      <c r="M145" s="110">
        <f t="shared" si="28"/>
        <v>-11.760912373409578</v>
      </c>
      <c r="N145" s="110">
        <f t="shared" si="30"/>
        <v>1.6641879070178653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589.91979800626655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33.115859431116242</v>
      </c>
      <c r="K146" s="27">
        <f t="shared" si="27"/>
        <v>6.666666666666667</v>
      </c>
      <c r="L146" s="37">
        <f t="shared" si="29"/>
        <v>2.1232281954741801</v>
      </c>
      <c r="M146" s="110">
        <f t="shared" si="28"/>
        <v>-11.760912373409578</v>
      </c>
      <c r="N146" s="110">
        <f t="shared" si="30"/>
        <v>1.6305075703395806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595.91979800626655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33.203756281143697</v>
      </c>
      <c r="K147" s="27">
        <f t="shared" si="27"/>
        <v>6.666666666666667</v>
      </c>
      <c r="L147" s="37">
        <f t="shared" si="29"/>
        <v>2.0353313454467248</v>
      </c>
      <c r="M147" s="110">
        <f t="shared" si="28"/>
        <v>-11.760912373409578</v>
      </c>
      <c r="N147" s="110">
        <f t="shared" si="30"/>
        <v>1.5978394317413036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601.91979800626655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33.290772562573878</v>
      </c>
      <c r="K148" s="27">
        <f t="shared" si="27"/>
        <v>6.666666666666667</v>
      </c>
      <c r="L148" s="37">
        <f t="shared" si="29"/>
        <v>1.9483150640165441</v>
      </c>
      <c r="M148" s="110">
        <f t="shared" si="28"/>
        <v>-11.760912373409578</v>
      </c>
      <c r="N148" s="110">
        <f t="shared" si="30"/>
        <v>1.5661433342666815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607.91979800626655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33.376925743979839</v>
      </c>
      <c r="K149" s="27">
        <f t="shared" si="27"/>
        <v>6.666666666666667</v>
      </c>
      <c r="L149" s="37">
        <f t="shared" si="29"/>
        <v>1.8621618826105824</v>
      </c>
      <c r="M149" s="110">
        <f t="shared" si="28"/>
        <v>-11.760912373409578</v>
      </c>
      <c r="N149" s="110">
        <f t="shared" si="30"/>
        <v>1.5353810928206866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613.91979800626655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33.462232779227833</v>
      </c>
      <c r="K150" s="27">
        <f t="shared" si="27"/>
        <v>6.666666666666667</v>
      </c>
      <c r="L150" s="37">
        <f t="shared" si="29"/>
        <v>1.7768548473625891</v>
      </c>
      <c r="M150" s="110">
        <f t="shared" si="28"/>
        <v>-11.760912373409578</v>
      </c>
      <c r="N150" s="110">
        <f t="shared" si="30"/>
        <v>1.505516379109322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619.91979800626655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33.546710127501726</v>
      </c>
      <c r="K151" s="27">
        <f t="shared" si="27"/>
        <v>6.666666666666667</v>
      </c>
      <c r="L151" s="37">
        <f t="shared" si="29"/>
        <v>1.6923774990886962</v>
      </c>
      <c r="M151" s="110">
        <f t="shared" si="28"/>
        <v>-11.760912373409578</v>
      </c>
      <c r="N151" s="110">
        <f t="shared" si="30"/>
        <v>1.4765146143367023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625.91979800626655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33.630373772362994</v>
      </c>
      <c r="K152" s="27">
        <f t="shared" si="27"/>
        <v>6.666666666666667</v>
      </c>
      <c r="L152" s="37">
        <f t="shared" si="29"/>
        <v>1.6087138542274282</v>
      </c>
      <c r="M152" s="110">
        <f t="shared" si="28"/>
        <v>-11.760912373409578</v>
      </c>
      <c r="N152" s="110">
        <f t="shared" si="30"/>
        <v>1.4483428690675031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375.9197980062666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29.20190397309279</v>
      </c>
      <c r="K153" s="27">
        <f t="shared" si="27"/>
        <v>6.666666666666667</v>
      </c>
      <c r="L153" s="37">
        <f t="shared" si="29"/>
        <v>6.0371836534976318</v>
      </c>
      <c r="M153" s="110">
        <f t="shared" si="28"/>
        <v>-11.760912373409578</v>
      </c>
      <c r="N153" s="110">
        <f t="shared" si="30"/>
        <v>4.0153033889668732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376.11524257919547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29.206418683013002</v>
      </c>
      <c r="K154" s="27">
        <f t="shared" si="27"/>
        <v>6.666666666666667</v>
      </c>
      <c r="L154" s="37">
        <f t="shared" si="29"/>
        <v>6.0326689435774199</v>
      </c>
      <c r="M154" s="110">
        <f t="shared" si="28"/>
        <v>-11.760912373409578</v>
      </c>
      <c r="N154" s="110">
        <f t="shared" si="30"/>
        <v>4.0111314476658073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376.69910604421221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29.219891791348264</v>
      </c>
      <c r="K155" s="27">
        <f t="shared" si="27"/>
        <v>6.666666666666667</v>
      </c>
      <c r="L155" s="37">
        <f t="shared" si="29"/>
        <v>6.019195835242158</v>
      </c>
      <c r="M155" s="110">
        <f t="shared" si="28"/>
        <v>-11.760912373409578</v>
      </c>
      <c r="N155" s="110">
        <f t="shared" si="30"/>
        <v>3.9987070053610507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377.6641311683303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29.242114789195998</v>
      </c>
      <c r="K156" s="27">
        <f t="shared" si="27"/>
        <v>6.666666666666667</v>
      </c>
      <c r="L156" s="37">
        <f t="shared" si="29"/>
        <v>5.9969728373944235</v>
      </c>
      <c r="M156" s="110">
        <f t="shared" si="28"/>
        <v>-11.760912373409578</v>
      </c>
      <c r="N156" s="110">
        <f t="shared" si="30"/>
        <v>3.978297746205905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378.99871259830434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29.272754694749199</v>
      </c>
      <c r="K157" s="27">
        <f t="shared" si="27"/>
        <v>6.666666666666667</v>
      </c>
      <c r="L157" s="37">
        <f t="shared" si="29"/>
        <v>5.9663329318412224</v>
      </c>
      <c r="M157" s="110">
        <f t="shared" si="28"/>
        <v>-11.760912373409578</v>
      </c>
      <c r="N157" s="110">
        <f t="shared" si="30"/>
        <v>3.9503292381493411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380.68756123349016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29.311373734033015</v>
      </c>
      <c r="K158" s="27">
        <f t="shared" si="27"/>
        <v>6.666666666666667</v>
      </c>
      <c r="L158" s="37">
        <f t="shared" si="29"/>
        <v>5.9277138925574064</v>
      </c>
      <c r="M158" s="110">
        <f t="shared" si="28"/>
        <v>-11.760912373409578</v>
      </c>
      <c r="N158" s="110">
        <f t="shared" si="30"/>
        <v>3.9153572013619558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382.71251028809434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29.357453177611742</v>
      </c>
      <c r="K159" s="27">
        <f t="shared" si="27"/>
        <v>6.666666666666667</v>
      </c>
      <c r="L159" s="37">
        <f t="shared" ref="L159:L190" si="32">F159-J159+M159</f>
        <v>5.88163444897868</v>
      </c>
      <c r="M159" s="110">
        <f t="shared" si="28"/>
        <v>-11.760912373409578</v>
      </c>
      <c r="N159" s="110">
        <f t="shared" ref="N159:N190" si="33">10^(L159/10)</f>
        <v>3.8740341513241234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385.05337304443083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29.410418642747519</v>
      </c>
      <c r="K160" s="27">
        <f t="shared" ref="K160:K223" si="36">4/60*100</f>
        <v>6.666666666666667</v>
      </c>
      <c r="L160" s="37">
        <f t="shared" si="32"/>
        <v>5.8286689838429027</v>
      </c>
      <c r="M160" s="110">
        <f t="shared" ref="M160:M223" si="37">10*LOG(6.666667/100)</f>
        <v>-11.760912373409578</v>
      </c>
      <c r="N160" s="110">
        <f t="shared" si="33"/>
        <v>3.8270743401043235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387.68877217484936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29.469664472395145</v>
      </c>
      <c r="K161" s="27">
        <f t="shared" si="36"/>
        <v>6.666666666666667</v>
      </c>
      <c r="L161" s="37">
        <f t="shared" si="32"/>
        <v>5.7694231541952767</v>
      </c>
      <c r="M161" s="110">
        <f t="shared" si="37"/>
        <v>-11.760912373409578</v>
      </c>
      <c r="N161" s="110">
        <f t="shared" si="33"/>
        <v>3.7752204373739668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390.59688083102333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29.534575416861415</v>
      </c>
      <c r="K162" s="27">
        <f t="shared" si="36"/>
        <v>6.666666666666667</v>
      </c>
      <c r="L162" s="37">
        <f t="shared" si="32"/>
        <v>5.7045122097290069</v>
      </c>
      <c r="M162" s="110">
        <f t="shared" si="37"/>
        <v>-11.760912373409578</v>
      </c>
      <c r="N162" s="110">
        <f t="shared" si="33"/>
        <v>3.71921445394841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393.75603974823446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29.604544568167139</v>
      </c>
      <c r="K163" s="27">
        <f t="shared" si="36"/>
        <v>6.666666666666667</v>
      </c>
      <c r="L163" s="37">
        <f t="shared" si="32"/>
        <v>5.634543058423283</v>
      </c>
      <c r="M163" s="110">
        <f t="shared" si="37"/>
        <v>-11.760912373409578</v>
      </c>
      <c r="N163" s="110">
        <f t="shared" si="33"/>
        <v>3.6597743233153679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397.14523684401189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29.678987164233842</v>
      </c>
      <c r="K164" s="27">
        <f t="shared" si="36"/>
        <v>6.666666666666667</v>
      </c>
      <c r="L164" s="37">
        <f t="shared" si="32"/>
        <v>5.56010046235658</v>
      </c>
      <c r="M164" s="110">
        <f t="shared" si="37"/>
        <v>-11.760912373409578</v>
      </c>
      <c r="N164" s="110">
        <f t="shared" si="33"/>
        <v>3.5975765708602525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400.74445293834845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29.757350392204795</v>
      </c>
      <c r="K165" s="27">
        <f t="shared" si="36"/>
        <v>6.666666666666667</v>
      </c>
      <c r="L165" s="37">
        <f t="shared" si="32"/>
        <v>5.4817372343856263</v>
      </c>
      <c r="M165" s="110">
        <f t="shared" si="37"/>
        <v>-11.760912373409578</v>
      </c>
      <c r="N165" s="110">
        <f t="shared" si="33"/>
        <v>3.533244759114913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404.53488827278341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29.839119647814623</v>
      </c>
      <c r="K166" s="27">
        <f t="shared" si="36"/>
        <v>6.666666666666667</v>
      </c>
      <c r="L166" s="37">
        <f t="shared" si="32"/>
        <v>5.3999679787757984</v>
      </c>
      <c r="M166" s="110">
        <f t="shared" si="37"/>
        <v>-11.760912373409578</v>
      </c>
      <c r="N166" s="110">
        <f t="shared" si="33"/>
        <v>3.4673429391590549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408.49909002544609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29.923821868660358</v>
      </c>
      <c r="K167" s="27">
        <f t="shared" si="36"/>
        <v>6.666666666666667</v>
      </c>
      <c r="L167" s="37">
        <f t="shared" si="32"/>
        <v>5.3152657579300637</v>
      </c>
      <c r="M167" s="110">
        <f t="shared" si="37"/>
        <v>-11.760912373409578</v>
      </c>
      <c r="N167" s="110">
        <f t="shared" si="33"/>
        <v>3.4003731307917038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412.62100235183595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30.011026594573547</v>
      </c>
      <c r="K168" s="27">
        <f t="shared" si="36"/>
        <v>6.666666666666667</v>
      </c>
      <c r="L168" s="37">
        <f t="shared" si="32"/>
        <v>5.2280610320168748</v>
      </c>
      <c r="M168" s="110">
        <f t="shared" si="37"/>
        <v>-11.760912373409578</v>
      </c>
      <c r="N168" s="110">
        <f t="shared" si="33"/>
        <v>3.332775831401714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416.88595911502387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30.100345363233334</v>
      </c>
      <c r="K169" s="27">
        <f t="shared" si="36"/>
        <v>6.666666666666667</v>
      </c>
      <c r="L169" s="37">
        <f t="shared" si="32"/>
        <v>5.1387422633570878</v>
      </c>
      <c r="M169" s="110">
        <f t="shared" si="37"/>
        <v>-11.760912373409578</v>
      </c>
      <c r="N169" s="110">
        <f t="shared" si="33"/>
        <v>3.2649326453970242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421.28063667580881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30.191429962118971</v>
      </c>
      <c r="K170" s="27">
        <f t="shared" si="36"/>
        <v>6.666666666666667</v>
      </c>
      <c r="L170" s="37">
        <f t="shared" si="32"/>
        <v>5.0476576644714513</v>
      </c>
      <c r="M170" s="110">
        <f t="shared" si="37"/>
        <v>-11.760912373409578</v>
      </c>
      <c r="N170" s="110">
        <f t="shared" si="33"/>
        <v>3.1971702741877603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425.7929808140122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30.283969956566121</v>
      </c>
      <c r="K171" s="27">
        <f t="shared" si="36"/>
        <v>6.666666666666667</v>
      </c>
      <c r="L171" s="37">
        <f t="shared" si="32"/>
        <v>4.9551176700243005</v>
      </c>
      <c r="M171" s="110">
        <f t="shared" si="37"/>
        <v>-11.760912373409578</v>
      </c>
      <c r="N171" s="110">
        <f t="shared" si="33"/>
        <v>3.1297652699163026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430.41211862410648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30.377689815317407</v>
      </c>
      <c r="K172" s="27">
        <f t="shared" si="36"/>
        <v>6.666666666666667</v>
      </c>
      <c r="L172" s="37">
        <f t="shared" si="32"/>
        <v>4.8613978112730152</v>
      </c>
      <c r="M172" s="110">
        <f t="shared" si="37"/>
        <v>-11.760912373409578</v>
      </c>
      <c r="N172" s="110">
        <f t="shared" si="33"/>
        <v>3.0629491095491117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435.128263377753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30.472345868582241</v>
      </c>
      <c r="K173" s="27">
        <f t="shared" si="36"/>
        <v>6.666666666666667</v>
      </c>
      <c r="L173" s="37">
        <f t="shared" si="32"/>
        <v>4.7667417580081803</v>
      </c>
      <c r="M173" s="110">
        <f t="shared" si="37"/>
        <v>-11.760912373409578</v>
      </c>
      <c r="N173" s="110">
        <f t="shared" si="33"/>
        <v>2.9969132773044929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439.93261799231777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30.567723262674892</v>
      </c>
      <c r="K174" s="27">
        <f t="shared" si="36"/>
        <v>6.666666666666667</v>
      </c>
      <c r="L174" s="37">
        <f t="shared" si="32"/>
        <v>4.6713643639155293</v>
      </c>
      <c r="M174" s="110">
        <f t="shared" si="37"/>
        <v>-11.760912373409578</v>
      </c>
      <c r="N174" s="110">
        <f t="shared" si="33"/>
        <v>2.9318141487712306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444.81728089521675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30.663633019845609</v>
      </c>
      <c r="K175" s="27">
        <f t="shared" si="36"/>
        <v>6.666666666666667</v>
      </c>
      <c r="L175" s="37">
        <f t="shared" si="32"/>
        <v>4.5754546067448132</v>
      </c>
      <c r="M175" s="110">
        <f t="shared" si="37"/>
        <v>-11.760912373409578</v>
      </c>
      <c r="N175" s="110">
        <f t="shared" si="33"/>
        <v>2.8677775504256728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449.77515667761008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30.759909270289537</v>
      </c>
      <c r="K176" s="27">
        <f t="shared" si="36"/>
        <v>6.666666666666667</v>
      </c>
      <c r="L176" s="37">
        <f t="shared" si="32"/>
        <v>4.4791783563008849</v>
      </c>
      <c r="M176" s="110">
        <f t="shared" si="37"/>
        <v>-11.760912373409578</v>
      </c>
      <c r="N176" s="110">
        <f t="shared" si="33"/>
        <v>2.8049029268942682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454.79987291261722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30.85640669316545</v>
      </c>
      <c r="K177" s="27">
        <f t="shared" si="36"/>
        <v>6.666666666666667</v>
      </c>
      <c r="L177" s="37">
        <f t="shared" si="32"/>
        <v>4.3826809334249717</v>
      </c>
      <c r="M177" s="110">
        <f t="shared" si="37"/>
        <v>-11.760912373409578</v>
      </c>
      <c r="N177" s="110">
        <f t="shared" si="33"/>
        <v>2.7432670893391982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459.88570379485964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30.952998182369736</v>
      </c>
      <c r="K178" s="27">
        <f t="shared" si="36"/>
        <v>6.666666666666667</v>
      </c>
      <c r="L178" s="37">
        <f t="shared" si="32"/>
        <v>4.2860894442206856</v>
      </c>
      <c r="M178" s="110">
        <f t="shared" si="37"/>
        <v>-11.760912373409578</v>
      </c>
      <c r="N178" s="110">
        <f t="shared" si="33"/>
        <v>2.6829275457763546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465.02750076901498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31.049572738619265</v>
      </c>
      <c r="K179" s="27">
        <f t="shared" si="36"/>
        <v>6.666666666666667</v>
      </c>
      <c r="L179" s="37">
        <f t="shared" si="32"/>
        <v>4.189514887971157</v>
      </c>
      <c r="M179" s="110">
        <f t="shared" si="37"/>
        <v>-11.760912373409578</v>
      </c>
      <c r="N179" s="110">
        <f t="shared" si="33"/>
        <v>2.6239254314667524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470.22062999582056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31.146033580287284</v>
      </c>
      <c r="K180" s="27">
        <f t="shared" si="36"/>
        <v>6.666666666666667</v>
      </c>
      <c r="L180" s="37">
        <f t="shared" si="32"/>
        <v>4.0930540463031377</v>
      </c>
      <c r="M180" s="110">
        <f t="shared" si="37"/>
        <v>-11.760912373409578</v>
      </c>
      <c r="N180" s="110">
        <f t="shared" si="33"/>
        <v>2.5662880676053828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475.46091630727267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31.242296459971133</v>
      </c>
      <c r="K181" s="27">
        <f t="shared" si="36"/>
        <v>6.666666666666667</v>
      </c>
      <c r="L181" s="37">
        <f t="shared" si="32"/>
        <v>3.996791166619289</v>
      </c>
      <c r="M181" s="110">
        <f t="shared" si="37"/>
        <v>-11.760912373409578</v>
      </c>
      <c r="N181" s="110">
        <f t="shared" si="33"/>
        <v>2.5100311815800458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480.74459319223905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31.338288170847701</v>
      </c>
      <c r="K182" s="27">
        <f t="shared" si="36"/>
        <v>6.666666666666667</v>
      </c>
      <c r="L182" s="37">
        <f t="shared" si="32"/>
        <v>3.900799455742721</v>
      </c>
      <c r="M182" s="110">
        <f t="shared" si="37"/>
        <v>-11.760912373409578</v>
      </c>
      <c r="N182" s="110">
        <f t="shared" si="33"/>
        <v>2.4551608237464588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486.06825830215905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31.433945225674453</v>
      </c>
      <c r="K183" s="27">
        <f t="shared" si="36"/>
        <v>6.666666666666667</v>
      </c>
      <c r="L183" s="37">
        <f t="shared" si="32"/>
        <v>3.8051424009159689</v>
      </c>
      <c r="M183" s="110">
        <f t="shared" si="37"/>
        <v>-11.760912373409578</v>
      </c>
      <c r="N183" s="110">
        <f t="shared" si="33"/>
        <v>2.4016750151710982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491.42883395410189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31.529212691224021</v>
      </c>
      <c r="K184" s="27">
        <f t="shared" si="36"/>
        <v>6.666666666666667</v>
      </c>
      <c r="L184" s="37">
        <f t="shared" si="32"/>
        <v>3.7098749353664005</v>
      </c>
      <c r="M184" s="110">
        <f t="shared" si="37"/>
        <v>-11.760912373409578</v>
      </c>
      <c r="N184" s="110">
        <f t="shared" si="33"/>
        <v>2.3495651589854463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496.82353212100679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31.624043161577564</v>
      </c>
      <c r="K185" s="27">
        <f t="shared" si="36"/>
        <v>6.666666666666667</v>
      </c>
      <c r="L185" s="37">
        <f t="shared" si="32"/>
        <v>3.6150444650128577</v>
      </c>
      <c r="M185" s="110">
        <f t="shared" si="37"/>
        <v>-11.760912373409578</v>
      </c>
      <c r="N185" s="110">
        <f t="shared" si="33"/>
        <v>2.2988172454633826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502.24982342650054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31.718395854750785</v>
      </c>
      <c r="K186" s="27">
        <f t="shared" si="36"/>
        <v>6.666666666666667</v>
      </c>
      <c r="L186" s="37">
        <f t="shared" si="32"/>
        <v>3.5206917718396369</v>
      </c>
      <c r="M186" s="110">
        <f t="shared" si="37"/>
        <v>-11.760912373409578</v>
      </c>
      <c r="N186" s="110">
        <f t="shared" si="33"/>
        <v>2.2494128780738571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507.70540969745645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31.812235818387055</v>
      </c>
      <c r="K187" s="27">
        <f t="shared" si="36"/>
        <v>6.666666666666667</v>
      </c>
      <c r="L187" s="37">
        <f t="shared" si="32"/>
        <v>3.4268518082033665</v>
      </c>
      <c r="M187" s="110">
        <f t="shared" si="37"/>
        <v>-11.760912373409578</v>
      </c>
      <c r="N187" s="110">
        <f t="shared" si="33"/>
        <v>2.2013301448300151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513.18819966685305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31.905533231591317</v>
      </c>
      <c r="K188" s="27">
        <f t="shared" si="36"/>
        <v>6.666666666666667</v>
      </c>
      <c r="L188" s="37">
        <f t="shared" si="32"/>
        <v>3.3335543949991049</v>
      </c>
      <c r="M188" s="110">
        <f t="shared" si="37"/>
        <v>-11.760912373409578</v>
      </c>
      <c r="N188" s="110">
        <f t="shared" si="33"/>
        <v>2.1545443564132527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518.69628745953366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31.998262791311515</v>
      </c>
      <c r="K189" s="27">
        <f t="shared" si="36"/>
        <v>6.666666666666667</v>
      </c>
      <c r="L189" s="37">
        <f t="shared" si="32"/>
        <v>3.2408248352789073</v>
      </c>
      <c r="M189" s="110">
        <f t="shared" si="37"/>
        <v>-11.760912373409578</v>
      </c>
      <c r="N189" s="110">
        <f t="shared" si="33"/>
        <v>2.1090286698885063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524.22793353230327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32.090403172948868</v>
      </c>
      <c r="K190" s="27">
        <f t="shared" si="36"/>
        <v>6.666666666666667</v>
      </c>
      <c r="L190" s="37">
        <f t="shared" si="32"/>
        <v>3.1486844536415539</v>
      </c>
      <c r="M190" s="110">
        <f t="shared" si="37"/>
        <v>-11.760912373409578</v>
      </c>
      <c r="N190" s="110">
        <f t="shared" si="33"/>
        <v>2.0647546143931628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529.78154777633551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32.181936556065594</v>
      </c>
      <c r="K191" s="27">
        <f t="shared" si="36"/>
        <v>6.666666666666667</v>
      </c>
      <c r="L191" s="37">
        <f t="shared" ref="L191:L222" si="38">F191-J191+M191</f>
        <v>3.0571510705248279</v>
      </c>
      <c r="M191" s="110">
        <f t="shared" si="37"/>
        <v>-11.760912373409578</v>
      </c>
      <c r="N191" s="110">
        <f t="shared" ref="N191:N222" si="39">10^(L191/10)</f>
        <v>2.0216925329941913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535.35567452352097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32.272848207143497</v>
      </c>
      <c r="K192" s="27">
        <f t="shared" si="36"/>
        <v>6.666666666666667</v>
      </c>
      <c r="L192" s="37">
        <f t="shared" si="38"/>
        <v>2.966239419446925</v>
      </c>
      <c r="M192" s="110">
        <f t="shared" si="37"/>
        <v>-11.760912373409578</v>
      </c>
      <c r="N192" s="110">
        <f t="shared" si="39"/>
        <v>1.9798119529665463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540.94897922894415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32.363126112325816</v>
      </c>
      <c r="K193" s="27">
        <f t="shared" si="36"/>
        <v>6.666666666666667</v>
      </c>
      <c r="L193" s="37">
        <f t="shared" si="38"/>
        <v>2.8759615142646062</v>
      </c>
      <c r="M193" s="110">
        <f t="shared" si="37"/>
        <v>-11.760912373409578</v>
      </c>
      <c r="N193" s="110">
        <f t="shared" si="39"/>
        <v>1.9390818950386151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546.56023662911082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32.452760653948729</v>
      </c>
      <c r="K194" s="27">
        <f t="shared" si="36"/>
        <v>6.666666666666667</v>
      </c>
      <c r="L194" s="37">
        <f t="shared" si="38"/>
        <v>2.7863269726416924</v>
      </c>
      <c r="M194" s="110">
        <f t="shared" si="37"/>
        <v>-11.760912373409578</v>
      </c>
      <c r="N194" s="110">
        <f t="shared" si="39"/>
        <v>1.899471130660384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552.18832019998206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32.541744325443986</v>
      </c>
      <c r="K195" s="27">
        <f t="shared" si="36"/>
        <v>6.666666666666667</v>
      </c>
      <c r="L195" s="37">
        <f t="shared" si="38"/>
        <v>2.6973433011464358</v>
      </c>
      <c r="M195" s="110">
        <f t="shared" si="37"/>
        <v>-11.760912373409578</v>
      </c>
      <c r="N195" s="110">
        <f t="shared" si="39"/>
        <v>1.8609483950563535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557.83219276050181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32.630071479877294</v>
      </c>
      <c r="K196" s="27">
        <f t="shared" si="36"/>
        <v>6.666666666666667</v>
      </c>
      <c r="L196" s="37">
        <f t="shared" si="38"/>
        <v>2.6090161467131274</v>
      </c>
      <c r="M196" s="110">
        <f t="shared" si="37"/>
        <v>-11.760912373409578</v>
      </c>
      <c r="N196" s="110">
        <f t="shared" si="39"/>
        <v>1.8234825627071518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563.49089808637143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32.717738107987188</v>
      </c>
      <c r="K197" s="27">
        <f t="shared" si="36"/>
        <v>6.666666666666667</v>
      </c>
      <c r="L197" s="37">
        <f t="shared" si="38"/>
        <v>2.521349518603234</v>
      </c>
      <c r="M197" s="110">
        <f t="shared" si="37"/>
        <v>-11.760912373409578</v>
      </c>
      <c r="N197" s="110">
        <f t="shared" si="39"/>
        <v>1.7870427909404432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569.16355341556562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32.804741642113996</v>
      </c>
      <c r="K198" s="27">
        <f t="shared" si="36"/>
        <v>6.666666666666667</v>
      </c>
      <c r="L198" s="37">
        <f t="shared" si="38"/>
        <v>2.4343459844764261</v>
      </c>
      <c r="M198" s="110">
        <f t="shared" si="37"/>
        <v>-11.760912373409578</v>
      </c>
      <c r="N198" s="110">
        <f t="shared" si="39"/>
        <v>1.7515986364840233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574.84934274175748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32.89108078286727</v>
      </c>
      <c r="K199" s="27">
        <f t="shared" si="36"/>
        <v>6.666666666666667</v>
      </c>
      <c r="L199" s="37">
        <f t="shared" si="38"/>
        <v>2.3480068437231516</v>
      </c>
      <c r="M199" s="110">
        <f t="shared" si="37"/>
        <v>-11.760912373409578</v>
      </c>
      <c r="N199" s="110">
        <f t="shared" si="39"/>
        <v>1.7171201491240233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580.54751080464962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32.976755345779821</v>
      </c>
      <c r="K200" s="27">
        <f t="shared" si="36"/>
        <v>6.666666666666667</v>
      </c>
      <c r="L200" s="37">
        <f t="shared" si="38"/>
        <v>2.2623322808106003</v>
      </c>
      <c r="M200" s="110">
        <f t="shared" si="37"/>
        <v>-11.760912373409578</v>
      </c>
      <c r="N200" s="110">
        <f t="shared" si="39"/>
        <v>1.6835779460031806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586.25735769741709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33.061766125544622</v>
      </c>
      <c r="K201" s="27">
        <f t="shared" si="36"/>
        <v>6.666666666666667</v>
      </c>
      <c r="L201" s="37">
        <f t="shared" si="38"/>
        <v>2.1773215010457996</v>
      </c>
      <c r="M201" s="110">
        <f t="shared" si="37"/>
        <v>-11.760912373409578</v>
      </c>
      <c r="N201" s="110">
        <f t="shared" si="39"/>
        <v>1.6509432695741337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591.97823402125391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33.146114775733984</v>
      </c>
      <c r="K202" s="27">
        <f t="shared" si="36"/>
        <v>6.666666666666667</v>
      </c>
      <c r="L202" s="37">
        <f t="shared" si="38"/>
        <v>2.0929728508564374</v>
      </c>
      <c r="M202" s="110">
        <f t="shared" si="37"/>
        <v>-11.760912373409578</v>
      </c>
      <c r="N202" s="110">
        <f t="shared" si="39"/>
        <v>1.6191880317781431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597.70953652554954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33.229803702164091</v>
      </c>
      <c r="K203" s="27">
        <f t="shared" si="36"/>
        <v>6.666666666666667</v>
      </c>
      <c r="L203" s="37">
        <f t="shared" si="38"/>
        <v>2.009283924426331</v>
      </c>
      <c r="M203" s="110">
        <f t="shared" si="37"/>
        <v>-11.760912373409578</v>
      </c>
      <c r="N203" s="110">
        <f t="shared" si="39"/>
        <v>1.5882848466399315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603.45070417967577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33.312835968297208</v>
      </c>
      <c r="K204" s="27">
        <f t="shared" si="36"/>
        <v>6.666666666666667</v>
      </c>
      <c r="L204" s="37">
        <f t="shared" si="38"/>
        <v>1.9262516582932143</v>
      </c>
      <c r="M204" s="110">
        <f t="shared" si="37"/>
        <v>-11.760912373409578</v>
      </c>
      <c r="N204" s="110">
        <f t="shared" si="39"/>
        <v>1.558207053145126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609.20121462885822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33.395215211273694</v>
      </c>
      <c r="K205" s="27">
        <f t="shared" si="36"/>
        <v>6.666666666666667</v>
      </c>
      <c r="L205" s="37">
        <f t="shared" si="38"/>
        <v>1.8438724153167279</v>
      </c>
      <c r="M205" s="110">
        <f t="shared" si="37"/>
        <v>-11.760912373409578</v>
      </c>
      <c r="N205" s="110">
        <f t="shared" si="39"/>
        <v>1.5289287299898962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614.96058099229083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33.476945567339307</v>
      </c>
      <c r="K206" s="27">
        <f t="shared" si="36"/>
        <v>6.666666666666667</v>
      </c>
      <c r="L206" s="37">
        <f t="shared" si="38"/>
        <v>1.762142059251115</v>
      </c>
      <c r="M206" s="110">
        <f t="shared" si="37"/>
        <v>-11.760912373409578</v>
      </c>
      <c r="N206" s="110">
        <f t="shared" si="39"/>
        <v>1.5004247035561944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620.72834896660072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33.558031605585022</v>
      </c>
      <c r="K207" s="27">
        <f t="shared" si="36"/>
        <v>6.666666666666667</v>
      </c>
      <c r="L207" s="37">
        <f t="shared" si="38"/>
        <v>1.6810560210054</v>
      </c>
      <c r="M207" s="110">
        <f t="shared" si="37"/>
        <v>-11.760912373409578</v>
      </c>
      <c r="N207" s="110">
        <f t="shared" si="39"/>
        <v>1.47267055026414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626.50409420210804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33.638478269047859</v>
      </c>
      <c r="K208" s="27">
        <f t="shared" si="36"/>
        <v>6.666666666666667</v>
      </c>
      <c r="L208" s="37">
        <f t="shared" si="38"/>
        <v>1.6006093575425631</v>
      </c>
      <c r="M208" s="110">
        <f t="shared" si="37"/>
        <v>-11.760912373409578</v>
      </c>
      <c r="N208" s="110">
        <f t="shared" si="39"/>
        <v>1.4456425942810884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632.28741992311461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33.718290822336684</v>
      </c>
      <c r="K209" s="27">
        <f t="shared" si="36"/>
        <v>6.666666666666667</v>
      </c>
      <c r="L209" s="37">
        <f t="shared" si="38"/>
        <v>1.5207968042537381</v>
      </c>
      <c r="M209" s="110">
        <f t="shared" si="37"/>
        <v>-11.760912373409578</v>
      </c>
      <c r="N209" s="110">
        <f t="shared" si="39"/>
        <v>1.4193179014197514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638.07795476677381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33.797474805046775</v>
      </c>
      <c r="K210" s="27">
        <f t="shared" si="36"/>
        <v>6.666666666666667</v>
      </c>
      <c r="L210" s="37">
        <f t="shared" si="38"/>
        <v>1.4416128215436466</v>
      </c>
      <c r="M210" s="110">
        <f t="shared" si="37"/>
        <v>-11.760912373409578</v>
      </c>
      <c r="N210" s="110">
        <f t="shared" si="39"/>
        <v>1.3936742699323907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467.9197980062666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31.10342841754203</v>
      </c>
      <c r="K211" s="27">
        <f t="shared" si="36"/>
        <v>6.666666666666667</v>
      </c>
      <c r="L211" s="37">
        <f t="shared" si="38"/>
        <v>4.1356592090483915</v>
      </c>
      <c r="M211" s="110">
        <f t="shared" si="37"/>
        <v>-11.760912373409578</v>
      </c>
      <c r="N211" s="110">
        <f t="shared" si="39"/>
        <v>2.5915877647021714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468.01759810175929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31.105243668952358</v>
      </c>
      <c r="K212" s="27">
        <f t="shared" si="36"/>
        <v>6.666666666666667</v>
      </c>
      <c r="L212" s="37">
        <f t="shared" si="38"/>
        <v>4.1338439576380637</v>
      </c>
      <c r="M212" s="110">
        <f t="shared" si="37"/>
        <v>-11.760912373409578</v>
      </c>
      <c r="N212" s="110">
        <f t="shared" si="39"/>
        <v>2.5905047667559393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468.31068715212439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31.110681375510698</v>
      </c>
      <c r="K213" s="27">
        <f t="shared" si="36"/>
        <v>6.666666666666667</v>
      </c>
      <c r="L213" s="37">
        <f t="shared" si="38"/>
        <v>4.1284062510797241</v>
      </c>
      <c r="M213" s="110">
        <f t="shared" si="37"/>
        <v>-11.760912373409578</v>
      </c>
      <c r="N213" s="110">
        <f t="shared" si="39"/>
        <v>2.5872632819143417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468.79813638045255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31.119717531135219</v>
      </c>
      <c r="K214" s="27">
        <f t="shared" si="36"/>
        <v>6.666666666666667</v>
      </c>
      <c r="L214" s="37">
        <f t="shared" si="38"/>
        <v>4.1193700954552028</v>
      </c>
      <c r="M214" s="110">
        <f t="shared" si="37"/>
        <v>-11.760912373409578</v>
      </c>
      <c r="N214" s="110">
        <f t="shared" si="39"/>
        <v>2.5818856845003273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469.47841408215783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31.132312576961933</v>
      </c>
      <c r="K215" s="27">
        <f t="shared" si="36"/>
        <v>6.666666666666667</v>
      </c>
      <c r="L215" s="37">
        <f t="shared" si="38"/>
        <v>4.1067750496284887</v>
      </c>
      <c r="M215" s="110">
        <f t="shared" si="37"/>
        <v>-11.760912373409578</v>
      </c>
      <c r="N215" s="110">
        <f t="shared" si="39"/>
        <v>2.5744087624988086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470.34940938814981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31.148412060463311</v>
      </c>
      <c r="K216" s="27">
        <f t="shared" si="36"/>
        <v>6.666666666666667</v>
      </c>
      <c r="L216" s="37">
        <f t="shared" si="38"/>
        <v>4.0906755661271106</v>
      </c>
      <c r="M216" s="110">
        <f t="shared" si="37"/>
        <v>-11.760912373409578</v>
      </c>
      <c r="N216" s="110">
        <f t="shared" si="39"/>
        <v>2.5648829854741262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471.40846433039405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31.167947523841651</v>
      </c>
      <c r="K217" s="27">
        <f t="shared" si="36"/>
        <v>6.666666666666667</v>
      </c>
      <c r="L217" s="37">
        <f t="shared" si="38"/>
        <v>4.071140102748771</v>
      </c>
      <c r="M217" s="110">
        <f t="shared" si="37"/>
        <v>-11.760912373409578</v>
      </c>
      <c r="N217" s="110">
        <f t="shared" si="39"/>
        <v>2.5533715215877471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472.65241309968388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31.190837590016304</v>
      </c>
      <c r="K218" s="27">
        <f t="shared" si="36"/>
        <v>6.666666666666667</v>
      </c>
      <c r="L218" s="37">
        <f t="shared" si="38"/>
        <v>4.0482500365741174</v>
      </c>
      <c r="M218" s="110">
        <f t="shared" si="37"/>
        <v>-11.760912373409578</v>
      </c>
      <c r="N218" s="110">
        <f t="shared" si="39"/>
        <v>2.5399490421735909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474.07762719034201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31.216989209013814</v>
      </c>
      <c r="K219" s="27">
        <f t="shared" si="36"/>
        <v>6.666666666666667</v>
      </c>
      <c r="L219" s="37">
        <f t="shared" si="38"/>
        <v>4.0220984175766077</v>
      </c>
      <c r="M219" s="110">
        <f t="shared" si="37"/>
        <v>-11.760912373409578</v>
      </c>
      <c r="N219" s="110">
        <f t="shared" si="39"/>
        <v>2.5247003587579755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475.6800650064979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31.246299024232112</v>
      </c>
      <c r="K220" s="27">
        <f t="shared" si="36"/>
        <v>6.666666666666667</v>
      </c>
      <c r="L220" s="37">
        <f t="shared" si="38"/>
        <v>3.9927886023583099</v>
      </c>
      <c r="M220" s="110">
        <f t="shared" si="37"/>
        <v>-11.760912373409578</v>
      </c>
      <c r="N220" s="110">
        <f t="shared" si="39"/>
        <v>2.5077189410696623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477.45532446071371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31.278654816912617</v>
      </c>
      <c r="K221" s="27">
        <f t="shared" si="36"/>
        <v>6.666666666666667</v>
      </c>
      <c r="L221" s="37">
        <f t="shared" si="38"/>
        <v>3.9604328096778048</v>
      </c>
      <c r="M221" s="110">
        <f t="shared" si="37"/>
        <v>-11.760912373409578</v>
      </c>
      <c r="N221" s="110">
        <f t="shared" si="39"/>
        <v>2.4891053654615827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479.39869712328129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31.313936988072914</v>
      </c>
      <c r="K222" s="27">
        <f t="shared" si="36"/>
        <v>6.666666666666667</v>
      </c>
      <c r="L222" s="37">
        <f t="shared" si="38"/>
        <v>3.9251506385175077</v>
      </c>
      <c r="M222" s="110">
        <f t="shared" si="37"/>
        <v>-11.760912373409578</v>
      </c>
      <c r="N222" s="110">
        <f t="shared" si="39"/>
        <v>2.4689657414741255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481.50522256992213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31.352020039844422</v>
      </c>
      <c r="K223" s="27">
        <f t="shared" si="36"/>
        <v>6.666666666666667</v>
      </c>
      <c r="L223" s="37">
        <f t="shared" ref="L223:L254" si="41">F223-J223+M223</f>
        <v>3.8870675867459994</v>
      </c>
      <c r="M223" s="110">
        <f t="shared" si="37"/>
        <v>-11.760912373409578</v>
      </c>
      <c r="N223" s="110">
        <f t="shared" ref="N223:N254" si="42">10^(L223/10)</f>
        <v>2.4474101604039942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483.76974171403947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31.392774022246012</v>
      </c>
      <c r="K224" s="27">
        <f t="shared" ref="K224:K268" si="45">4/60*100</f>
        <v>6.666666666666667</v>
      </c>
      <c r="L224" s="37">
        <f t="shared" si="41"/>
        <v>3.8463136043444095</v>
      </c>
      <c r="M224" s="110">
        <f t="shared" ref="M224:M268" si="46">10*LOG(6.666667/100)</f>
        <v>-11.760912373409578</v>
      </c>
      <c r="N224" s="110">
        <f t="shared" si="42"/>
        <v>2.4245512042134627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486.18694808259511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31.436065916481521</v>
      </c>
      <c r="K225" s="27">
        <f t="shared" si="45"/>
        <v>6.666666666666667</v>
      </c>
      <c r="L225" s="37">
        <f t="shared" si="41"/>
        <v>3.8030217101089008</v>
      </c>
      <c r="M225" s="110">
        <f t="shared" si="46"/>
        <v>-11.760912373409578</v>
      </c>
      <c r="N225" s="110">
        <f t="shared" si="42"/>
        <v>2.4005025464855736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488.7514361874812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31.481760931449582</v>
      </c>
      <c r="K226" s="27">
        <f t="shared" si="45"/>
        <v>6.666666666666667</v>
      </c>
      <c r="L226" s="37">
        <f t="shared" si="41"/>
        <v>3.7573266951408399</v>
      </c>
      <c r="M226" s="110">
        <f t="shared" si="46"/>
        <v>-11.760912373409578</v>
      </c>
      <c r="N226" s="110">
        <f t="shared" si="42"/>
        <v>2.3753776699576896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491.45774634343218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31.529723695907574</v>
      </c>
      <c r="K227" s="27">
        <f t="shared" si="45"/>
        <v>6.666666666666667</v>
      </c>
      <c r="L227" s="37">
        <f t="shared" si="41"/>
        <v>3.7093639306828479</v>
      </c>
      <c r="M227" s="110">
        <f t="shared" si="46"/>
        <v>-11.760912373409578</v>
      </c>
      <c r="N227" s="110">
        <f t="shared" si="42"/>
        <v>2.349288717948808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494.30040547758273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31.579819334305743</v>
      </c>
      <c r="K228" s="27">
        <f t="shared" si="45"/>
        <v>6.666666666666667</v>
      </c>
      <c r="L228" s="37">
        <f t="shared" si="41"/>
        <v>3.6592682922846791</v>
      </c>
      <c r="M228" s="110">
        <f t="shared" si="46"/>
        <v>-11.760912373409578</v>
      </c>
      <c r="N228" s="110">
        <f t="shared" si="42"/>
        <v>2.3223454901488862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497.27396365577999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31.631914419446954</v>
      </c>
      <c r="K229" s="27">
        <f t="shared" si="45"/>
        <v>6.666666666666667</v>
      </c>
      <c r="L229" s="37">
        <f t="shared" si="41"/>
        <v>3.6071732071434681</v>
      </c>
      <c r="M229" s="110">
        <f t="shared" si="46"/>
        <v>-11.760912373409578</v>
      </c>
      <c r="N229" s="110">
        <f t="shared" si="42"/>
        <v>2.2946545870692745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500.37302621042159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31.68587779965566</v>
      </c>
      <c r="K230" s="27">
        <f t="shared" si="45"/>
        <v>6.666666666666667</v>
      </c>
      <c r="L230" s="37">
        <f t="shared" si="41"/>
        <v>3.5532098269347614</v>
      </c>
      <c r="M230" s="110">
        <f t="shared" si="46"/>
        <v>-11.760912373409578</v>
      </c>
      <c r="N230" s="110">
        <f t="shared" si="42"/>
        <v>2.2663187021632307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503.59228149020231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31.741581301953108</v>
      </c>
      <c r="K231" s="27">
        <f t="shared" si="45"/>
        <v>6.666666666666667</v>
      </c>
      <c r="L231" s="37">
        <f t="shared" si="41"/>
        <v>3.4975063246373139</v>
      </c>
      <c r="M231" s="110">
        <f t="shared" si="46"/>
        <v>-11.760912373409578</v>
      </c>
      <c r="N231" s="110">
        <f t="shared" si="42"/>
        <v>2.237436056317144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506.92652436222204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31.798900315798644</v>
      </c>
      <c r="K232" s="27">
        <f t="shared" si="45"/>
        <v>6.666666666666667</v>
      </c>
      <c r="L232" s="37">
        <f t="shared" si="41"/>
        <v>3.440187310791778</v>
      </c>
      <c r="M232" s="110">
        <f t="shared" si="46"/>
        <v>-11.760912373409578</v>
      </c>
      <c r="N232" s="110">
        <f t="shared" si="42"/>
        <v>2.2080999661040654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510.37067568175718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31.857714264283299</v>
      </c>
      <c r="K233" s="27">
        <f t="shared" si="45"/>
        <v>6.666666666666667</v>
      </c>
      <c r="L233" s="37">
        <f t="shared" si="41"/>
        <v>3.3813733623071229</v>
      </c>
      <c r="M233" s="110">
        <f t="shared" si="46"/>
        <v>-11.760912373409578</v>
      </c>
      <c r="N233" s="110">
        <f t="shared" si="42"/>
        <v>2.1783985348351003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513.91979800626655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31.917906971304408</v>
      </c>
      <c r="K234" s="27">
        <f t="shared" si="45"/>
        <v>6.666666666666667</v>
      </c>
      <c r="L234" s="37">
        <f t="shared" si="41"/>
        <v>3.3211806552860139</v>
      </c>
      <c r="M234" s="110">
        <f t="shared" si="46"/>
        <v>-11.760912373409578</v>
      </c>
      <c r="N234" s="110">
        <f t="shared" si="42"/>
        <v>2.1484144539488912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517.56910787043034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31.979366934287572</v>
      </c>
      <c r="K235" s="27">
        <f t="shared" si="45"/>
        <v>6.666666666666667</v>
      </c>
      <c r="L235" s="37">
        <f t="shared" si="41"/>
        <v>3.2597206923028494</v>
      </c>
      <c r="M235" s="110">
        <f t="shared" si="46"/>
        <v>-11.760912373409578</v>
      </c>
      <c r="N235" s="110">
        <f t="shared" si="42"/>
        <v>2.1182249015247718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521.3139849612129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32.041987512544509</v>
      </c>
      <c r="K236" s="27">
        <f t="shared" si="45"/>
        <v>6.666666666666667</v>
      </c>
      <c r="L236" s="37">
        <f t="shared" si="41"/>
        <v>3.197100114045913</v>
      </c>
      <c r="M236" s="110">
        <f t="shared" si="46"/>
        <v>-11.760912373409578</v>
      </c>
      <c r="N236" s="110">
        <f t="shared" si="42"/>
        <v>2.0879015245600305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525.14997853930026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32.105667041458034</v>
      </c>
      <c r="K237" s="27">
        <f t="shared" si="45"/>
        <v>6.666666666666667</v>
      </c>
      <c r="L237" s="37">
        <f t="shared" si="41"/>
        <v>3.133420585132388</v>
      </c>
      <c r="M237" s="110">
        <f t="shared" si="46"/>
        <v>-11.760912373409578</v>
      </c>
      <c r="N237" s="110">
        <f t="shared" si="42"/>
        <v>2.0575104919837441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529.0728114488918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32.17030888246088</v>
      </c>
      <c r="K238" s="27">
        <f t="shared" si="45"/>
        <v>6.666666666666667</v>
      </c>
      <c r="L238" s="37">
        <f t="shared" si="41"/>
        <v>3.068778744129542</v>
      </c>
      <c r="M238" s="110">
        <f t="shared" si="46"/>
        <v>-11.760912373409578</v>
      </c>
      <c r="N238" s="110">
        <f t="shared" si="42"/>
        <v>2.0271126060650229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533.07838204462564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32.235821418306678</v>
      </c>
      <c r="K239" s="27">
        <f t="shared" si="45"/>
        <v>6.666666666666667</v>
      </c>
      <c r="L239" s="37">
        <f t="shared" si="41"/>
        <v>3.003266208283744</v>
      </c>
      <c r="M239" s="110">
        <f t="shared" si="46"/>
        <v>-11.760912373409578</v>
      </c>
      <c r="N239" s="110">
        <f t="shared" si="42"/>
        <v>1.9967634608026961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537.16276434491931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32.302118002494737</v>
      </c>
      <c r="K240" s="27">
        <f t="shared" si="45"/>
        <v>6.666666666666667</v>
      </c>
      <c r="L240" s="37">
        <f t="shared" si="41"/>
        <v>2.9369696240956848</v>
      </c>
      <c r="M240" s="110">
        <f t="shared" si="46"/>
        <v>-11.760912373409578</v>
      </c>
      <c r="N240" s="110">
        <f t="shared" si="42"/>
        <v>1.9665136369621314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541.32220669740536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32.369116870966749</v>
      </c>
      <c r="K241" s="27">
        <f t="shared" si="45"/>
        <v>6.666666666666667</v>
      </c>
      <c r="L241" s="37">
        <f t="shared" si="41"/>
        <v>2.8699707556236724</v>
      </c>
      <c r="M241" s="110">
        <f t="shared" si="46"/>
        <v>-11.760912373409578</v>
      </c>
      <c r="N241" s="110">
        <f t="shared" si="42"/>
        <v>1.9364089245771614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545.55312921618724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32.436741023394752</v>
      </c>
      <c r="K242" s="27">
        <f t="shared" si="45"/>
        <v>6.666666666666667</v>
      </c>
      <c r="L242" s="37">
        <f t="shared" si="41"/>
        <v>2.8023466031956694</v>
      </c>
      <c r="M242" s="110">
        <f t="shared" si="46"/>
        <v>-11.760912373409578</v>
      </c>
      <c r="N242" s="110">
        <f t="shared" si="42"/>
        <v>1.9064905649008914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549.85212022378118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32.504918080565311</v>
      </c>
      <c r="K243" s="27">
        <f t="shared" si="45"/>
        <v>6.666666666666667</v>
      </c>
      <c r="L243" s="37">
        <f t="shared" si="41"/>
        <v>2.734169546025111</v>
      </c>
      <c r="M243" s="110">
        <f t="shared" si="46"/>
        <v>-11.760912373409578</v>
      </c>
      <c r="N243" s="110">
        <f t="shared" si="42"/>
        <v>1.8767955049239271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554.21593190388637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32.573580123564888</v>
      </c>
      <c r="K244" s="27">
        <f t="shared" si="45"/>
        <v>6.666666666666667</v>
      </c>
      <c r="L244" s="37">
        <f t="shared" si="41"/>
        <v>2.665507503025534</v>
      </c>
      <c r="M244" s="110">
        <f t="shared" si="46"/>
        <v>-11.760912373409578</v>
      </c>
      <c r="N244" s="110">
        <f t="shared" si="42"/>
        <v>1.8473566586508565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558.64147534535095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32.642663519707568</v>
      </c>
      <c r="K245" s="27">
        <f t="shared" si="45"/>
        <v>6.666666666666667</v>
      </c>
      <c r="L245" s="37">
        <f t="shared" si="41"/>
        <v>2.5964241068828535</v>
      </c>
      <c r="M245" s="110">
        <f t="shared" si="46"/>
        <v>-11.760912373409578</v>
      </c>
      <c r="N245" s="110">
        <f t="shared" si="42"/>
        <v>1.818203170314945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563.12581513340524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32.712108739432665</v>
      </c>
      <c r="K246" s="27">
        <f t="shared" si="45"/>
        <v>6.666666666666667</v>
      </c>
      <c r="L246" s="37">
        <f t="shared" si="41"/>
        <v>2.5269788871577568</v>
      </c>
      <c r="M246" s="110">
        <f t="shared" si="46"/>
        <v>-11.760912373409578</v>
      </c>
      <c r="N246" s="110">
        <f t="shared" si="42"/>
        <v>1.789360675605447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567.66616362175773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32.781860167745741</v>
      </c>
      <c r="K247" s="27">
        <f t="shared" si="45"/>
        <v>6.666666666666667</v>
      </c>
      <c r="L247" s="37">
        <f t="shared" si="41"/>
        <v>2.457227458844681</v>
      </c>
      <c r="M247" s="110">
        <f t="shared" si="46"/>
        <v>-11.760912373409578</v>
      </c>
      <c r="N247" s="110">
        <f t="shared" si="42"/>
        <v>1.7608515577765009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572.25987499869575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32.851865913185499</v>
      </c>
      <c r="K248" s="27">
        <f t="shared" si="45"/>
        <v>6.666666666666667</v>
      </c>
      <c r="L248" s="37">
        <f t="shared" si="41"/>
        <v>2.387221713404923</v>
      </c>
      <c r="M248" s="110">
        <f t="shared" si="46"/>
        <v>-11.760912373409578</v>
      </c>
      <c r="N248" s="110">
        <f t="shared" si="42"/>
        <v>1.7326951962018187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576.90443924194642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32.922077616772953</v>
      </c>
      <c r="K249" s="27">
        <f t="shared" si="45"/>
        <v>6.666666666666667</v>
      </c>
      <c r="L249" s="37">
        <f t="shared" si="41"/>
        <v>2.3170100098174693</v>
      </c>
      <c r="M249" s="110">
        <f t="shared" si="46"/>
        <v>-11.760912373409578</v>
      </c>
      <c r="N249" s="110">
        <f t="shared" si="42"/>
        <v>1.704908205538618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581.59747604074732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32.992450262935918</v>
      </c>
      <c r="K250" s="27">
        <f t="shared" si="45"/>
        <v>6.666666666666667</v>
      </c>
      <c r="L250" s="37">
        <f t="shared" si="41"/>
        <v>2.2466373636545036</v>
      </c>
      <c r="M250" s="110">
        <f t="shared" si="46"/>
        <v>-11.760912373409578</v>
      </c>
      <c r="N250" s="110">
        <f t="shared" si="42"/>
        <v>1.6775046641740021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586.33672874923946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33.062941993998351</v>
      </c>
      <c r="K251" s="27">
        <f t="shared" si="45"/>
        <v>6.666666666666667</v>
      </c>
      <c r="L251" s="37">
        <f t="shared" si="41"/>
        <v>2.1761456325920712</v>
      </c>
      <c r="M251" s="110">
        <f t="shared" si="46"/>
        <v>-11.760912373409578</v>
      </c>
      <c r="N251" s="110">
        <f t="shared" si="42"/>
        <v>1.6504963310547285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591.12005842282292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33.133513929476372</v>
      </c>
      <c r="K252" s="27">
        <f t="shared" si="45"/>
        <v>6.666666666666667</v>
      </c>
      <c r="L252" s="37">
        <f t="shared" si="41"/>
        <v>2.1055736971140497</v>
      </c>
      <c r="M252" s="110">
        <f t="shared" si="46"/>
        <v>-11.760912373409578</v>
      </c>
      <c r="N252" s="110">
        <f t="shared" si="42"/>
        <v>1.6238928503552827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595.94543797836889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33.20412999112586</v>
      </c>
      <c r="K253" s="27">
        <f t="shared" si="45"/>
        <v>6.666666666666667</v>
      </c>
      <c r="L253" s="37">
        <f t="shared" si="41"/>
        <v>2.0349576354645613</v>
      </c>
      <c r="M253" s="110">
        <f t="shared" si="46"/>
        <v>-11.760912373409578</v>
      </c>
      <c r="N253" s="110">
        <f t="shared" si="42"/>
        <v>1.5977019437280482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600.81094650997602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33.274756734435243</v>
      </c>
      <c r="K254" s="27">
        <f t="shared" si="45"/>
        <v>6.666666666666667</v>
      </c>
      <c r="L254" s="37">
        <f t="shared" si="41"/>
        <v>1.9643308921551785</v>
      </c>
      <c r="M254" s="110">
        <f t="shared" si="46"/>
        <v>-11.760912373409578</v>
      </c>
      <c r="N254" s="110">
        <f t="shared" si="42"/>
        <v>1.571929590111367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605.71476378416685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33.345363187046907</v>
      </c>
      <c r="K255" s="27">
        <f t="shared" si="45"/>
        <v>6.666666666666667</v>
      </c>
      <c r="L255" s="37">
        <f t="shared" ref="L255:L268" si="47">F255-J255+M255</f>
        <v>1.8937244395435151</v>
      </c>
      <c r="M255" s="110">
        <f t="shared" si="46"/>
        <v>-11.760912373409578</v>
      </c>
      <c r="N255" s="110">
        <f t="shared" ref="N255:N268" si="48">10^(L255/10)</f>
        <v>1.5465801932542071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610.65516493185669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33.41592069441581</v>
      </c>
      <c r="K256" s="27">
        <f t="shared" si="45"/>
        <v>6.666666666666667</v>
      </c>
      <c r="L256" s="37">
        <f t="shared" si="47"/>
        <v>1.8231669321746118</v>
      </c>
      <c r="M256" s="110">
        <f t="shared" si="46"/>
        <v>-11.760912373409578</v>
      </c>
      <c r="N256" s="110">
        <f t="shared" si="48"/>
        <v>1.5216567372575052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615.63051534895362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33.486402772870676</v>
      </c>
      <c r="K257" s="27">
        <f t="shared" si="45"/>
        <v>6.666666666666667</v>
      </c>
      <c r="L257" s="37">
        <f t="shared" si="47"/>
        <v>1.7526848537197459</v>
      </c>
      <c r="M257" s="110">
        <f t="shared" si="46"/>
        <v>-11.760912373409578</v>
      </c>
      <c r="N257" s="110">
        <f t="shared" si="48"/>
        <v>1.4971609305382985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620.63926581292617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33.556784970126607</v>
      </c>
      <c r="K258" s="27">
        <f t="shared" si="45"/>
        <v>6.666666666666667</v>
      </c>
      <c r="L258" s="37">
        <f t="shared" si="47"/>
        <v>1.6823026564638148</v>
      </c>
      <c r="M258" s="110">
        <f t="shared" si="46"/>
        <v>-11.760912373409578</v>
      </c>
      <c r="N258" s="110">
        <f t="shared" si="48"/>
        <v>1.4730933386996263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625.67994781896778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33.627044733204912</v>
      </c>
      <c r="K259" s="27">
        <f t="shared" si="45"/>
        <v>6.666666666666667</v>
      </c>
      <c r="L259" s="37">
        <f t="shared" si="47"/>
        <v>1.6120428933855102</v>
      </c>
      <c r="M259" s="110">
        <f t="shared" si="46"/>
        <v>-11.760912373409578</v>
      </c>
      <c r="N259" s="110">
        <f t="shared" si="48"/>
        <v>1.4494535068417747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630.75116913638794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33.697161283641989</v>
      </c>
      <c r="K260" s="27">
        <f t="shared" si="45"/>
        <v>6.666666666666667</v>
      </c>
      <c r="L260" s="37">
        <f t="shared" si="47"/>
        <v>1.5419263429484324</v>
      </c>
      <c r="M260" s="110">
        <f t="shared" si="46"/>
        <v>-11.760912373409578</v>
      </c>
      <c r="N260" s="110">
        <f t="shared" si="48"/>
        <v>1.4262400718835455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635.85160958345273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33.767115499812384</v>
      </c>
      <c r="K261" s="27">
        <f t="shared" si="45"/>
        <v>6.666666666666667</v>
      </c>
      <c r="L261" s="37">
        <f t="shared" si="47"/>
        <v>1.4719721267780379</v>
      </c>
      <c r="M261" s="110">
        <f t="shared" si="46"/>
        <v>-11.760912373409578</v>
      </c>
      <c r="N261" s="110">
        <f t="shared" si="48"/>
        <v>1.4034508654793021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640.98001701700991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33.836889806147887</v>
      </c>
      <c r="K262" s="27">
        <f t="shared" si="45"/>
        <v>6.666666666666667</v>
      </c>
      <c r="L262" s="37">
        <f t="shared" si="47"/>
        <v>1.4021978204425345</v>
      </c>
      <c r="M262" s="110">
        <f t="shared" si="46"/>
        <v>-11.760912373409578</v>
      </c>
      <c r="N262" s="110">
        <f t="shared" si="48"/>
        <v>1.3810830081221737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646.1352035317633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33.906468069003097</v>
      </c>
      <c r="K263" s="27">
        <f t="shared" si="45"/>
        <v>6.666666666666667</v>
      </c>
      <c r="L263" s="37">
        <f t="shared" si="47"/>
        <v>1.332619557587325</v>
      </c>
      <c r="M263" s="110">
        <f t="shared" si="46"/>
        <v>-11.760912373409578</v>
      </c>
      <c r="N263" s="110">
        <f t="shared" si="48"/>
        <v>1.3591329950185826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651.31604186295056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33.975835498895783</v>
      </c>
      <c r="K264" s="27">
        <f t="shared" si="45"/>
        <v>6.666666666666667</v>
      </c>
      <c r="L264" s="37">
        <f t="shared" si="47"/>
        <v>1.2632521276946385</v>
      </c>
      <c r="M264" s="110">
        <f t="shared" si="46"/>
        <v>-11.760912373409578</v>
      </c>
      <c r="N264" s="110">
        <f t="shared" si="48"/>
        <v>1.3375967743065416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656.52146198537446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34.044978558836434</v>
      </c>
      <c r="K265" s="27">
        <f t="shared" si="45"/>
        <v>6.666666666666667</v>
      </c>
      <c r="L265" s="37">
        <f t="shared" si="47"/>
        <v>1.1941090677539883</v>
      </c>
      <c r="M265" s="110">
        <f t="shared" si="46"/>
        <v>-11.760912373409578</v>
      </c>
      <c r="N265" s="110">
        <f t="shared" si="48"/>
        <v>1.3164698181718042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661.75044790116328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34.113884878453376</v>
      </c>
      <c r="K266" s="27">
        <f t="shared" si="45"/>
        <v>6.666666666666667</v>
      </c>
      <c r="L266" s="37">
        <f t="shared" si="47"/>
        <v>1.1252027481370455</v>
      </c>
      <c r="M266" s="110">
        <f t="shared" si="46"/>
        <v>-11.760912373409578</v>
      </c>
      <c r="N266" s="110">
        <f t="shared" si="48"/>
        <v>1.2957471873936171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667.00203460827879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34.182543173617361</v>
      </c>
      <c r="K267" s="27">
        <f t="shared" si="45"/>
        <v>6.666666666666667</v>
      </c>
      <c r="L267" s="37">
        <f t="shared" si="47"/>
        <v>1.0565444529730605</v>
      </c>
      <c r="M267" s="110">
        <f t="shared" si="46"/>
        <v>-11.760912373409578</v>
      </c>
      <c r="N267" s="110">
        <f t="shared" si="48"/>
        <v>1.2754235898266462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672.27530524158317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34.250943171270663</v>
      </c>
      <c r="K268" s="40">
        <f t="shared" si="45"/>
        <v>6.666666666666667</v>
      </c>
      <c r="L268" s="41">
        <f t="shared" si="47"/>
        <v>0.98814445531975892</v>
      </c>
      <c r="M268" s="110">
        <f t="shared" si="46"/>
        <v>-11.760912373409578</v>
      </c>
      <c r="N268" s="110">
        <f t="shared" si="48"/>
        <v>1.2554934332988086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26.641276838842103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244B5-E35E-40C7-9CDB-B5B88D0B2B7A}">
  <sheetPr codeName="Sheet35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177</v>
      </c>
      <c r="B2" s="29" t="s">
        <v>119</v>
      </c>
      <c r="C2" s="29">
        <f>NSAs!B35</f>
        <v>256713.47</v>
      </c>
      <c r="D2" s="30">
        <f>NSAs!C35</f>
        <v>4256688.04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33 (dBA)</v>
      </c>
      <c r="V5" s="145" t="str">
        <f>INDEX(A7:A45,MATCH(W5,H7:H45,0))</f>
        <v>A-28</v>
      </c>
      <c r="W5" s="146">
        <f>MAX(H7:H45)</f>
        <v>35.512321104221307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A-27</v>
      </c>
      <c r="W6" s="148">
        <f>LARGE(H7:H45,2)</f>
        <v>35.004104720597702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4806.1600709191607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51.335964620906658</v>
      </c>
      <c r="H7" s="36">
        <f>C7-G7</f>
        <v>17.674335335733154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58.537414111153026</v>
      </c>
    </row>
    <row r="8" spans="1:23" x14ac:dyDescent="0.25">
      <c r="A8" s="9" t="str">
        <f>Inverters!B4</f>
        <v>A-2</v>
      </c>
      <c r="B8" s="24">
        <f t="shared" si="0"/>
        <v>4155.0029511662078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50.071426731715448</v>
      </c>
      <c r="H8" s="37">
        <f t="shared" ref="H8:H44" si="3">C8-G8</f>
        <v>18.938873224924365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78.322640866417956</v>
      </c>
    </row>
    <row r="9" spans="1:23" x14ac:dyDescent="0.25">
      <c r="A9" s="9" t="str">
        <f>Inverters!B5</f>
        <v>A-3</v>
      </c>
      <c r="B9" s="24">
        <f t="shared" si="0"/>
        <v>2667.9552140356345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46.223570699339689</v>
      </c>
      <c r="H9" s="37">
        <f t="shared" si="3"/>
        <v>22.786729257300124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189.96470858056438</v>
      </c>
    </row>
    <row r="10" spans="1:23" x14ac:dyDescent="0.25">
      <c r="A10" s="9" t="str">
        <f>Inverters!B6</f>
        <v>A-4</v>
      </c>
      <c r="B10" s="24">
        <f t="shared" si="0"/>
        <v>1885.0374471082532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43.206399641615441</v>
      </c>
      <c r="H10" s="37">
        <f t="shared" si="3"/>
        <v>25.803900315024372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380.53099045519809</v>
      </c>
    </row>
    <row r="11" spans="1:23" x14ac:dyDescent="0.25">
      <c r="A11" s="9" t="str">
        <f>Inverters!B7</f>
        <v>A-5</v>
      </c>
      <c r="B11" s="24">
        <f t="shared" si="0"/>
        <v>1668.7682844540104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42.14792074473754</v>
      </c>
      <c r="H11" s="37">
        <f t="shared" si="3"/>
        <v>26.862379211902272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485.55443043457404</v>
      </c>
    </row>
    <row r="12" spans="1:23" x14ac:dyDescent="0.25">
      <c r="A12" s="9" t="str">
        <f>Inverters!B8</f>
        <v>A-6</v>
      </c>
      <c r="B12" s="24">
        <f t="shared" si="0"/>
        <v>1556.7258148112946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41.544242545513349</v>
      </c>
      <c r="H12" s="37">
        <f t="shared" si="3"/>
        <v>27.466057411126464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557.96343737551013</v>
      </c>
    </row>
    <row r="13" spans="1:23" x14ac:dyDescent="0.25">
      <c r="A13" s="9" t="str">
        <f>Inverters!B9</f>
        <v>A-7</v>
      </c>
      <c r="B13" s="24">
        <f t="shared" si="0"/>
        <v>2447.257592734984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45.473593692025794</v>
      </c>
      <c r="H13" s="37">
        <f t="shared" si="3"/>
        <v>23.536706264614018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225.77228398172119</v>
      </c>
    </row>
    <row r="14" spans="1:23" x14ac:dyDescent="0.25">
      <c r="A14" s="9" t="str">
        <f>Inverters!B10</f>
        <v>A-8</v>
      </c>
      <c r="B14" s="24">
        <f t="shared" si="0"/>
        <v>2184.2792701483063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44.486163282582439</v>
      </c>
      <c r="H14" s="37">
        <f t="shared" si="3"/>
        <v>24.524136674057374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283.40901939577202</v>
      </c>
    </row>
    <row r="15" spans="1:23" x14ac:dyDescent="0.25">
      <c r="A15" s="9" t="str">
        <f>Inverters!B11</f>
        <v>A-9</v>
      </c>
      <c r="B15" s="24">
        <f t="shared" si="0"/>
        <v>1641.2082744736442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42.003273957625332</v>
      </c>
      <c r="H15" s="37">
        <f t="shared" si="3"/>
        <v>27.007025999014481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501.99870858236858</v>
      </c>
    </row>
    <row r="16" spans="1:23" x14ac:dyDescent="0.25">
      <c r="A16" s="9" t="str">
        <f>Inverters!B12</f>
        <v>A-10</v>
      </c>
      <c r="B16" s="24">
        <f t="shared" si="0"/>
        <v>1404.6018898250675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40.651064968064802</v>
      </c>
      <c r="H16" s="37">
        <f t="shared" si="3"/>
        <v>28.359234988575011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685.36748806838534</v>
      </c>
    </row>
    <row r="17" spans="1:21" x14ac:dyDescent="0.25">
      <c r="A17" s="9" t="str">
        <f>Inverters!B13</f>
        <v>A-11</v>
      </c>
      <c r="B17" s="24">
        <f t="shared" si="0"/>
        <v>1222.4544479039243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39.444653701229385</v>
      </c>
      <c r="H17" s="37">
        <f t="shared" si="3"/>
        <v>29.565646255410428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904.82507094603613</v>
      </c>
    </row>
    <row r="18" spans="1:21" x14ac:dyDescent="0.25">
      <c r="A18" s="9" t="str">
        <f>Inverters!B14</f>
        <v>A-12</v>
      </c>
      <c r="B18" s="24">
        <f t="shared" si="0"/>
        <v>1149.8530411314471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38.91284676352381</v>
      </c>
      <c r="H18" s="37">
        <f t="shared" si="3"/>
        <v>30.097453193116003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1022.6930846727673</v>
      </c>
    </row>
    <row r="19" spans="1:21" x14ac:dyDescent="0.25">
      <c r="A19" s="9" t="str">
        <f>Inverters!B15</f>
        <v>A-13</v>
      </c>
      <c r="B19" s="24">
        <f t="shared" si="0"/>
        <v>1166.7361580494176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39.039453143902968</v>
      </c>
      <c r="H19" s="37">
        <f t="shared" si="3"/>
        <v>29.970846812736845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993.30971086640966</v>
      </c>
    </row>
    <row r="20" spans="1:21" x14ac:dyDescent="0.25">
      <c r="A20" s="9" t="str">
        <f>Inverters!B16</f>
        <v>A-14</v>
      </c>
      <c r="B20" s="24">
        <f t="shared" si="0"/>
        <v>1262.3012413842348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39.723260186260831</v>
      </c>
      <c r="H20" s="37">
        <f t="shared" si="3"/>
        <v>29.287039770378982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848.60185550973063</v>
      </c>
    </row>
    <row r="21" spans="1:21" x14ac:dyDescent="0.25">
      <c r="A21" s="9" t="str">
        <f>Inverters!B17</f>
        <v>A-15</v>
      </c>
      <c r="B21" s="24">
        <f t="shared" si="0"/>
        <v>1440.3271946334037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40.869223212495278</v>
      </c>
      <c r="H21" s="37">
        <f t="shared" si="3"/>
        <v>28.141076744144534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651.78997199296316</v>
      </c>
    </row>
    <row r="22" spans="1:21" x14ac:dyDescent="0.25">
      <c r="A22" s="9" t="str">
        <f>Inverters!B18</f>
        <v>A-16</v>
      </c>
      <c r="B22" s="24">
        <f t="shared" si="0"/>
        <v>2186.6654842476237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44.495646996307109</v>
      </c>
      <c r="H22" s="37">
        <f t="shared" si="3"/>
        <v>24.514652960332704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282.79081271704865</v>
      </c>
    </row>
    <row r="23" spans="1:21" x14ac:dyDescent="0.25">
      <c r="A23" s="9" t="str">
        <f>Inverters!B19</f>
        <v>A-17</v>
      </c>
      <c r="B23" s="24">
        <f t="shared" si="0"/>
        <v>1764.7774067570831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42.63379870310618</v>
      </c>
      <c r="H23" s="37">
        <f t="shared" si="3"/>
        <v>26.376501253533633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434.16031668396545</v>
      </c>
    </row>
    <row r="24" spans="1:21" x14ac:dyDescent="0.25">
      <c r="A24" s="9" t="str">
        <f>Inverters!B20</f>
        <v>A-18</v>
      </c>
      <c r="B24" s="24">
        <f t="shared" si="0"/>
        <v>1449.7889918879398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40.926095957428011</v>
      </c>
      <c r="H24" s="37">
        <f t="shared" si="3"/>
        <v>28.084203999211802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643.31014447191797</v>
      </c>
    </row>
    <row r="25" spans="1:21" x14ac:dyDescent="0.25">
      <c r="A25" s="9" t="str">
        <f>Inverters!B21</f>
        <v>A-19</v>
      </c>
      <c r="B25" s="24">
        <f t="shared" si="0"/>
        <v>1123.0266131304766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38.707800963141239</v>
      </c>
      <c r="H25" s="37">
        <f t="shared" si="3"/>
        <v>30.302498993498574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1072.1360504269201</v>
      </c>
    </row>
    <row r="26" spans="1:21" x14ac:dyDescent="0.25">
      <c r="A26" s="9" t="str">
        <f>Inverters!B22</f>
        <v>A-20</v>
      </c>
      <c r="B26" s="24">
        <f t="shared" si="0"/>
        <v>910.15277734002632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36.882285973601419</v>
      </c>
      <c r="H26" s="37">
        <f t="shared" si="3"/>
        <v>32.128013983038393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1632.3053283661623</v>
      </c>
    </row>
    <row r="27" spans="1:21" x14ac:dyDescent="0.25">
      <c r="A27" s="9" t="str">
        <f>Inverters!B23</f>
        <v>A-21</v>
      </c>
      <c r="B27" s="24">
        <f t="shared" si="0"/>
        <v>787.51955772513554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35.625226962417116</v>
      </c>
      <c r="H27" s="37">
        <f t="shared" si="3"/>
        <v>33.385072994222696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2180.2550416037898</v>
      </c>
    </row>
    <row r="28" spans="1:21" x14ac:dyDescent="0.25">
      <c r="A28" s="9" t="str">
        <f>Inverters!B24</f>
        <v>A-22</v>
      </c>
      <c r="B28" s="24">
        <f t="shared" si="0"/>
        <v>795.89020599584978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35.717063208548467</v>
      </c>
      <c r="H28" s="37">
        <f t="shared" si="3"/>
        <v>33.293236748091346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2134.635240162796</v>
      </c>
    </row>
    <row r="29" spans="1:21" x14ac:dyDescent="0.25">
      <c r="A29" s="9" t="str">
        <f>Inverters!B25</f>
        <v>A-23</v>
      </c>
      <c r="B29" s="24">
        <f t="shared" si="0"/>
        <v>928.46205442146322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37.055283182687333</v>
      </c>
      <c r="H29" s="37">
        <f t="shared" si="3"/>
        <v>31.95501677395248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1568.5619559964821</v>
      </c>
    </row>
    <row r="30" spans="1:21" x14ac:dyDescent="0.25">
      <c r="A30" s="9" t="str">
        <f>Inverters!B26</f>
        <v>A-24</v>
      </c>
      <c r="B30" s="24">
        <f t="shared" si="0"/>
        <v>1172.985462228618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39.085852591619783</v>
      </c>
      <c r="H30" s="37">
        <f t="shared" si="3"/>
        <v>29.924447365020029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982.75381069523939</v>
      </c>
    </row>
    <row r="31" spans="1:21" x14ac:dyDescent="0.25">
      <c r="A31" s="9" t="str">
        <f>Inverters!B27</f>
        <v>A-25</v>
      </c>
      <c r="B31" s="24">
        <f t="shared" si="0"/>
        <v>1494.4191890162094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41.189448709175778</v>
      </c>
      <c r="H31" s="37">
        <f t="shared" si="3"/>
        <v>27.820851247464034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605.4595374148455</v>
      </c>
    </row>
    <row r="32" spans="1:21" x14ac:dyDescent="0.25">
      <c r="A32" s="9" t="str">
        <f>Inverters!B28</f>
        <v>A-26</v>
      </c>
      <c r="B32" s="24">
        <f t="shared" si="0"/>
        <v>1091.86638486574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38.463389912687248</v>
      </c>
      <c r="H32" s="37">
        <f t="shared" si="3"/>
        <v>30.546910043952565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1134.2035555451839</v>
      </c>
    </row>
    <row r="33" spans="1:21" x14ac:dyDescent="0.25">
      <c r="A33" s="9" t="str">
        <f>Inverters!B29</f>
        <v>A-27</v>
      </c>
      <c r="B33" s="24">
        <f t="shared" si="0"/>
        <v>653.59656608635476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34.00619523604211</v>
      </c>
      <c r="H33" s="37">
        <f t="shared" si="3"/>
        <v>35.004104720597702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3165.2678898052632</v>
      </c>
    </row>
    <row r="34" spans="1:21" x14ac:dyDescent="0.25">
      <c r="A34" s="9" t="str">
        <f>Inverters!B30</f>
        <v>A-28</v>
      </c>
      <c r="B34" s="24">
        <f t="shared" si="0"/>
        <v>616.45154108021836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33.497978852418505</v>
      </c>
      <c r="H34" s="37">
        <f t="shared" si="3"/>
        <v>35.512321104221307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3558.2143794948888</v>
      </c>
    </row>
    <row r="35" spans="1:21" x14ac:dyDescent="0.25">
      <c r="A35" s="9" t="str">
        <f>Inverters!B31</f>
        <v>A-29</v>
      </c>
      <c r="B35" s="24">
        <f t="shared" si="0"/>
        <v>827.51439413467983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36.055511136299998</v>
      </c>
      <c r="H35" s="37">
        <f t="shared" si="3"/>
        <v>32.954788820339814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1974.5988604009715</v>
      </c>
    </row>
    <row r="36" spans="1:21" x14ac:dyDescent="0.25">
      <c r="A36" s="9" t="str">
        <f>Inverters!B32</f>
        <v>A-30</v>
      </c>
      <c r="B36" s="24">
        <f t="shared" si="0"/>
        <v>1849.7443938285014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43.042234394878754</v>
      </c>
      <c r="H36" s="37">
        <f t="shared" si="3"/>
        <v>25.968065561761058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395.1905547406306</v>
      </c>
    </row>
    <row r="37" spans="1:21" x14ac:dyDescent="0.25">
      <c r="A37" s="9" t="str">
        <f>Inverters!B33</f>
        <v>A-31</v>
      </c>
      <c r="B37" s="24">
        <f t="shared" si="0"/>
        <v>663.17233778259754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34.132528052927398</v>
      </c>
      <c r="H37" s="37">
        <f t="shared" si="3"/>
        <v>34.877771903712414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3074.5190645415423</v>
      </c>
    </row>
    <row r="38" spans="1:21" x14ac:dyDescent="0.25">
      <c r="A38" s="9" t="str">
        <f>Inverters!B34</f>
        <v>A-32</v>
      </c>
      <c r="B38" s="24">
        <f t="shared" si="0"/>
        <v>695.60308049923583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34.547229932423079</v>
      </c>
      <c r="H38" s="37">
        <f t="shared" si="3"/>
        <v>34.463070024216734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2794.5185861342834</v>
      </c>
    </row>
    <row r="39" spans="1:21" x14ac:dyDescent="0.25">
      <c r="A39" s="9" t="str">
        <f>Inverters!B35</f>
        <v>A-33</v>
      </c>
      <c r="B39" s="24">
        <f t="shared" si="0"/>
        <v>1131.2953601953902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38.771520118963331</v>
      </c>
      <c r="H39" s="37">
        <f t="shared" si="3"/>
        <v>30.238779837676482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1056.5206351257923</v>
      </c>
    </row>
    <row r="40" spans="1:21" x14ac:dyDescent="0.25">
      <c r="A40" s="9" t="str">
        <f>Inverters!B36</f>
        <v>B-1</v>
      </c>
      <c r="B40" s="24">
        <f t="shared" si="0"/>
        <v>4563.699788899341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50.886341355095837</v>
      </c>
      <c r="H40" s="37">
        <f t="shared" si="3"/>
        <v>15.113658644904163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32.461296723348823</v>
      </c>
    </row>
    <row r="41" spans="1:21" x14ac:dyDescent="0.25">
      <c r="A41" s="9" t="str">
        <f>Inverters!B37</f>
        <v>B-2</v>
      </c>
      <c r="B41" s="24">
        <f t="shared" si="0"/>
        <v>2433.9444845147991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45.426213364948779</v>
      </c>
      <c r="H41" s="37">
        <f t="shared" si="3"/>
        <v>20.573786635051221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114.12444105315649</v>
      </c>
    </row>
    <row r="42" spans="1:21" x14ac:dyDescent="0.25">
      <c r="A42" s="9" t="str">
        <f>Inverters!B38</f>
        <v>B-3</v>
      </c>
      <c r="B42" s="24">
        <f t="shared" si="0"/>
        <v>1530.1264592183397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41.39454650224949</v>
      </c>
      <c r="H42" s="37">
        <f t="shared" si="3"/>
        <v>24.60545349775051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288.76552973674677</v>
      </c>
    </row>
    <row r="43" spans="1:21" x14ac:dyDescent="0.25">
      <c r="A43" s="9" t="str">
        <f>Inverters!B39</f>
        <v>C-1</v>
      </c>
      <c r="B43" s="24">
        <f t="shared" si="0"/>
        <v>1896.2427269207335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43.257878561045381</v>
      </c>
      <c r="H43" s="37">
        <f t="shared" si="3"/>
        <v>22.742121438954619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188.02350485507162</v>
      </c>
    </row>
    <row r="44" spans="1:21" ht="15.75" thickBot="1" x14ac:dyDescent="0.3">
      <c r="A44" s="9" t="str">
        <f>Inverters!B40</f>
        <v>Trans</v>
      </c>
      <c r="B44" s="24">
        <f>SQRT(($C$2-Q44)^2+($D$2-R44)^2)</f>
        <v>1296.1795950021597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39.953303606534625</v>
      </c>
      <c r="H44" s="37">
        <f t="shared" si="3"/>
        <v>14.046696393465375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25.390405644647576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21.805761033632432</v>
      </c>
      <c r="O45" s="108"/>
      <c r="P45" s="108"/>
      <c r="Q45" s="109"/>
      <c r="R45" s="109"/>
      <c r="U45">
        <f t="shared" ref="U45" si="5">10^(H45/10)</f>
        <v>151.55703605991411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45.723878585543034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45.723878585543034</v>
      </c>
      <c r="D51" s="77">
        <f>10*LOG10(SUM(U7:U44))</f>
        <v>45.706224103472799</v>
      </c>
      <c r="E51" s="77">
        <f>P85</f>
        <v>45.717266562124912</v>
      </c>
      <c r="F51" s="78">
        <f>S85</f>
        <v>52.118531144084329</v>
      </c>
    </row>
    <row r="52" spans="1:19" ht="14.45" customHeight="1" thickBot="1" x14ac:dyDescent="0.3">
      <c r="B52" s="72" t="s">
        <v>141</v>
      </c>
      <c r="C52" s="79">
        <f>10*LOG10(10^(C50/10)+10^(C51/10))</f>
        <v>46.753966985058597</v>
      </c>
      <c r="D52" s="79">
        <f>10*LOG10(10^(D50/10)+10^(D51/10))</f>
        <v>45.989949619901566</v>
      </c>
      <c r="E52" s="79">
        <f>J85</f>
        <v>46.482964560440159</v>
      </c>
      <c r="F52" s="80">
        <f>M85</f>
        <v>52.517454577692099</v>
      </c>
    </row>
    <row r="53" spans="1:19" ht="16.149999999999999" customHeight="1" thickBot="1" x14ac:dyDescent="0.3">
      <c r="B53" s="74" t="s">
        <v>145</v>
      </c>
      <c r="C53" s="81">
        <f>C52-C50</f>
        <v>6.7539669850585966</v>
      </c>
      <c r="D53" s="81">
        <f>D52-D50</f>
        <v>11.989949619901566</v>
      </c>
      <c r="E53" s="81">
        <f>E52-E50</f>
        <v>7.9144934904687858</v>
      </c>
      <c r="F53" s="82">
        <f>F52-F50</f>
        <v>10.566882647879275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33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45.989949619901566</v>
      </c>
      <c r="J61" s="62">
        <f>10^(I61/10)</f>
        <v>39718.694189689959</v>
      </c>
      <c r="K61" s="63"/>
      <c r="L61" s="153">
        <f>I61+10</f>
        <v>55.989949619901566</v>
      </c>
      <c r="M61" s="62">
        <f>10^(L61/10)</f>
        <v>397186.94189690001</v>
      </c>
      <c r="N61" s="62"/>
      <c r="O61" s="62">
        <f>D51</f>
        <v>45.706224103472799</v>
      </c>
      <c r="P61" s="62">
        <f>10^(O61/10)</f>
        <v>37206.807758180337</v>
      </c>
      <c r="Q61" s="62"/>
      <c r="R61" s="62">
        <f>O61+10</f>
        <v>55.706224103472799</v>
      </c>
      <c r="S61" s="63">
        <f>10^(R61/10)</f>
        <v>372068.07758180314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45.989949619901566</v>
      </c>
      <c r="J62" s="26">
        <f t="shared" ref="J62:J84" si="10">10^(I62/10)</f>
        <v>39718.694189689959</v>
      </c>
      <c r="K62" s="64"/>
      <c r="L62" s="154">
        <f t="shared" ref="L62:L67" si="11">I62+10</f>
        <v>55.989949619901566</v>
      </c>
      <c r="M62" s="26">
        <f t="shared" ref="M62:M84" si="12">10^(L62/10)</f>
        <v>397186.94189690001</v>
      </c>
      <c r="N62" s="26"/>
      <c r="O62" s="26">
        <f>O61</f>
        <v>45.706224103472799</v>
      </c>
      <c r="P62" s="26">
        <f t="shared" ref="P62:P84" si="13">10^(O62/10)</f>
        <v>37206.807758180337</v>
      </c>
      <c r="Q62" s="26"/>
      <c r="R62" s="26">
        <f t="shared" ref="R62:R67" si="14">O62+10</f>
        <v>55.706224103472799</v>
      </c>
      <c r="S62" s="64">
        <f t="shared" ref="S62:S84" si="15">10^(R62/10)</f>
        <v>372068.07758180314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45.989949619901566</v>
      </c>
      <c r="J63" s="26">
        <f t="shared" si="10"/>
        <v>39718.694189689959</v>
      </c>
      <c r="K63" s="64"/>
      <c r="L63" s="154">
        <f t="shared" si="11"/>
        <v>55.989949619901566</v>
      </c>
      <c r="M63" s="26">
        <f t="shared" si="12"/>
        <v>397186.94189690001</v>
      </c>
      <c r="N63" s="26"/>
      <c r="O63" s="26">
        <f t="shared" ref="O63:O84" si="17">O62</f>
        <v>45.706224103472799</v>
      </c>
      <c r="P63" s="26">
        <f t="shared" si="13"/>
        <v>37206.807758180337</v>
      </c>
      <c r="Q63" s="26"/>
      <c r="R63" s="26">
        <f t="shared" si="14"/>
        <v>55.706224103472799</v>
      </c>
      <c r="S63" s="64">
        <f t="shared" si="15"/>
        <v>372068.07758180314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45.989949619901566</v>
      </c>
      <c r="J64" s="26">
        <f t="shared" si="10"/>
        <v>39718.694189689959</v>
      </c>
      <c r="K64" s="64"/>
      <c r="L64" s="154">
        <f t="shared" si="11"/>
        <v>55.989949619901566</v>
      </c>
      <c r="M64" s="26">
        <f t="shared" si="12"/>
        <v>397186.94189690001</v>
      </c>
      <c r="N64" s="26"/>
      <c r="O64" s="26">
        <f t="shared" si="17"/>
        <v>45.706224103472799</v>
      </c>
      <c r="P64" s="26">
        <f t="shared" si="13"/>
        <v>37206.807758180337</v>
      </c>
      <c r="Q64" s="26"/>
      <c r="R64" s="26">
        <f t="shared" si="14"/>
        <v>55.706224103472799</v>
      </c>
      <c r="S64" s="64">
        <f t="shared" si="15"/>
        <v>372068.07758180314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45.989949619901566</v>
      </c>
      <c r="J65" s="26">
        <f t="shared" si="10"/>
        <v>39718.694189689959</v>
      </c>
      <c r="K65" s="64"/>
      <c r="L65" s="154">
        <f t="shared" si="11"/>
        <v>55.989949619901566</v>
      </c>
      <c r="M65" s="26">
        <f t="shared" si="12"/>
        <v>397186.94189690001</v>
      </c>
      <c r="N65" s="26"/>
      <c r="O65" s="26">
        <f t="shared" si="17"/>
        <v>45.706224103472799</v>
      </c>
      <c r="P65" s="26">
        <f t="shared" si="13"/>
        <v>37206.807758180337</v>
      </c>
      <c r="Q65" s="26"/>
      <c r="R65" s="26">
        <f t="shared" si="14"/>
        <v>55.706224103472799</v>
      </c>
      <c r="S65" s="64">
        <f t="shared" si="15"/>
        <v>372068.07758180314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45.989949619901566</v>
      </c>
      <c r="J66" s="26">
        <f t="shared" si="10"/>
        <v>39718.694189689959</v>
      </c>
      <c r="K66" s="64"/>
      <c r="L66" s="154">
        <f t="shared" si="11"/>
        <v>55.989949619901566</v>
      </c>
      <c r="M66" s="26">
        <f t="shared" si="12"/>
        <v>397186.94189690001</v>
      </c>
      <c r="N66" s="26"/>
      <c r="O66" s="26">
        <f t="shared" si="17"/>
        <v>45.706224103472799</v>
      </c>
      <c r="P66" s="26">
        <f t="shared" si="13"/>
        <v>37206.807758180337</v>
      </c>
      <c r="Q66" s="26"/>
      <c r="R66" s="26">
        <f t="shared" si="14"/>
        <v>55.706224103472799</v>
      </c>
      <c r="S66" s="64">
        <f t="shared" si="15"/>
        <v>372068.07758180314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45.989949619901566</v>
      </c>
      <c r="J67" s="26">
        <f t="shared" si="10"/>
        <v>39718.694189689959</v>
      </c>
      <c r="K67" s="64"/>
      <c r="L67" s="154">
        <f t="shared" si="11"/>
        <v>55.989949619901566</v>
      </c>
      <c r="M67" s="26">
        <f t="shared" si="12"/>
        <v>397186.94189690001</v>
      </c>
      <c r="N67" s="26"/>
      <c r="O67" s="26">
        <f t="shared" si="17"/>
        <v>45.706224103472799</v>
      </c>
      <c r="P67" s="26">
        <f t="shared" si="13"/>
        <v>37206.807758180337</v>
      </c>
      <c r="Q67" s="26"/>
      <c r="R67" s="26">
        <f t="shared" si="14"/>
        <v>55.706224103472799</v>
      </c>
      <c r="S67" s="64">
        <f t="shared" si="15"/>
        <v>372068.07758180314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46.753966985058597</v>
      </c>
      <c r="J68" s="26">
        <f t="shared" si="10"/>
        <v>47358.364794240333</v>
      </c>
      <c r="K68" s="64"/>
      <c r="L68" s="154">
        <f>I68</f>
        <v>46.753966985058597</v>
      </c>
      <c r="M68" s="26">
        <f t="shared" si="12"/>
        <v>47358.364794240333</v>
      </c>
      <c r="N68" s="26"/>
      <c r="O68" s="26">
        <f>H46</f>
        <v>45.723878585543034</v>
      </c>
      <c r="P68" s="26">
        <f t="shared" si="13"/>
        <v>37358.364794240231</v>
      </c>
      <c r="Q68" s="26"/>
      <c r="R68" s="26">
        <f>O68</f>
        <v>45.723878585543034</v>
      </c>
      <c r="S68" s="64">
        <f t="shared" si="15"/>
        <v>37358.364794240231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46.753966985058597</v>
      </c>
      <c r="J69" s="26">
        <f t="shared" si="10"/>
        <v>47358.364794240333</v>
      </c>
      <c r="K69" s="64"/>
      <c r="L69" s="154">
        <f t="shared" ref="L69:L82" si="20">I69</f>
        <v>46.753966985058597</v>
      </c>
      <c r="M69" s="26">
        <f t="shared" si="12"/>
        <v>47358.364794240333</v>
      </c>
      <c r="N69" s="26"/>
      <c r="O69" s="26">
        <f t="shared" si="17"/>
        <v>45.723878585543034</v>
      </c>
      <c r="P69" s="26">
        <f t="shared" si="13"/>
        <v>37358.364794240231</v>
      </c>
      <c r="Q69" s="26"/>
      <c r="R69" s="26">
        <f t="shared" ref="R69:R82" si="21">O69</f>
        <v>45.723878585543034</v>
      </c>
      <c r="S69" s="64">
        <f t="shared" si="15"/>
        <v>37358.364794240231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46.753966985058597</v>
      </c>
      <c r="J70" s="26">
        <f t="shared" si="10"/>
        <v>47358.364794240333</v>
      </c>
      <c r="K70" s="64"/>
      <c r="L70" s="154">
        <f t="shared" si="20"/>
        <v>46.753966985058597</v>
      </c>
      <c r="M70" s="26">
        <f t="shared" si="12"/>
        <v>47358.364794240333</v>
      </c>
      <c r="N70" s="26"/>
      <c r="O70" s="26">
        <f t="shared" si="17"/>
        <v>45.723878585543034</v>
      </c>
      <c r="P70" s="26">
        <f t="shared" si="13"/>
        <v>37358.364794240231</v>
      </c>
      <c r="Q70" s="26"/>
      <c r="R70" s="26">
        <f t="shared" si="21"/>
        <v>45.723878585543034</v>
      </c>
      <c r="S70" s="64">
        <f t="shared" si="15"/>
        <v>37358.364794240231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46.753966985058597</v>
      </c>
      <c r="J71" s="26">
        <f t="shared" si="10"/>
        <v>47358.364794240333</v>
      </c>
      <c r="K71" s="64"/>
      <c r="L71" s="154">
        <f t="shared" si="20"/>
        <v>46.753966985058597</v>
      </c>
      <c r="M71" s="26">
        <f t="shared" si="12"/>
        <v>47358.364794240333</v>
      </c>
      <c r="N71" s="26"/>
      <c r="O71" s="26">
        <f t="shared" si="17"/>
        <v>45.723878585543034</v>
      </c>
      <c r="P71" s="26">
        <f t="shared" si="13"/>
        <v>37358.364794240231</v>
      </c>
      <c r="Q71" s="26"/>
      <c r="R71" s="26">
        <f t="shared" si="21"/>
        <v>45.723878585543034</v>
      </c>
      <c r="S71" s="64">
        <f t="shared" si="15"/>
        <v>37358.364794240231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46.753966985058597</v>
      </c>
      <c r="J72" s="26">
        <f t="shared" si="10"/>
        <v>47358.364794240333</v>
      </c>
      <c r="K72" s="64"/>
      <c r="L72" s="154">
        <f t="shared" si="20"/>
        <v>46.753966985058597</v>
      </c>
      <c r="M72" s="26">
        <f t="shared" si="12"/>
        <v>47358.364794240333</v>
      </c>
      <c r="N72" s="26"/>
      <c r="O72" s="26">
        <f t="shared" si="17"/>
        <v>45.723878585543034</v>
      </c>
      <c r="P72" s="26">
        <f t="shared" si="13"/>
        <v>37358.364794240231</v>
      </c>
      <c r="Q72" s="26"/>
      <c r="R72" s="26">
        <f t="shared" si="21"/>
        <v>45.723878585543034</v>
      </c>
      <c r="S72" s="64">
        <f t="shared" si="15"/>
        <v>37358.364794240231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46.753966985058597</v>
      </c>
      <c r="J73" s="26">
        <f t="shared" si="10"/>
        <v>47358.364794240333</v>
      </c>
      <c r="K73" s="64"/>
      <c r="L73" s="154">
        <f t="shared" si="20"/>
        <v>46.753966985058597</v>
      </c>
      <c r="M73" s="26">
        <f t="shared" si="12"/>
        <v>47358.364794240333</v>
      </c>
      <c r="N73" s="26"/>
      <c r="O73" s="26">
        <f t="shared" si="17"/>
        <v>45.723878585543034</v>
      </c>
      <c r="P73" s="26">
        <f t="shared" si="13"/>
        <v>37358.364794240231</v>
      </c>
      <c r="Q73" s="26"/>
      <c r="R73" s="26">
        <f t="shared" si="21"/>
        <v>45.723878585543034</v>
      </c>
      <c r="S73" s="64">
        <f t="shared" si="15"/>
        <v>37358.364794240231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46.753966985058597</v>
      </c>
      <c r="J74" s="26">
        <f t="shared" si="10"/>
        <v>47358.364794240333</v>
      </c>
      <c r="K74" s="64"/>
      <c r="L74" s="154">
        <f t="shared" si="20"/>
        <v>46.753966985058597</v>
      </c>
      <c r="M74" s="26">
        <f t="shared" si="12"/>
        <v>47358.364794240333</v>
      </c>
      <c r="N74" s="26"/>
      <c r="O74" s="26">
        <f t="shared" si="17"/>
        <v>45.723878585543034</v>
      </c>
      <c r="P74" s="26">
        <f t="shared" si="13"/>
        <v>37358.364794240231</v>
      </c>
      <c r="Q74" s="26"/>
      <c r="R74" s="26">
        <f t="shared" si="21"/>
        <v>45.723878585543034</v>
      </c>
      <c r="S74" s="64">
        <f t="shared" si="15"/>
        <v>37358.364794240231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46.753966985058597</v>
      </c>
      <c r="J75" s="26">
        <f t="shared" si="10"/>
        <v>47358.364794240333</v>
      </c>
      <c r="K75" s="64"/>
      <c r="L75" s="154">
        <f t="shared" si="20"/>
        <v>46.753966985058597</v>
      </c>
      <c r="M75" s="26">
        <f t="shared" si="12"/>
        <v>47358.364794240333</v>
      </c>
      <c r="N75" s="26"/>
      <c r="O75" s="26">
        <f t="shared" si="17"/>
        <v>45.723878585543034</v>
      </c>
      <c r="P75" s="26">
        <f t="shared" si="13"/>
        <v>37358.364794240231</v>
      </c>
      <c r="Q75" s="26"/>
      <c r="R75" s="26">
        <f t="shared" si="21"/>
        <v>45.723878585543034</v>
      </c>
      <c r="S75" s="64">
        <f t="shared" si="15"/>
        <v>37358.364794240231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46.753966985058597</v>
      </c>
      <c r="J76" s="26">
        <f t="shared" si="10"/>
        <v>47358.364794240333</v>
      </c>
      <c r="K76" s="64"/>
      <c r="L76" s="154">
        <f t="shared" si="20"/>
        <v>46.753966985058597</v>
      </c>
      <c r="M76" s="26">
        <f t="shared" si="12"/>
        <v>47358.364794240333</v>
      </c>
      <c r="N76" s="26"/>
      <c r="O76" s="26">
        <f t="shared" si="17"/>
        <v>45.723878585543034</v>
      </c>
      <c r="P76" s="26">
        <f t="shared" si="13"/>
        <v>37358.364794240231</v>
      </c>
      <c r="Q76" s="26"/>
      <c r="R76" s="26">
        <f t="shared" si="21"/>
        <v>45.723878585543034</v>
      </c>
      <c r="S76" s="64">
        <f t="shared" si="15"/>
        <v>37358.364794240231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46.753966985058597</v>
      </c>
      <c r="J77" s="26">
        <f t="shared" si="10"/>
        <v>47358.364794240333</v>
      </c>
      <c r="K77" s="64"/>
      <c r="L77" s="154">
        <f t="shared" si="20"/>
        <v>46.753966985058597</v>
      </c>
      <c r="M77" s="26">
        <f t="shared" si="12"/>
        <v>47358.364794240333</v>
      </c>
      <c r="N77" s="26"/>
      <c r="O77" s="26">
        <f t="shared" si="17"/>
        <v>45.723878585543034</v>
      </c>
      <c r="P77" s="26">
        <f t="shared" si="13"/>
        <v>37358.364794240231</v>
      </c>
      <c r="Q77" s="26"/>
      <c r="R77" s="26">
        <f t="shared" si="21"/>
        <v>45.723878585543034</v>
      </c>
      <c r="S77" s="64">
        <f t="shared" si="15"/>
        <v>37358.364794240231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46.753966985058597</v>
      </c>
      <c r="J78" s="26">
        <f t="shared" si="10"/>
        <v>47358.364794240333</v>
      </c>
      <c r="K78" s="64"/>
      <c r="L78" s="154">
        <f t="shared" si="20"/>
        <v>46.753966985058597</v>
      </c>
      <c r="M78" s="26">
        <f t="shared" si="12"/>
        <v>47358.364794240333</v>
      </c>
      <c r="N78" s="26"/>
      <c r="O78" s="26">
        <f t="shared" si="17"/>
        <v>45.723878585543034</v>
      </c>
      <c r="P78" s="26">
        <f t="shared" si="13"/>
        <v>37358.364794240231</v>
      </c>
      <c r="Q78" s="26"/>
      <c r="R78" s="26">
        <f t="shared" si="21"/>
        <v>45.723878585543034</v>
      </c>
      <c r="S78" s="64">
        <f t="shared" si="15"/>
        <v>37358.364794240231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46.753966985058597</v>
      </c>
      <c r="J79" s="26">
        <f t="shared" si="10"/>
        <v>47358.364794240333</v>
      </c>
      <c r="K79" s="64"/>
      <c r="L79" s="154">
        <f t="shared" si="20"/>
        <v>46.753966985058597</v>
      </c>
      <c r="M79" s="26">
        <f t="shared" si="12"/>
        <v>47358.364794240333</v>
      </c>
      <c r="N79" s="26"/>
      <c r="O79" s="26">
        <f t="shared" si="17"/>
        <v>45.723878585543034</v>
      </c>
      <c r="P79" s="26">
        <f t="shared" si="13"/>
        <v>37358.364794240231</v>
      </c>
      <c r="Q79" s="26"/>
      <c r="R79" s="26">
        <f t="shared" si="21"/>
        <v>45.723878585543034</v>
      </c>
      <c r="S79" s="64">
        <f t="shared" si="15"/>
        <v>37358.364794240231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46.753966985058597</v>
      </c>
      <c r="J80" s="26">
        <f t="shared" si="10"/>
        <v>47358.364794240333</v>
      </c>
      <c r="K80" s="64"/>
      <c r="L80" s="154">
        <f t="shared" si="20"/>
        <v>46.753966985058597</v>
      </c>
      <c r="M80" s="26">
        <f t="shared" si="12"/>
        <v>47358.364794240333</v>
      </c>
      <c r="N80" s="26"/>
      <c r="O80" s="26">
        <f t="shared" si="17"/>
        <v>45.723878585543034</v>
      </c>
      <c r="P80" s="26">
        <f t="shared" si="13"/>
        <v>37358.364794240231</v>
      </c>
      <c r="Q80" s="26"/>
      <c r="R80" s="26">
        <f t="shared" si="21"/>
        <v>45.723878585543034</v>
      </c>
      <c r="S80" s="64">
        <f t="shared" si="15"/>
        <v>37358.364794240231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46.753966985058597</v>
      </c>
      <c r="J81" s="26">
        <f t="shared" si="10"/>
        <v>47358.364794240333</v>
      </c>
      <c r="K81" s="64"/>
      <c r="L81" s="154">
        <f t="shared" si="20"/>
        <v>46.753966985058597</v>
      </c>
      <c r="M81" s="26">
        <f t="shared" si="12"/>
        <v>47358.364794240333</v>
      </c>
      <c r="N81" s="26"/>
      <c r="O81" s="26">
        <f t="shared" si="17"/>
        <v>45.723878585543034</v>
      </c>
      <c r="P81" s="26">
        <f t="shared" si="13"/>
        <v>37358.364794240231</v>
      </c>
      <c r="Q81" s="26"/>
      <c r="R81" s="26">
        <f t="shared" si="21"/>
        <v>45.723878585543034</v>
      </c>
      <c r="S81" s="64">
        <f t="shared" si="15"/>
        <v>37358.364794240231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46.753966985058597</v>
      </c>
      <c r="J82" s="26">
        <f t="shared" si="10"/>
        <v>47358.364794240333</v>
      </c>
      <c r="K82" s="64"/>
      <c r="L82" s="154">
        <f t="shared" si="20"/>
        <v>46.753966985058597</v>
      </c>
      <c r="M82" s="26">
        <f t="shared" si="12"/>
        <v>47358.364794240333</v>
      </c>
      <c r="N82" s="26"/>
      <c r="O82" s="26">
        <f t="shared" si="17"/>
        <v>45.723878585543034</v>
      </c>
      <c r="P82" s="26">
        <f t="shared" si="13"/>
        <v>37358.364794240231</v>
      </c>
      <c r="Q82" s="26"/>
      <c r="R82" s="26">
        <f t="shared" si="21"/>
        <v>45.723878585543034</v>
      </c>
      <c r="S82" s="64">
        <f t="shared" si="15"/>
        <v>37358.364794240231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45.989949619901566</v>
      </c>
      <c r="J83" s="26">
        <f t="shared" si="10"/>
        <v>39718.694189689959</v>
      </c>
      <c r="K83" s="64"/>
      <c r="L83" s="154">
        <f>I83+10</f>
        <v>55.989949619901566</v>
      </c>
      <c r="M83" s="26">
        <f t="shared" si="12"/>
        <v>397186.94189690001</v>
      </c>
      <c r="N83" s="26"/>
      <c r="O83" s="26">
        <f>D51</f>
        <v>45.706224103472799</v>
      </c>
      <c r="P83" s="26">
        <f t="shared" si="13"/>
        <v>37206.807758180337</v>
      </c>
      <c r="Q83" s="26"/>
      <c r="R83" s="26">
        <f>O83+10</f>
        <v>55.706224103472799</v>
      </c>
      <c r="S83" s="64">
        <f t="shared" si="15"/>
        <v>372068.07758180314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45.989949619901566</v>
      </c>
      <c r="J84" s="65">
        <f t="shared" si="10"/>
        <v>39718.694189689959</v>
      </c>
      <c r="K84" s="66"/>
      <c r="L84" s="155">
        <f>I84+10</f>
        <v>55.989949619901566</v>
      </c>
      <c r="M84" s="65">
        <f t="shared" si="12"/>
        <v>397186.94189690001</v>
      </c>
      <c r="N84" s="65"/>
      <c r="O84" s="65">
        <f t="shared" si="17"/>
        <v>45.706224103472799</v>
      </c>
      <c r="P84" s="65">
        <f t="shared" si="13"/>
        <v>37206.807758180337</v>
      </c>
      <c r="Q84" s="65"/>
      <c r="R84" s="65">
        <f>O84+10</f>
        <v>55.706224103472799</v>
      </c>
      <c r="S84" s="66">
        <f t="shared" si="15"/>
        <v>372068.07758180314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46.482964560440159</v>
      </c>
      <c r="K85" s="67"/>
      <c r="L85" s="67" t="s">
        <v>134</v>
      </c>
      <c r="M85" s="67">
        <f>10*LOG10(SUM(M61:M84)/24)</f>
        <v>52.517454577692099</v>
      </c>
      <c r="N85" s="67"/>
      <c r="O85" s="67" t="s">
        <v>135</v>
      </c>
      <c r="P85" s="67">
        <f>10*LOG10(SUM(P61:P84)/24)</f>
        <v>45.717266562124912</v>
      </c>
      <c r="Q85" s="67"/>
      <c r="R85" s="67" t="s">
        <v>134</v>
      </c>
      <c r="S85" s="68">
        <f>10*LOG10(SUM(S61:S84)/24)</f>
        <v>52.118531144084329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33</v>
      </c>
      <c r="C89" s="22">
        <f>C2</f>
        <v>256713.47</v>
      </c>
      <c r="D89" s="23">
        <f>D2</f>
        <v>4256688.04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45.723878585543034</v>
      </c>
      <c r="J89" s="86">
        <f>D51</f>
        <v>45.706224103472799</v>
      </c>
      <c r="K89" s="86">
        <f>E51</f>
        <v>45.717266562124912</v>
      </c>
      <c r="L89" s="87">
        <f>F51</f>
        <v>52.118531144084329</v>
      </c>
      <c r="M89" s="89">
        <f>C52</f>
        <v>46.753966985058597</v>
      </c>
      <c r="N89" s="86">
        <f>D52</f>
        <v>45.989949619901566</v>
      </c>
      <c r="O89" s="86">
        <f>E52</f>
        <v>46.482964560440159</v>
      </c>
      <c r="P89" s="87">
        <f>F52</f>
        <v>52.517454577692099</v>
      </c>
      <c r="Q89" s="89">
        <f>C53</f>
        <v>6.7539669850585966</v>
      </c>
      <c r="R89" s="86">
        <f>D53</f>
        <v>11.989949619901566</v>
      </c>
      <c r="S89" s="86">
        <f>E53</f>
        <v>7.9144934904687858</v>
      </c>
      <c r="T89" s="87">
        <f>F53</f>
        <v>10.566882647879275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33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616.45154108021836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29.838279512346869</v>
      </c>
      <c r="K95" s="35">
        <f>4/60*100</f>
        <v>6.666666666666667</v>
      </c>
      <c r="L95" s="36">
        <f t="shared" ref="L95:L126" si="23">F95-J95+M95</f>
        <v>5.4008081142435529</v>
      </c>
      <c r="M95" s="110">
        <f>10*LOG(6.666667/100)</f>
        <v>-11.760912373409578</v>
      </c>
      <c r="N95" s="110">
        <f t="shared" ref="N95:N126" si="24">10^(L95/10)</f>
        <v>3.4680137557783723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622.45154108021836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33.582110930274332</v>
      </c>
      <c r="K96" s="27">
        <f t="shared" ref="K96:K159" si="27">4/60*100</f>
        <v>6.666666666666667</v>
      </c>
      <c r="L96" s="37">
        <f t="shared" si="23"/>
        <v>1.6569766963160895</v>
      </c>
      <c r="M96" s="110">
        <f t="shared" ref="M96:M159" si="28">10*LOG(6.666667/100)</f>
        <v>-11.760912373409578</v>
      </c>
      <c r="N96" s="110">
        <f t="shared" si="24"/>
        <v>1.4645279674602647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628.45154108021836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33.665435910834759</v>
      </c>
      <c r="K97" s="27">
        <f t="shared" si="27"/>
        <v>6.666666666666667</v>
      </c>
      <c r="L97" s="37">
        <f t="shared" si="23"/>
        <v>1.5736517157556627</v>
      </c>
      <c r="M97" s="110">
        <f t="shared" si="28"/>
        <v>-11.760912373409578</v>
      </c>
      <c r="N97" s="110">
        <f t="shared" si="24"/>
        <v>1.4366969559115026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634.45154108021836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33.747969132392029</v>
      </c>
      <c r="K98" s="27">
        <f t="shared" si="27"/>
        <v>6.666666666666667</v>
      </c>
      <c r="L98" s="37">
        <f t="shared" si="23"/>
        <v>1.4911184941983926</v>
      </c>
      <c r="M98" s="110">
        <f t="shared" si="28"/>
        <v>-11.760912373409578</v>
      </c>
      <c r="N98" s="110">
        <f t="shared" si="24"/>
        <v>1.4096517973564624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640.45154108021836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33.829725500111287</v>
      </c>
      <c r="K99" s="27">
        <f t="shared" si="27"/>
        <v>6.666666666666667</v>
      </c>
      <c r="L99" s="37">
        <f t="shared" si="23"/>
        <v>1.4093621264791345</v>
      </c>
      <c r="M99" s="110">
        <f t="shared" si="28"/>
        <v>-11.760912373409578</v>
      </c>
      <c r="N99" s="110">
        <f t="shared" si="24"/>
        <v>1.383363181467429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646.45154108021836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33.910719502186311</v>
      </c>
      <c r="K100" s="27">
        <f t="shared" si="27"/>
        <v>6.666666666666667</v>
      </c>
      <c r="L100" s="37">
        <f t="shared" si="23"/>
        <v>1.3283681244041112</v>
      </c>
      <c r="M100" s="110">
        <f t="shared" si="28"/>
        <v>-11.760912373409578</v>
      </c>
      <c r="N100" s="110">
        <f t="shared" si="24"/>
        <v>1.3578031517843172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652.45154108021836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33.990965225248978</v>
      </c>
      <c r="K101" s="27">
        <f t="shared" si="27"/>
        <v>6.666666666666667</v>
      </c>
      <c r="L101" s="37">
        <f t="shared" si="23"/>
        <v>1.248122401341444</v>
      </c>
      <c r="M101" s="110">
        <f t="shared" si="28"/>
        <v>-11.760912373409578</v>
      </c>
      <c r="N101" s="110">
        <f t="shared" si="24"/>
        <v>1.3329450313586131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658.45154108021836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34.070476369073333</v>
      </c>
      <c r="K102" s="27">
        <f t="shared" si="27"/>
        <v>6.666666666666667</v>
      </c>
      <c r="L102" s="37">
        <f t="shared" si="23"/>
        <v>1.1686112575170888</v>
      </c>
      <c r="M102" s="110">
        <f t="shared" si="28"/>
        <v>-11.760912373409578</v>
      </c>
      <c r="N102" s="110">
        <f t="shared" si="24"/>
        <v>1.3087633531184395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664.45154108021836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34.149266260612762</v>
      </c>
      <c r="K103" s="27">
        <f t="shared" si="27"/>
        <v>6.666666666666667</v>
      </c>
      <c r="L103" s="37">
        <f t="shared" si="23"/>
        <v>1.0898213659776594</v>
      </c>
      <c r="M103" s="110">
        <f t="shared" si="28"/>
        <v>-11.760912373409578</v>
      </c>
      <c r="N103" s="110">
        <f t="shared" si="24"/>
        <v>1.2852337946152064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670.45154108021836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34.227347867406245</v>
      </c>
      <c r="K104" s="27">
        <f t="shared" si="27"/>
        <v>6.666666666666667</v>
      </c>
      <c r="L104" s="37">
        <f t="shared" si="23"/>
        <v>1.0117397591841772</v>
      </c>
      <c r="M104" s="110">
        <f t="shared" si="28"/>
        <v>-11.760912373409578</v>
      </c>
      <c r="N104" s="110">
        <f t="shared" si="24"/>
        <v>1.2623331168395739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676.45154108021836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34.304733810387319</v>
      </c>
      <c r="K105" s="27">
        <f t="shared" si="27"/>
        <v>6.666666666666667</v>
      </c>
      <c r="L105" s="37">
        <f t="shared" si="23"/>
        <v>0.93435381620310309</v>
      </c>
      <c r="M105" s="110">
        <f t="shared" si="28"/>
        <v>-11.760912373409578</v>
      </c>
      <c r="N105" s="110">
        <f t="shared" si="24"/>
        <v>1.2400391068192944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682.45154108021836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34.381436376127503</v>
      </c>
      <c r="K106" s="27">
        <f t="shared" si="27"/>
        <v>6.666666666666667</v>
      </c>
      <c r="L106" s="37">
        <f t="shared" si="23"/>
        <v>0.85765125046291857</v>
      </c>
      <c r="M106" s="110">
        <f t="shared" si="28"/>
        <v>-11.760912373409578</v>
      </c>
      <c r="N106" s="110">
        <f t="shared" si="24"/>
        <v>1.2183305237340887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688.45154108021836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34.457467528543845</v>
      </c>
      <c r="K107" s="27">
        <f t="shared" si="27"/>
        <v>6.666666666666667</v>
      </c>
      <c r="L107" s="37">
        <f t="shared" si="23"/>
        <v>0.78162009804657728</v>
      </c>
      <c r="M107" s="110">
        <f t="shared" si="28"/>
        <v>-11.760912373409578</v>
      </c>
      <c r="N107" s="110">
        <f t="shared" si="24"/>
        <v>1.1971870483034304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694.45154108021836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34.532838920098463</v>
      </c>
      <c r="K108" s="27">
        <f t="shared" si="27"/>
        <v>6.666666666666667</v>
      </c>
      <c r="L108" s="37">
        <f t="shared" si="23"/>
        <v>0.7062487064919587</v>
      </c>
      <c r="M108" s="110">
        <f t="shared" si="28"/>
        <v>-11.760912373409578</v>
      </c>
      <c r="N108" s="110">
        <f t="shared" si="24"/>
        <v>1.1765892352220111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700.45154108021836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34.607561902516373</v>
      </c>
      <c r="K109" s="27">
        <f t="shared" si="27"/>
        <v>6.666666666666667</v>
      </c>
      <c r="L109" s="37">
        <f t="shared" si="23"/>
        <v>0.63152572407404861</v>
      </c>
      <c r="M109" s="110">
        <f t="shared" si="28"/>
        <v>-11.760912373409578</v>
      </c>
      <c r="N109" s="110">
        <f t="shared" si="24"/>
        <v>1.1565184684349279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706.45154108021836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34.681647537046182</v>
      </c>
      <c r="K110" s="27">
        <f t="shared" si="27"/>
        <v>6.666666666666667</v>
      </c>
      <c r="L110" s="37">
        <f t="shared" si="23"/>
        <v>0.55744008954424018</v>
      </c>
      <c r="M110" s="110">
        <f t="shared" si="28"/>
        <v>-11.760912373409578</v>
      </c>
      <c r="N110" s="110">
        <f t="shared" si="24"/>
        <v>1.136956919060482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712.45154108021836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34.755106604286908</v>
      </c>
      <c r="K111" s="27">
        <f t="shared" si="27"/>
        <v>6.666666666666667</v>
      </c>
      <c r="L111" s="37">
        <f t="shared" si="23"/>
        <v>0.4839810223035137</v>
      </c>
      <c r="M111" s="110">
        <f t="shared" si="28"/>
        <v>-11.760912373409578</v>
      </c>
      <c r="N111" s="110">
        <f t="shared" si="24"/>
        <v>1.1178875057829629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718.45154108021836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34.827949613602733</v>
      </c>
      <c r="K112" s="27">
        <f t="shared" si="27"/>
        <v>6.666666666666667</v>
      </c>
      <c r="L112" s="37">
        <f t="shared" si="23"/>
        <v>0.41113801298768848</v>
      </c>
      <c r="M112" s="110">
        <f t="shared" si="28"/>
        <v>-11.760912373409578</v>
      </c>
      <c r="N112" s="110">
        <f t="shared" si="24"/>
        <v>1.0992938575510935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724.45154108021836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34.900186812146231</v>
      </c>
      <c r="K113" s="27">
        <f t="shared" si="27"/>
        <v>6.666666666666667</v>
      </c>
      <c r="L113" s="37">
        <f t="shared" si="23"/>
        <v>0.33890081444419096</v>
      </c>
      <c r="M113" s="110">
        <f t="shared" si="28"/>
        <v>-11.760912373409578</v>
      </c>
      <c r="N113" s="110">
        <f t="shared" si="24"/>
        <v>1.0811602784300161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730.45154108021836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34.971828193509445</v>
      </c>
      <c r="K114" s="27">
        <f t="shared" si="27"/>
        <v>6.666666666666667</v>
      </c>
      <c r="L114" s="37">
        <f t="shared" si="23"/>
        <v>0.26725943308097655</v>
      </c>
      <c r="M114" s="110">
        <f t="shared" si="28"/>
        <v>-11.760912373409578</v>
      </c>
      <c r="N114" s="110">
        <f t="shared" si="24"/>
        <v>1.0634717144658856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736.45154108021836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35.042883506021177</v>
      </c>
      <c r="K115" s="27">
        <f t="shared" si="27"/>
        <v>6.666666666666667</v>
      </c>
      <c r="L115" s="37">
        <f t="shared" si="23"/>
        <v>0.19620412056924508</v>
      </c>
      <c r="M115" s="110">
        <f t="shared" si="28"/>
        <v>-11.760912373409578</v>
      </c>
      <c r="N115" s="110">
        <f t="shared" si="24"/>
        <v>1.0462137224324186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742.45154108021836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35.113362260707547</v>
      </c>
      <c r="K116" s="27">
        <f t="shared" si="27"/>
        <v>6.666666666666667</v>
      </c>
      <c r="L116" s="37">
        <f t="shared" si="23"/>
        <v>0.1257253658828752</v>
      </c>
      <c r="M116" s="110">
        <f t="shared" si="28"/>
        <v>-11.760912373409578</v>
      </c>
      <c r="N116" s="110">
        <f t="shared" si="24"/>
        <v>1.029372440338252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748.45154108021836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35.183273738932265</v>
      </c>
      <c r="K117" s="27">
        <f t="shared" si="27"/>
        <v>6.666666666666667</v>
      </c>
      <c r="L117" s="37">
        <f t="shared" si="23"/>
        <v>5.5813887658157313E-2</v>
      </c>
      <c r="M117" s="110">
        <f t="shared" si="28"/>
        <v>-11.760912373409578</v>
      </c>
      <c r="N117" s="110">
        <f t="shared" si="24"/>
        <v>1.0129345595826116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754.45154108021836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35.252626999731795</v>
      </c>
      <c r="K118" s="27">
        <f t="shared" si="27"/>
        <v>6.666666666666667</v>
      </c>
      <c r="L118" s="37">
        <f t="shared" si="23"/>
        <v>-1.3539373141373545E-2</v>
      </c>
      <c r="M118" s="110">
        <f t="shared" si="28"/>
        <v>-11.760912373409578</v>
      </c>
      <c r="N118" s="110">
        <f t="shared" si="24"/>
        <v>0.99688729865487236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760.45154108021836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35.321430886860043</v>
      </c>
      <c r="K119" s="27">
        <f t="shared" si="27"/>
        <v>6.666666666666667</v>
      </c>
      <c r="L119" s="37">
        <f t="shared" si="23"/>
        <v>-8.2343260269620799E-2</v>
      </c>
      <c r="M119" s="110">
        <f t="shared" si="28"/>
        <v>-11.760912373409578</v>
      </c>
      <c r="N119" s="110">
        <f t="shared" si="24"/>
        <v>0.98121837828092051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766.45154108021836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35.389694035556211</v>
      </c>
      <c r="K120" s="27">
        <f t="shared" si="27"/>
        <v>6.666666666666667</v>
      </c>
      <c r="L120" s="37">
        <f t="shared" si="23"/>
        <v>-0.15060640896578903</v>
      </c>
      <c r="M120" s="110">
        <f t="shared" si="28"/>
        <v>-11.760912373409578</v>
      </c>
      <c r="N120" s="110">
        <f t="shared" si="24"/>
        <v>0.96591599792607863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772.45154108021836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35.457424879048702</v>
      </c>
      <c r="K121" s="27">
        <f t="shared" si="27"/>
        <v>6.666666666666667</v>
      </c>
      <c r="L121" s="37">
        <f t="shared" si="23"/>
        <v>-0.21833725245828006</v>
      </c>
      <c r="M121" s="110">
        <f t="shared" si="28"/>
        <v>-11.760912373409578</v>
      </c>
      <c r="N121" s="110">
        <f t="shared" si="24"/>
        <v>0.950968813570642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778.45154108021836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35.524631654807507</v>
      </c>
      <c r="K122" s="27">
        <f t="shared" si="27"/>
        <v>6.666666666666667</v>
      </c>
      <c r="L122" s="37">
        <f t="shared" si="23"/>
        <v>-0.28554402821708535</v>
      </c>
      <c r="M122" s="110">
        <f t="shared" si="28"/>
        <v>-11.760912373409578</v>
      </c>
      <c r="N122" s="110">
        <f t="shared" si="24"/>
        <v>0.93636591667982405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784.45154108021836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35.591322410556494</v>
      </c>
      <c r="K123" s="27">
        <f t="shared" si="27"/>
        <v>6.666666666666667</v>
      </c>
      <c r="L123" s="37">
        <f t="shared" si="23"/>
        <v>-0.35223478396607177</v>
      </c>
      <c r="M123" s="110">
        <f t="shared" si="28"/>
        <v>-11.760912373409578</v>
      </c>
      <c r="N123" s="110">
        <f t="shared" si="24"/>
        <v>0.92209681429534074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790.45154108021836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35.657505010056624</v>
      </c>
      <c r="K124" s="27">
        <f t="shared" si="27"/>
        <v>6.666666666666667</v>
      </c>
      <c r="L124" s="37">
        <f t="shared" si="23"/>
        <v>-0.41841738346620261</v>
      </c>
      <c r="M124" s="110">
        <f t="shared" si="28"/>
        <v>-11.760912373409578</v>
      </c>
      <c r="N124" s="110">
        <f t="shared" si="24"/>
        <v>0.9081514101807735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796.45154108021836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35.723187138670532</v>
      </c>
      <c r="K125" s="27">
        <f t="shared" si="27"/>
        <v>6.666666666666667</v>
      </c>
      <c r="L125" s="37">
        <f t="shared" si="23"/>
        <v>-0.48409951208011037</v>
      </c>
      <c r="M125" s="110">
        <f t="shared" si="28"/>
        <v>-11.760912373409578</v>
      </c>
      <c r="N125" s="110">
        <f t="shared" si="24"/>
        <v>0.89451998695743817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802.45154108021836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35.78837630871827</v>
      </c>
      <c r="K126" s="27">
        <f t="shared" si="27"/>
        <v>6.666666666666667</v>
      </c>
      <c r="L126" s="37">
        <f t="shared" si="23"/>
        <v>-0.5492886821278482</v>
      </c>
      <c r="M126" s="110">
        <f t="shared" si="28"/>
        <v>-11.760912373409578</v>
      </c>
      <c r="N126" s="110">
        <f t="shared" si="24"/>
        <v>0.88119318917173672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808.45154108021836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35.853079864633592</v>
      </c>
      <c r="K127" s="27">
        <f t="shared" si="27"/>
        <v>6.666666666666667</v>
      </c>
      <c r="L127" s="37">
        <f t="shared" ref="L127:L158" si="29">F127-J127+M127</f>
        <v>-0.6139922380431706</v>
      </c>
      <c r="M127" s="110">
        <f t="shared" si="28"/>
        <v>-11.760912373409578</v>
      </c>
      <c r="N127" s="110">
        <f t="shared" ref="N127:N158" si="30">10^(L127/10)</f>
        <v>0.8681620072388927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814.45154108021836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35.917304987929548</v>
      </c>
      <c r="K128" s="27">
        <f t="shared" si="27"/>
        <v>6.666666666666667</v>
      </c>
      <c r="L128" s="37">
        <f t="shared" si="29"/>
        <v>-0.6782173613391258</v>
      </c>
      <c r="M128" s="110">
        <f t="shared" si="28"/>
        <v>-11.760912373409578</v>
      </c>
      <c r="N128" s="110">
        <f t="shared" si="30"/>
        <v>0.85541776221162358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820.45154108021836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35.981058701981901</v>
      </c>
      <c r="K129" s="27">
        <f t="shared" si="27"/>
        <v>6.666666666666667</v>
      </c>
      <c r="L129" s="37">
        <f t="shared" si="29"/>
        <v>-0.74197107539147922</v>
      </c>
      <c r="M129" s="110">
        <f t="shared" si="28"/>
        <v>-11.760912373409578</v>
      </c>
      <c r="N129" s="110">
        <f t="shared" si="30"/>
        <v>0.84295209132564186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826.45154108021836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36.044347876638213</v>
      </c>
      <c r="K130" s="27">
        <f t="shared" si="27"/>
        <v>6.666666666666667</v>
      </c>
      <c r="L130" s="37">
        <f t="shared" si="29"/>
        <v>-0.805260250047791</v>
      </c>
      <c r="M130" s="110">
        <f t="shared" si="28"/>
        <v>-11.760912373409578</v>
      </c>
      <c r="N130" s="110">
        <f t="shared" si="30"/>
        <v>0.83075693427706165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832.45154108021836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36.107179232660243</v>
      </c>
      <c r="K131" s="27">
        <f t="shared" si="27"/>
        <v>6.666666666666667</v>
      </c>
      <c r="L131" s="37">
        <f t="shared" si="29"/>
        <v>-0.86809160606982161</v>
      </c>
      <c r="M131" s="110">
        <f t="shared" si="28"/>
        <v>-11.760912373409578</v>
      </c>
      <c r="N131" s="110">
        <f t="shared" si="30"/>
        <v>0.8188245201896367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838.45154108021836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36.169559346006871</v>
      </c>
      <c r="K132" s="27">
        <f t="shared" si="27"/>
        <v>6.666666666666667</v>
      </c>
      <c r="L132" s="37">
        <f t="shared" si="29"/>
        <v>-0.93047171941644891</v>
      </c>
      <c r="M132" s="110">
        <f t="shared" si="28"/>
        <v>-11.760912373409578</v>
      </c>
      <c r="N132" s="110">
        <f t="shared" si="30"/>
        <v>0.80714735523248538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844.45154108021836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36.231494651964219</v>
      </c>
      <c r="K133" s="27">
        <f t="shared" si="27"/>
        <v>6.666666666666667</v>
      </c>
      <c r="L133" s="37">
        <f t="shared" si="29"/>
        <v>-0.99240702537379732</v>
      </c>
      <c r="M133" s="110">
        <f t="shared" si="28"/>
        <v>-11.760912373409578</v>
      </c>
      <c r="N133" s="110">
        <f t="shared" si="30"/>
        <v>0.79571821085147898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850.45154108021836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36.292991449129644</v>
      </c>
      <c r="K134" s="27">
        <f t="shared" si="27"/>
        <v>6.666666666666667</v>
      </c>
      <c r="L134" s="37">
        <f t="shared" si="29"/>
        <v>-1.0539038225392225</v>
      </c>
      <c r="M134" s="110">
        <f t="shared" si="28"/>
        <v>-11.760912373409578</v>
      </c>
      <c r="N134" s="110">
        <f t="shared" si="30"/>
        <v>0.78453011257975502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856.45154108021836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36.354055903255684</v>
      </c>
      <c r="K135" s="27">
        <f t="shared" si="27"/>
        <v>6.666666666666667</v>
      </c>
      <c r="L135" s="37">
        <f t="shared" si="29"/>
        <v>-1.1149682766652624</v>
      </c>
      <c r="M135" s="110">
        <f t="shared" si="28"/>
        <v>-11.760912373409578</v>
      </c>
      <c r="N135" s="110">
        <f t="shared" si="30"/>
        <v>0.77357632939502197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862.45154108021836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36.414694050959717</v>
      </c>
      <c r="K136" s="27">
        <f t="shared" si="27"/>
        <v>6.666666666666667</v>
      </c>
      <c r="L136" s="37">
        <f t="shared" si="29"/>
        <v>-1.1756064243692954</v>
      </c>
      <c r="M136" s="110">
        <f t="shared" si="28"/>
        <v>-11.760912373409578</v>
      </c>
      <c r="N136" s="110">
        <f t="shared" si="30"/>
        <v>0.76285036359335257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868.45154108021836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36.474911803305211</v>
      </c>
      <c r="K137" s="27">
        <f t="shared" si="27"/>
        <v>6.666666666666667</v>
      </c>
      <c r="L137" s="37">
        <f t="shared" si="29"/>
        <v>-1.2358241767147895</v>
      </c>
      <c r="M137" s="110">
        <f t="shared" si="28"/>
        <v>-11.760912373409578</v>
      </c>
      <c r="N137" s="110">
        <f t="shared" si="30"/>
        <v>0.75234594115096576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874.45154108021836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36.534714949259488</v>
      </c>
      <c r="K138" s="27">
        <f t="shared" si="27"/>
        <v>6.666666666666667</v>
      </c>
      <c r="L138" s="37">
        <f t="shared" si="29"/>
        <v>-1.2956273226690662</v>
      </c>
      <c r="M138" s="110">
        <f t="shared" si="28"/>
        <v>-11.760912373409578</v>
      </c>
      <c r="N138" s="110">
        <f t="shared" si="30"/>
        <v>0.74205700254737061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880.45154108021836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36.594109159033401</v>
      </c>
      <c r="K139" s="27">
        <f t="shared" si="27"/>
        <v>6.666666666666667</v>
      </c>
      <c r="L139" s="37">
        <f t="shared" si="29"/>
        <v>-1.3550215324429793</v>
      </c>
      <c r="M139" s="110">
        <f t="shared" si="28"/>
        <v>-11.760912373409578</v>
      </c>
      <c r="N139" s="110">
        <f t="shared" si="30"/>
        <v>0.73197769402474622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886.45154108021836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36.65309998730757</v>
      </c>
      <c r="K140" s="27">
        <f t="shared" si="27"/>
        <v>6.666666666666667</v>
      </c>
      <c r="L140" s="37">
        <f t="shared" si="29"/>
        <v>-1.4140123607171482</v>
      </c>
      <c r="M140" s="110">
        <f t="shared" si="28"/>
        <v>-11.760912373409578</v>
      </c>
      <c r="N140" s="110">
        <f t="shared" si="30"/>
        <v>0.72210235926005006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892.45154108021836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36.71169287634973</v>
      </c>
      <c r="K141" s="27">
        <f t="shared" si="27"/>
        <v>6.666666666666667</v>
      </c>
      <c r="L141" s="37">
        <f t="shared" si="29"/>
        <v>-1.4726052497593081</v>
      </c>
      <c r="M141" s="110">
        <f t="shared" si="28"/>
        <v>-11.760912373409578</v>
      </c>
      <c r="N141" s="110">
        <f t="shared" si="30"/>
        <v>0.71242553142773202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898.45154108021836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36.76989315902776</v>
      </c>
      <c r="K142" s="27">
        <f t="shared" si="27"/>
        <v>6.666666666666667</v>
      </c>
      <c r="L142" s="37">
        <f t="shared" si="29"/>
        <v>-1.5308055324373377</v>
      </c>
      <c r="M142" s="110">
        <f t="shared" si="28"/>
        <v>-11.760912373409578</v>
      </c>
      <c r="N142" s="110">
        <f t="shared" si="30"/>
        <v>0.7029419256322289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904.45154108021836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36.827706061722317</v>
      </c>
      <c r="K143" s="27">
        <f t="shared" si="27"/>
        <v>6.666666666666667</v>
      </c>
      <c r="L143" s="37">
        <f t="shared" si="29"/>
        <v>-1.5886184351318953</v>
      </c>
      <c r="M143" s="110">
        <f t="shared" si="28"/>
        <v>-11.760912373409578</v>
      </c>
      <c r="N143" s="110">
        <f t="shared" si="30"/>
        <v>0.69364643169071771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910.45154108021836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36.885136707143246</v>
      </c>
      <c r="K144" s="27">
        <f t="shared" si="27"/>
        <v>6.666666666666667</v>
      </c>
      <c r="L144" s="37">
        <f t="shared" si="29"/>
        <v>-1.6460490805528245</v>
      </c>
      <c r="M144" s="110">
        <f t="shared" si="28"/>
        <v>-11.760912373409578</v>
      </c>
      <c r="N144" s="110">
        <f t="shared" si="30"/>
        <v>0.68453410724769437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916.45154108021836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36.942190117053485</v>
      </c>
      <c r="K145" s="27">
        <f t="shared" si="27"/>
        <v>6.666666666666667</v>
      </c>
      <c r="L145" s="37">
        <f t="shared" si="29"/>
        <v>-1.7031024904630634</v>
      </c>
      <c r="M145" s="110">
        <f t="shared" si="28"/>
        <v>-11.760912373409578</v>
      </c>
      <c r="N145" s="110">
        <f t="shared" si="30"/>
        <v>0.67560017120406335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922.45154108021836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36.998871214904064</v>
      </c>
      <c r="K146" s="27">
        <f t="shared" si="27"/>
        <v>6.666666666666667</v>
      </c>
      <c r="L146" s="37">
        <f t="shared" si="29"/>
        <v>-1.7597835883136419</v>
      </c>
      <c r="M146" s="110">
        <f t="shared" si="28"/>
        <v>-11.760912373409578</v>
      </c>
      <c r="N146" s="110">
        <f t="shared" si="30"/>
        <v>0.66683999744443612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928.45154108021836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37.055184828383716</v>
      </c>
      <c r="K147" s="27">
        <f t="shared" si="27"/>
        <v>6.666666666666667</v>
      </c>
      <c r="L147" s="37">
        <f t="shared" si="29"/>
        <v>-1.8160972017932941</v>
      </c>
      <c r="M147" s="110">
        <f t="shared" si="28"/>
        <v>-11.760912373409578</v>
      </c>
      <c r="N147" s="110">
        <f t="shared" si="30"/>
        <v>0.65824910884725485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934.45154108021836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37.111135691886332</v>
      </c>
      <c r="K148" s="27">
        <f t="shared" si="27"/>
        <v>6.666666666666667</v>
      </c>
      <c r="L148" s="37">
        <f t="shared" si="29"/>
        <v>-1.8720480652959104</v>
      </c>
      <c r="M148" s="110">
        <f t="shared" si="28"/>
        <v>-11.760912373409578</v>
      </c>
      <c r="N148" s="110">
        <f t="shared" si="30"/>
        <v>0.64982317156327785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940.45154108021836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37.166728448899505</v>
      </c>
      <c r="K149" s="27">
        <f t="shared" si="27"/>
        <v>6.666666666666667</v>
      </c>
      <c r="L149" s="37">
        <f t="shared" si="29"/>
        <v>-1.9276408223090833</v>
      </c>
      <c r="M149" s="110">
        <f t="shared" si="28"/>
        <v>-11.760912373409578</v>
      </c>
      <c r="N149" s="110">
        <f t="shared" si="30"/>
        <v>0.6415579895487542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946.45154108021836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37.221967654317055</v>
      </c>
      <c r="K150" s="27">
        <f t="shared" si="27"/>
        <v>6.666666666666667</v>
      </c>
      <c r="L150" s="37">
        <f t="shared" si="29"/>
        <v>-1.9828800277266332</v>
      </c>
      <c r="M150" s="110">
        <f t="shared" si="28"/>
        <v>-11.760912373409578</v>
      </c>
      <c r="N150" s="110">
        <f t="shared" si="30"/>
        <v>0.63344949934043426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952.45154108021836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37.276857776678561</v>
      </c>
      <c r="K151" s="27">
        <f t="shared" si="27"/>
        <v>6.666666666666667</v>
      </c>
      <c r="L151" s="37">
        <f t="shared" si="29"/>
        <v>-2.0377701500881393</v>
      </c>
      <c r="M151" s="110">
        <f t="shared" si="28"/>
        <v>-11.760912373409578</v>
      </c>
      <c r="N151" s="110">
        <f t="shared" si="30"/>
        <v>0.62549376506024312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958.45154108021836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37.331403200338478</v>
      </c>
      <c r="K152" s="27">
        <f t="shared" si="27"/>
        <v>6.666666666666667</v>
      </c>
      <c r="L152" s="37">
        <f t="shared" si="29"/>
        <v>-2.0923155737480563</v>
      </c>
      <c r="M152" s="110">
        <f t="shared" si="28"/>
        <v>-11.760912373409578</v>
      </c>
      <c r="N152" s="110">
        <f t="shared" si="30"/>
        <v>0.61768697363817848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708.45154108021836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34.706202986907122</v>
      </c>
      <c r="K153" s="27">
        <f t="shared" si="27"/>
        <v>6.666666666666667</v>
      </c>
      <c r="L153" s="37">
        <f t="shared" si="29"/>
        <v>0.53288463968329935</v>
      </c>
      <c r="M153" s="110">
        <f t="shared" si="28"/>
        <v>-11.760912373409578</v>
      </c>
      <c r="N153" s="110">
        <f t="shared" si="30"/>
        <v>1.1305465888945088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708.64698565314723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34.708598882421171</v>
      </c>
      <c r="K154" s="27">
        <f t="shared" si="27"/>
        <v>6.666666666666667</v>
      </c>
      <c r="L154" s="37">
        <f t="shared" si="29"/>
        <v>0.53048874416925074</v>
      </c>
      <c r="M154" s="110">
        <f t="shared" si="28"/>
        <v>-11.760912373409578</v>
      </c>
      <c r="N154" s="110">
        <f t="shared" si="30"/>
        <v>1.12992306623941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709.23084911816397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34.715752353310009</v>
      </c>
      <c r="K155" s="27">
        <f t="shared" si="27"/>
        <v>6.666666666666667</v>
      </c>
      <c r="L155" s="37">
        <f t="shared" si="29"/>
        <v>0.52333527328041285</v>
      </c>
      <c r="M155" s="110">
        <f t="shared" si="28"/>
        <v>-11.760912373409578</v>
      </c>
      <c r="N155" s="110">
        <f t="shared" si="30"/>
        <v>1.1280634481899647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710.19587424228212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34.727562900314041</v>
      </c>
      <c r="K156" s="27">
        <f t="shared" si="27"/>
        <v>6.666666666666667</v>
      </c>
      <c r="L156" s="37">
        <f t="shared" si="29"/>
        <v>0.5115247262763809</v>
      </c>
      <c r="M156" s="110">
        <f t="shared" si="28"/>
        <v>-11.760912373409578</v>
      </c>
      <c r="N156" s="110">
        <f t="shared" si="30"/>
        <v>1.1249998709465345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711.53045567225604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34.743869878914211</v>
      </c>
      <c r="K157" s="27">
        <f t="shared" si="27"/>
        <v>6.666666666666667</v>
      </c>
      <c r="L157" s="37">
        <f t="shared" si="29"/>
        <v>0.49521774767621096</v>
      </c>
      <c r="M157" s="110">
        <f t="shared" si="28"/>
        <v>-11.760912373409578</v>
      </c>
      <c r="N157" s="110">
        <f t="shared" si="30"/>
        <v>1.1207836188631828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713.21930430744192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34.764461789357952</v>
      </c>
      <c r="K158" s="27">
        <f t="shared" si="27"/>
        <v>6.666666666666667</v>
      </c>
      <c r="L158" s="37">
        <f t="shared" si="29"/>
        <v>0.47462583723246965</v>
      </c>
      <c r="M158" s="110">
        <f t="shared" si="28"/>
        <v>-11.760912373409578</v>
      </c>
      <c r="N158" s="110">
        <f t="shared" si="30"/>
        <v>1.1154820437911883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715.24425336204615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34.789087542948906</v>
      </c>
      <c r="K159" s="27">
        <f t="shared" si="27"/>
        <v>6.666666666666667</v>
      </c>
      <c r="L159" s="37">
        <f t="shared" ref="L159:L190" si="32">F159-J159+M159</f>
        <v>0.45000008364151611</v>
      </c>
      <c r="M159" s="110">
        <f t="shared" si="28"/>
        <v>-11.760912373409578</v>
      </c>
      <c r="N159" s="110">
        <f t="shared" ref="N159:N190" si="33">10^(L159/10)</f>
        <v>1.1091748366241885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717.58511611838264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34.817468443120603</v>
      </c>
      <c r="K160" s="27">
        <f t="shared" ref="K160:K223" si="36">4/60*100</f>
        <v>6.666666666666667</v>
      </c>
      <c r="L160" s="37">
        <f t="shared" si="32"/>
        <v>0.42161918346981864</v>
      </c>
      <c r="M160" s="110">
        <f t="shared" ref="M160:M223" si="37">10*LOG(6.666667/100)</f>
        <v>-11.760912373409578</v>
      </c>
      <c r="N160" s="110">
        <f t="shared" si="33"/>
        <v>1.1019500738606578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720.22051524880112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34.849309758990628</v>
      </c>
      <c r="K161" s="27">
        <f t="shared" si="36"/>
        <v>6.666666666666667</v>
      </c>
      <c r="L161" s="37">
        <f t="shared" si="32"/>
        <v>0.38977786759979338</v>
      </c>
      <c r="M161" s="110">
        <f t="shared" si="37"/>
        <v>-11.760912373409578</v>
      </c>
      <c r="N161" s="110">
        <f t="shared" si="33"/>
        <v>1.0939004141591739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723.12862390497503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34.884311054711382</v>
      </c>
      <c r="K162" s="27">
        <f t="shared" si="36"/>
        <v>6.666666666666667</v>
      </c>
      <c r="L162" s="37">
        <f t="shared" si="32"/>
        <v>0.35477657187903944</v>
      </c>
      <c r="M162" s="110">
        <f t="shared" si="37"/>
        <v>-11.760912373409578</v>
      </c>
      <c r="N162" s="110">
        <f t="shared" si="33"/>
        <v>1.0851197228821809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726.28778282218627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34.922174775626793</v>
      </c>
      <c r="K163" s="27">
        <f t="shared" si="36"/>
        <v>6.666666666666667</v>
      </c>
      <c r="L163" s="37">
        <f t="shared" si="32"/>
        <v>0.31691285096362876</v>
      </c>
      <c r="M163" s="110">
        <f t="shared" si="37"/>
        <v>-11.760912373409578</v>
      </c>
      <c r="N163" s="110">
        <f t="shared" si="33"/>
        <v>1.0757002884865214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729.67697991796365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34.962612904159784</v>
      </c>
      <c r="K164" s="27">
        <f t="shared" si="36"/>
        <v>6.666666666666667</v>
      </c>
      <c r="L164" s="37">
        <f t="shared" si="32"/>
        <v>0.27647472243063831</v>
      </c>
      <c r="M164" s="110">
        <f t="shared" si="37"/>
        <v>-11.760912373409578</v>
      </c>
      <c r="N164" s="110">
        <f t="shared" si="33"/>
        <v>1.0657306896190679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733.27619601230026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35.00535173868758</v>
      </c>
      <c r="K165" s="27">
        <f t="shared" si="36"/>
        <v>6.666666666666667</v>
      </c>
      <c r="L165" s="37">
        <f t="shared" si="32"/>
        <v>0.23373588790284217</v>
      </c>
      <c r="M165" s="110">
        <f t="shared" si="37"/>
        <v>-11.760912373409578</v>
      </c>
      <c r="N165" s="110">
        <f t="shared" si="33"/>
        <v>1.0552942912892271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737.06663134673522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35.050135003264572</v>
      </c>
      <c r="K166" s="27">
        <f t="shared" si="36"/>
        <v>6.666666666666667</v>
      </c>
      <c r="L166" s="37">
        <f t="shared" si="32"/>
        <v>0.18895262332585006</v>
      </c>
      <c r="M166" s="110">
        <f t="shared" si="37"/>
        <v>-11.760912373409578</v>
      </c>
      <c r="N166" s="110">
        <f t="shared" si="33"/>
        <v>1.0444682971494266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741.0308330993978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35.096725572983139</v>
      </c>
      <c r="K167" s="27">
        <f t="shared" si="36"/>
        <v>6.666666666666667</v>
      </c>
      <c r="L167" s="37">
        <f t="shared" si="32"/>
        <v>0.14236205360728249</v>
      </c>
      <c r="M167" s="110">
        <f t="shared" si="37"/>
        <v>-11.760912373409578</v>
      </c>
      <c r="N167" s="110">
        <f t="shared" si="33"/>
        <v>1.0333232598512392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745.15274542578777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35.144906117948004</v>
      </c>
      <c r="K168" s="27">
        <f t="shared" si="36"/>
        <v>6.666666666666667</v>
      </c>
      <c r="L168" s="37">
        <f t="shared" si="32"/>
        <v>9.4181508642417811E-2</v>
      </c>
      <c r="M168" s="110">
        <f t="shared" si="37"/>
        <v>-11.760912373409578</v>
      </c>
      <c r="N168" s="110">
        <f t="shared" si="33"/>
        <v>1.0219229461509942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749.41770218897568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35.194478949219885</v>
      </c>
      <c r="K169" s="27">
        <f t="shared" si="36"/>
        <v>6.666666666666667</v>
      </c>
      <c r="L169" s="37">
        <f t="shared" si="32"/>
        <v>4.4608677370536753E-2</v>
      </c>
      <c r="M169" s="110">
        <f t="shared" si="37"/>
        <v>-11.760912373409578</v>
      </c>
      <c r="N169" s="110">
        <f t="shared" si="33"/>
        <v>1.0103244607720649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753.81237974976057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35.245265310530144</v>
      </c>
      <c r="K170" s="27">
        <f t="shared" si="36"/>
        <v>6.666666666666667</v>
      </c>
      <c r="L170" s="37">
        <f t="shared" si="32"/>
        <v>-6.1776839397218453E-3</v>
      </c>
      <c r="M170" s="110">
        <f t="shared" si="37"/>
        <v>-11.760912373409578</v>
      </c>
      <c r="N170" s="110">
        <f t="shared" si="33"/>
        <v>0.99857854692791903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758.32472388796396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35.29710431300763</v>
      </c>
      <c r="K171" s="27">
        <f t="shared" si="36"/>
        <v>6.666666666666667</v>
      </c>
      <c r="L171" s="37">
        <f t="shared" si="32"/>
        <v>-5.8016686417207808E-2</v>
      </c>
      <c r="M171" s="110">
        <f t="shared" si="37"/>
        <v>-11.760912373409578</v>
      </c>
      <c r="N171" s="110">
        <f t="shared" si="33"/>
        <v>0.98672999750759116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762.9438616980583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35.349851664688451</v>
      </c>
      <c r="K172" s="27">
        <f t="shared" si="36"/>
        <v>6.666666666666667</v>
      </c>
      <c r="L172" s="37">
        <f t="shared" si="32"/>
        <v>-0.11076403809802926</v>
      </c>
      <c r="M172" s="110">
        <f t="shared" si="37"/>
        <v>-11.760912373409578</v>
      </c>
      <c r="N172" s="110">
        <f t="shared" si="33"/>
        <v>0.97481812651082822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767.6600064517047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35.403378306476597</v>
      </c>
      <c r="K173" s="27">
        <f t="shared" si="36"/>
        <v>6.666666666666667</v>
      </c>
      <c r="L173" s="37">
        <f t="shared" si="32"/>
        <v>-0.16429067988617518</v>
      </c>
      <c r="M173" s="110">
        <f t="shared" si="37"/>
        <v>-11.760912373409578</v>
      </c>
      <c r="N173" s="110">
        <f t="shared" si="33"/>
        <v>0.9628772639785188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772.46436106626948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35.457569033152943</v>
      </c>
      <c r="K174" s="27">
        <f t="shared" si="36"/>
        <v>6.666666666666667</v>
      </c>
      <c r="L174" s="37">
        <f t="shared" si="32"/>
        <v>-0.21848140656252113</v>
      </c>
      <c r="M174" s="110">
        <f t="shared" si="37"/>
        <v>-11.760912373409578</v>
      </c>
      <c r="N174" s="110">
        <f t="shared" si="33"/>
        <v>0.95093724886326259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777.34902396916846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35.512321152074939</v>
      </c>
      <c r="K175" s="27">
        <f t="shared" si="36"/>
        <v>6.666666666666667</v>
      </c>
      <c r="L175" s="37">
        <f t="shared" si="32"/>
        <v>-0.27323352548451751</v>
      </c>
      <c r="M175" s="110">
        <f t="shared" si="37"/>
        <v>-11.760912373409578</v>
      </c>
      <c r="N175" s="110">
        <f t="shared" si="33"/>
        <v>0.93902390302360228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782.3068997515619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35.567543212636608</v>
      </c>
      <c r="K176" s="27">
        <f t="shared" si="36"/>
        <v>6.666666666666667</v>
      </c>
      <c r="L176" s="37">
        <f t="shared" si="32"/>
        <v>-0.32845558604618574</v>
      </c>
      <c r="M176" s="110">
        <f t="shared" si="37"/>
        <v>-11.760912373409578</v>
      </c>
      <c r="N176" s="110">
        <f t="shared" si="33"/>
        <v>0.92715947607279048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787.33161598656898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35.623153825304769</v>
      </c>
      <c r="K177" s="27">
        <f t="shared" si="36"/>
        <v>6.666666666666667</v>
      </c>
      <c r="L177" s="37">
        <f t="shared" si="32"/>
        <v>-0.384066198714347</v>
      </c>
      <c r="M177" s="110">
        <f t="shared" si="37"/>
        <v>-11.760912373409578</v>
      </c>
      <c r="N177" s="110">
        <f t="shared" si="33"/>
        <v>0.91536305554420894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792.41744686881134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35.679080579012101</v>
      </c>
      <c r="K178" s="27">
        <f t="shared" si="36"/>
        <v>6.666666666666667</v>
      </c>
      <c r="L178" s="37">
        <f t="shared" si="32"/>
        <v>-0.43999295242167946</v>
      </c>
      <c r="M178" s="110">
        <f t="shared" si="37"/>
        <v>-11.760912373409578</v>
      </c>
      <c r="N178" s="110">
        <f t="shared" si="33"/>
        <v>0.9036509401341194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797.55924384296668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35.735259058871769</v>
      </c>
      <c r="K179" s="27">
        <f t="shared" si="36"/>
        <v>6.666666666666667</v>
      </c>
      <c r="L179" s="37">
        <f t="shared" si="32"/>
        <v>-0.49617143228134708</v>
      </c>
      <c r="M179" s="110">
        <f t="shared" si="37"/>
        <v>-11.760912373409578</v>
      </c>
      <c r="N179" s="110">
        <f t="shared" si="33"/>
        <v>0.89203697599324228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802.75237306977226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35.7916319617458</v>
      </c>
      <c r="K180" s="27">
        <f t="shared" si="36"/>
        <v>6.666666666666667</v>
      </c>
      <c r="L180" s="37">
        <f t="shared" si="32"/>
        <v>-0.55254433515537826</v>
      </c>
      <c r="M180" s="110">
        <f t="shared" si="37"/>
        <v>-11.760912373409578</v>
      </c>
      <c r="N180" s="110">
        <f t="shared" si="33"/>
        <v>0.88053285744893584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807.99265938122448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35.84814830448407</v>
      </c>
      <c r="K181" s="27">
        <f t="shared" si="36"/>
        <v>6.666666666666667</v>
      </c>
      <c r="L181" s="37">
        <f t="shared" si="32"/>
        <v>-0.60906067789364826</v>
      </c>
      <c r="M181" s="110">
        <f t="shared" si="37"/>
        <v>-11.760912373409578</v>
      </c>
      <c r="N181" s="110">
        <f t="shared" si="33"/>
        <v>0.86914839437715363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813.27633626619081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35.904762718140489</v>
      </c>
      <c r="K182" s="27">
        <f t="shared" si="36"/>
        <v>6.666666666666667</v>
      </c>
      <c r="L182" s="37">
        <f t="shared" si="32"/>
        <v>-0.66567509155006732</v>
      </c>
      <c r="M182" s="110">
        <f t="shared" si="37"/>
        <v>-11.760912373409578</v>
      </c>
      <c r="N182" s="110">
        <f t="shared" si="33"/>
        <v>0.85789174888200692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818.60000137611087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35.961434820786465</v>
      </c>
      <c r="K183" s="27">
        <f t="shared" si="36"/>
        <v>6.666666666666667</v>
      </c>
      <c r="L183" s="37">
        <f t="shared" si="32"/>
        <v>-0.72234719419604332</v>
      </c>
      <c r="M183" s="110">
        <f t="shared" si="37"/>
        <v>-11.760912373409578</v>
      </c>
      <c r="N183" s="110">
        <f t="shared" si="33"/>
        <v>0.84676964410987565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823.96057702805365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36.018128661399665</v>
      </c>
      <c r="K184" s="27">
        <f t="shared" si="36"/>
        <v>6.666666666666667</v>
      </c>
      <c r="L184" s="37">
        <f t="shared" si="32"/>
        <v>-0.77904103480924292</v>
      </c>
      <c r="M184" s="110">
        <f t="shared" si="37"/>
        <v>-11.760912373409578</v>
      </c>
      <c r="N184" s="110">
        <f t="shared" si="33"/>
        <v>0.83578754801846245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829.35527519495861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36.074812227510598</v>
      </c>
      <c r="K185" s="27">
        <f t="shared" si="36"/>
        <v>6.666666666666667</v>
      </c>
      <c r="L185" s="37">
        <f t="shared" si="32"/>
        <v>-0.83572460092017664</v>
      </c>
      <c r="M185" s="110">
        <f t="shared" si="37"/>
        <v>-11.760912373409578</v>
      </c>
      <c r="N185" s="110">
        <f t="shared" si="33"/>
        <v>0.82494983480539918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834.7815665004523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36.13145700970054</v>
      </c>
      <c r="K186" s="27">
        <f t="shared" si="36"/>
        <v>6.666666666666667</v>
      </c>
      <c r="L186" s="37">
        <f t="shared" si="32"/>
        <v>-0.89236938311011826</v>
      </c>
      <c r="M186" s="110">
        <f t="shared" si="37"/>
        <v>-11.760912373409578</v>
      </c>
      <c r="N186" s="110">
        <f t="shared" si="33"/>
        <v>0.81425992652235157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840.2371527714082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36.18803761656693</v>
      </c>
      <c r="K187" s="27">
        <f t="shared" si="36"/>
        <v>6.666666666666667</v>
      </c>
      <c r="L187" s="37">
        <f t="shared" si="32"/>
        <v>-0.94894998997650859</v>
      </c>
      <c r="M187" s="110">
        <f t="shared" si="37"/>
        <v>-11.760912373409578</v>
      </c>
      <c r="N187" s="110">
        <f t="shared" si="33"/>
        <v>0.80372041719035103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845.71994274080475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36.244531434343159</v>
      </c>
      <c r="K188" s="27">
        <f t="shared" si="36"/>
        <v>6.666666666666667</v>
      </c>
      <c r="L188" s="37">
        <f t="shared" si="32"/>
        <v>-1.0054438077527372</v>
      </c>
      <c r="M188" s="110">
        <f t="shared" si="37"/>
        <v>-11.760912373409578</v>
      </c>
      <c r="N188" s="110">
        <f t="shared" si="33"/>
        <v>0.7933331815109772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851.22803053348537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36.300918325936316</v>
      </c>
      <c r="K189" s="27">
        <f t="shared" si="36"/>
        <v>6.666666666666667</v>
      </c>
      <c r="L189" s="37">
        <f t="shared" si="32"/>
        <v>-1.0618306993458937</v>
      </c>
      <c r="M189" s="110">
        <f t="shared" si="37"/>
        <v>-11.760912373409578</v>
      </c>
      <c r="N189" s="110">
        <f t="shared" si="33"/>
        <v>0.78309947004940428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856.75967660625497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36.357180364704391</v>
      </c>
      <c r="K190" s="27">
        <f t="shared" si="36"/>
        <v>6.666666666666667</v>
      </c>
      <c r="L190" s="37">
        <f t="shared" si="32"/>
        <v>-1.1180927381139689</v>
      </c>
      <c r="M190" s="110">
        <f t="shared" si="37"/>
        <v>-11.760912373409578</v>
      </c>
      <c r="N190" s="110">
        <f t="shared" si="33"/>
        <v>0.77301999255704879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862.31329085028733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36.413301598817888</v>
      </c>
      <c r="K191" s="27">
        <f t="shared" si="36"/>
        <v>6.666666666666667</v>
      </c>
      <c r="L191" s="37">
        <f t="shared" ref="L191:L222" si="38">F191-J191+M191</f>
        <v>-1.1742139722274665</v>
      </c>
      <c r="M191" s="110">
        <f t="shared" si="37"/>
        <v>-11.760912373409578</v>
      </c>
      <c r="N191" s="110">
        <f t="shared" ref="N191:N222" si="39">10^(L191/10)</f>
        <v>0.76309499090817312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867.88741759747279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36.469267842532133</v>
      </c>
      <c r="K192" s="27">
        <f t="shared" si="36"/>
        <v>6.666666666666667</v>
      </c>
      <c r="L192" s="37">
        <f t="shared" si="38"/>
        <v>-1.2301802159417115</v>
      </c>
      <c r="M192" s="110">
        <f t="shared" si="37"/>
        <v>-11.760912373409578</v>
      </c>
      <c r="N192" s="110">
        <f t="shared" si="39"/>
        <v>0.75332430294843145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873.48072230289586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36.525066491133146</v>
      </c>
      <c r="K193" s="27">
        <f t="shared" si="36"/>
        <v>6.666666666666667</v>
      </c>
      <c r="L193" s="37">
        <f t="shared" si="38"/>
        <v>-1.2859788645427237</v>
      </c>
      <c r="M193" s="110">
        <f t="shared" si="37"/>
        <v>-11.760912373409578</v>
      </c>
      <c r="N193" s="110">
        <f t="shared" si="39"/>
        <v>0.7437074183944733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879.09197970306263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36.58068635671134</v>
      </c>
      <c r="K194" s="27">
        <f t="shared" si="36"/>
        <v>6.666666666666667</v>
      </c>
      <c r="L194" s="37">
        <f t="shared" si="38"/>
        <v>-1.3415987301209178</v>
      </c>
      <c r="M194" s="110">
        <f t="shared" si="37"/>
        <v>-11.760912373409578</v>
      </c>
      <c r="N194" s="110">
        <f t="shared" si="39"/>
        <v>0.73424352778203106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884.72006327393387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36.636117522265629</v>
      </c>
      <c r="K195" s="27">
        <f t="shared" si="36"/>
        <v>6.666666666666667</v>
      </c>
      <c r="L195" s="37">
        <f t="shared" si="38"/>
        <v>-1.3970298956752067</v>
      </c>
      <c r="M195" s="110">
        <f t="shared" si="37"/>
        <v>-11.760912373409578</v>
      </c>
      <c r="N195" s="110">
        <f t="shared" si="39"/>
        <v>0.72493156533444292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890.36393583445363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36.691351211948792</v>
      </c>
      <c r="K196" s="27">
        <f t="shared" si="36"/>
        <v>6.666666666666667</v>
      </c>
      <c r="L196" s="37">
        <f t="shared" si="38"/>
        <v>-1.4522635853583701</v>
      </c>
      <c r="M196" s="110">
        <f t="shared" si="37"/>
        <v>-11.760912373409578</v>
      </c>
      <c r="N196" s="110">
        <f t="shared" si="39"/>
        <v>0.71577024651298182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896.02264116032325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36.746379675536247</v>
      </c>
      <c r="K197" s="27">
        <f t="shared" si="36"/>
        <v>6.666666666666667</v>
      </c>
      <c r="L197" s="37">
        <f t="shared" si="38"/>
        <v>-1.5072920489458248</v>
      </c>
      <c r="M197" s="110">
        <f t="shared" si="37"/>
        <v>-11.760912373409578</v>
      </c>
      <c r="N197" s="110">
        <f t="shared" si="39"/>
        <v>0.70675810091339586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901.69529648951743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36.801196085438633</v>
      </c>
      <c r="K198" s="27">
        <f t="shared" si="36"/>
        <v>6.666666666666667</v>
      </c>
      <c r="L198" s="37">
        <f t="shared" si="38"/>
        <v>-1.5621084588482113</v>
      </c>
      <c r="M198" s="110">
        <f t="shared" si="37"/>
        <v>-11.760912373409578</v>
      </c>
      <c r="N198" s="110">
        <f t="shared" si="39"/>
        <v>0.69789350108820825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907.38108581570918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36.855794444787314</v>
      </c>
      <c r="K199" s="27">
        <f t="shared" si="36"/>
        <v>6.666666666666667</v>
      </c>
      <c r="L199" s="37">
        <f t="shared" si="38"/>
        <v>-1.6167068181968922</v>
      </c>
      <c r="M199" s="110">
        <f t="shared" si="37"/>
        <v>-11.760912373409578</v>
      </c>
      <c r="N199" s="110">
        <f t="shared" si="39"/>
        <v>0.68917468780026636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913.07925387860132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36.910169505304211</v>
      </c>
      <c r="K200" s="27">
        <f t="shared" si="36"/>
        <v>6.666666666666667</v>
      </c>
      <c r="L200" s="37">
        <f t="shared" si="38"/>
        <v>-1.6710818787137889</v>
      </c>
      <c r="M200" s="110">
        <f t="shared" si="37"/>
        <v>-11.760912373409578</v>
      </c>
      <c r="N200" s="110">
        <f t="shared" si="39"/>
        <v>0.68059979214849842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918.78910077136879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36.964316693826618</v>
      </c>
      <c r="K201" s="27">
        <f t="shared" si="36"/>
        <v>6.666666666666667</v>
      </c>
      <c r="L201" s="37">
        <f t="shared" si="38"/>
        <v>-1.7252290672361958</v>
      </c>
      <c r="M201" s="110">
        <f t="shared" si="37"/>
        <v>-11.760912373409578</v>
      </c>
      <c r="N201" s="110">
        <f t="shared" si="39"/>
        <v>0.67216685495066908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924.50997709520561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37.01823204649687</v>
      </c>
      <c r="K202" s="27">
        <f t="shared" si="36"/>
        <v>6.666666666666667</v>
      </c>
      <c r="L202" s="37">
        <f t="shared" si="38"/>
        <v>-1.7791444199064479</v>
      </c>
      <c r="M202" s="110">
        <f t="shared" si="37"/>
        <v>-11.760912373409578</v>
      </c>
      <c r="N202" s="110">
        <f t="shared" si="39"/>
        <v>0.66387384371900615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930.24127959950135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37.071912149747433</v>
      </c>
      <c r="K203" s="27">
        <f t="shared" si="36"/>
        <v>6.666666666666667</v>
      </c>
      <c r="L203" s="37">
        <f t="shared" si="38"/>
        <v>-1.8328245231570115</v>
      </c>
      <c r="M203" s="110">
        <f t="shared" si="37"/>
        <v>-11.760912373409578</v>
      </c>
      <c r="N203" s="110">
        <f t="shared" si="39"/>
        <v>0.65571866752215535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935.98244725362747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37.1253540873183</v>
      </c>
      <c r="K204" s="27">
        <f t="shared" si="36"/>
        <v>6.666666666666667</v>
      </c>
      <c r="L204" s="37">
        <f t="shared" si="38"/>
        <v>-1.8862664607278781</v>
      </c>
      <c r="M204" s="110">
        <f t="shared" si="37"/>
        <v>-11.760912373409578</v>
      </c>
      <c r="N204" s="110">
        <f t="shared" si="39"/>
        <v>0.64769918998986631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941.73295770280993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37.178555392635417</v>
      </c>
      <c r="K205" s="27">
        <f t="shared" si="36"/>
        <v>6.666666666666667</v>
      </c>
      <c r="L205" s="37">
        <f t="shared" si="38"/>
        <v>-1.939467766044995</v>
      </c>
      <c r="M205" s="110">
        <f t="shared" si="37"/>
        <v>-11.760912373409578</v>
      </c>
      <c r="N205" s="110">
        <f t="shared" si="39"/>
        <v>0.63981324068473133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947.49232406624265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37.231514005959404</v>
      </c>
      <c r="K206" s="27">
        <f t="shared" si="36"/>
        <v>6.666666666666667</v>
      </c>
      <c r="L206" s="37">
        <f t="shared" si="38"/>
        <v>-1.9924263793689825</v>
      </c>
      <c r="M206" s="110">
        <f t="shared" si="37"/>
        <v>-11.760912373409578</v>
      </c>
      <c r="N206" s="110">
        <f t="shared" si="39"/>
        <v>0.6320586250373299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953.26009204055254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37.284228235784298</v>
      </c>
      <c r="K207" s="27">
        <f t="shared" si="36"/>
        <v>6.666666666666667</v>
      </c>
      <c r="L207" s="37">
        <f t="shared" si="38"/>
        <v>-2.0451406091938757</v>
      </c>
      <c r="M207" s="110">
        <f t="shared" si="37"/>
        <v>-11.760912373409578</v>
      </c>
      <c r="N207" s="110">
        <f t="shared" si="39"/>
        <v>0.6244331330167604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959.03583727605974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37.336696724027227</v>
      </c>
      <c r="K208" s="27">
        <f t="shared" si="36"/>
        <v>6.666666666666667</v>
      </c>
      <c r="L208" s="37">
        <f t="shared" si="38"/>
        <v>-2.0976090974368056</v>
      </c>
      <c r="M208" s="110">
        <f t="shared" si="37"/>
        <v>-11.760912373409578</v>
      </c>
      <c r="N208" s="110">
        <f t="shared" si="39"/>
        <v>0.61693454668737879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964.81916299706643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37.388918414603815</v>
      </c>
      <c r="K209" s="27">
        <f t="shared" si="36"/>
        <v>6.666666666666667</v>
      </c>
      <c r="L209" s="37">
        <f t="shared" si="38"/>
        <v>-2.1498307880133929</v>
      </c>
      <c r="M209" s="110">
        <f t="shared" si="37"/>
        <v>-11.760912373409578</v>
      </c>
      <c r="N209" s="110">
        <f t="shared" si="39"/>
        <v>0.60956064678406874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970.60969784072563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37.44089252503089</v>
      </c>
      <c r="K210" s="27">
        <f t="shared" si="36"/>
        <v>6.666666666666667</v>
      </c>
      <c r="L210" s="37">
        <f t="shared" si="38"/>
        <v>-2.2018048984404679</v>
      </c>
      <c r="M210" s="110">
        <f t="shared" si="37"/>
        <v>-11.760912373409578</v>
      </c>
      <c r="N210" s="110">
        <f t="shared" si="39"/>
        <v>0.60230921842227814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800.45154108021836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35.766700901783764</v>
      </c>
      <c r="K211" s="27">
        <f t="shared" si="36"/>
        <v>6.666666666666667</v>
      </c>
      <c r="L211" s="37">
        <f t="shared" si="38"/>
        <v>-0.52761327519334245</v>
      </c>
      <c r="M211" s="110">
        <f t="shared" si="37"/>
        <v>-11.760912373409578</v>
      </c>
      <c r="N211" s="110">
        <f t="shared" si="39"/>
        <v>0.88560217092275018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800.54934117571111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35.767762089002979</v>
      </c>
      <c r="K212" s="27">
        <f t="shared" si="36"/>
        <v>6.666666666666667</v>
      </c>
      <c r="L212" s="37">
        <f t="shared" si="38"/>
        <v>-0.52867446241255678</v>
      </c>
      <c r="M212" s="110">
        <f t="shared" si="37"/>
        <v>-11.760912373409578</v>
      </c>
      <c r="N212" s="110">
        <f t="shared" si="39"/>
        <v>0.88538580278177226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800.84243022607609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35.770941497339507</v>
      </c>
      <c r="K213" s="27">
        <f t="shared" si="36"/>
        <v>6.666666666666667</v>
      </c>
      <c r="L213" s="37">
        <f t="shared" si="38"/>
        <v>-0.53185387074908519</v>
      </c>
      <c r="M213" s="110">
        <f t="shared" si="37"/>
        <v>-11.760912373409578</v>
      </c>
      <c r="N213" s="110">
        <f t="shared" si="39"/>
        <v>0.8847378615899838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801.32987945440436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35.77622673452214</v>
      </c>
      <c r="K214" s="27">
        <f t="shared" si="36"/>
        <v>6.666666666666667</v>
      </c>
      <c r="L214" s="37">
        <f t="shared" si="38"/>
        <v>-0.53713910793171848</v>
      </c>
      <c r="M214" s="110">
        <f t="shared" si="37"/>
        <v>-11.760912373409578</v>
      </c>
      <c r="N214" s="110">
        <f t="shared" si="39"/>
        <v>0.88366181630650487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802.01015715610959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35.783597369895666</v>
      </c>
      <c r="K215" s="27">
        <f t="shared" si="36"/>
        <v>6.666666666666667</v>
      </c>
      <c r="L215" s="37">
        <f t="shared" si="38"/>
        <v>-0.5445097433052446</v>
      </c>
      <c r="M215" s="110">
        <f t="shared" si="37"/>
        <v>-11.760912373409578</v>
      </c>
      <c r="N215" s="110">
        <f t="shared" si="39"/>
        <v>0.88216338021356999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802.88115246210157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35.79302526049554</v>
      </c>
      <c r="K216" s="27">
        <f t="shared" si="36"/>
        <v>6.666666666666667</v>
      </c>
      <c r="L216" s="37">
        <f t="shared" si="38"/>
        <v>-0.55393763390511808</v>
      </c>
      <c r="M216" s="110">
        <f t="shared" si="37"/>
        <v>-11.760912373409578</v>
      </c>
      <c r="N216" s="110">
        <f t="shared" si="39"/>
        <v>0.88025041118172187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803.94020740434576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35.804474990889673</v>
      </c>
      <c r="K217" s="27">
        <f t="shared" si="36"/>
        <v>6.666666666666667</v>
      </c>
      <c r="L217" s="37">
        <f t="shared" si="38"/>
        <v>-0.56538736429925152</v>
      </c>
      <c r="M217" s="110">
        <f t="shared" si="37"/>
        <v>-11.760912373409578</v>
      </c>
      <c r="N217" s="110">
        <f t="shared" si="39"/>
        <v>0.87793277733294062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805.18415617363564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35.817904411414794</v>
      </c>
      <c r="K218" s="27">
        <f t="shared" si="36"/>
        <v>6.666666666666667</v>
      </c>
      <c r="L218" s="37">
        <f t="shared" si="38"/>
        <v>-0.57881678482437238</v>
      </c>
      <c r="M218" s="110">
        <f t="shared" si="37"/>
        <v>-11.760912373409578</v>
      </c>
      <c r="N218" s="110">
        <f t="shared" si="39"/>
        <v>0.87522219297570747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806.60937026429383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35.833265256740688</v>
      </c>
      <c r="K219" s="27">
        <f t="shared" si="36"/>
        <v>6.666666666666667</v>
      </c>
      <c r="L219" s="37">
        <f t="shared" si="38"/>
        <v>-0.59417763015026637</v>
      </c>
      <c r="M219" s="110">
        <f t="shared" si="37"/>
        <v>-11.760912373409578</v>
      </c>
      <c r="N219" s="110">
        <f t="shared" si="39"/>
        <v>0.87213203052909283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808.2118080804496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35.850503825045706</v>
      </c>
      <c r="K220" s="27">
        <f t="shared" si="36"/>
        <v>6.666666666666667</v>
      </c>
      <c r="L220" s="37">
        <f t="shared" si="38"/>
        <v>-0.61141619845528439</v>
      </c>
      <c r="M220" s="110">
        <f t="shared" si="37"/>
        <v>-11.760912373409578</v>
      </c>
      <c r="N220" s="110">
        <f t="shared" si="39"/>
        <v>0.86867711465920949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809.98706753466547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35.869561697494746</v>
      </c>
      <c r="K221" s="27">
        <f t="shared" si="36"/>
        <v>6.666666666666667</v>
      </c>
      <c r="L221" s="37">
        <f t="shared" si="38"/>
        <v>-0.63047407090432372</v>
      </c>
      <c r="M221" s="110">
        <f t="shared" si="37"/>
        <v>-11.760912373409578</v>
      </c>
      <c r="N221" s="110">
        <f t="shared" si="39"/>
        <v>0.86487350501711802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811.930440197233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35.890376478111186</v>
      </c>
      <c r="K222" s="27">
        <f t="shared" si="36"/>
        <v>6.666666666666667</v>
      </c>
      <c r="L222" s="37">
        <f t="shared" si="38"/>
        <v>-0.65128885152076421</v>
      </c>
      <c r="M222" s="110">
        <f t="shared" si="37"/>
        <v>-11.760912373409578</v>
      </c>
      <c r="N222" s="110">
        <f t="shared" si="39"/>
        <v>0.86073827381494161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814.03696564387383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35.912882535391915</v>
      </c>
      <c r="K223" s="27">
        <f t="shared" si="36"/>
        <v>6.666666666666667</v>
      </c>
      <c r="L223" s="37">
        <f t="shared" ref="L223:L254" si="41">F223-J223+M223</f>
        <v>-0.67379490880149362</v>
      </c>
      <c r="M223" s="110">
        <f t="shared" si="37"/>
        <v>-11.760912373409578</v>
      </c>
      <c r="N223" s="110">
        <f t="shared" ref="N223:N254" si="42">10^(L223/10)</f>
        <v>0.85628928405126525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816.30148478799128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35.937011728950672</v>
      </c>
      <c r="K224" s="27">
        <f t="shared" ref="K224:K268" si="45">4/60*100</f>
        <v>6.666666666666667</v>
      </c>
      <c r="L224" s="37">
        <f t="shared" si="41"/>
        <v>-0.69792410236025049</v>
      </c>
      <c r="M224" s="110">
        <f t="shared" ref="M224:M268" si="46">10*LOG(6.666667/100)</f>
        <v>-11.760912373409578</v>
      </c>
      <c r="N224" s="110">
        <f t="shared" si="42"/>
        <v>0.85154497355676595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818.71869115654681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35.962694106887021</v>
      </c>
      <c r="K225" s="27">
        <f t="shared" si="45"/>
        <v>6.666666666666667</v>
      </c>
      <c r="L225" s="37">
        <f t="shared" si="41"/>
        <v>-0.72360648029659913</v>
      </c>
      <c r="M225" s="110">
        <f t="shared" si="46"/>
        <v>-11.760912373409578</v>
      </c>
      <c r="N225" s="110">
        <f t="shared" si="42"/>
        <v>0.84652414924267838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821.28317926143291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35.989858562262846</v>
      </c>
      <c r="K226" s="27">
        <f t="shared" si="45"/>
        <v>6.666666666666667</v>
      </c>
      <c r="L226" s="37">
        <f t="shared" si="41"/>
        <v>-0.75077093567242414</v>
      </c>
      <c r="M226" s="110">
        <f t="shared" si="46"/>
        <v>-11.760912373409578</v>
      </c>
      <c r="N226" s="110">
        <f t="shared" si="42"/>
        <v>0.84124579506440278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823.98948941738388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36.018433439836869</v>
      </c>
      <c r="K227" s="27">
        <f t="shared" si="45"/>
        <v>6.666666666666667</v>
      </c>
      <c r="L227" s="37">
        <f t="shared" si="41"/>
        <v>-0.77934581324644725</v>
      </c>
      <c r="M227" s="110">
        <f t="shared" si="46"/>
        <v>-11.760912373409578</v>
      </c>
      <c r="N227" s="110">
        <f t="shared" si="42"/>
        <v>0.83572889632120573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826.83214855153449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36.048347086901288</v>
      </c>
      <c r="K228" s="27">
        <f t="shared" si="45"/>
        <v>6.666666666666667</v>
      </c>
      <c r="L228" s="37">
        <f t="shared" si="41"/>
        <v>-0.80925946031086582</v>
      </c>
      <c r="M228" s="110">
        <f t="shared" si="46"/>
        <v>-11.760912373409578</v>
      </c>
      <c r="N228" s="110">
        <f t="shared" si="42"/>
        <v>0.82999228205169828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829.80570672973181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36.079528344559257</v>
      </c>
      <c r="K229" s="27">
        <f t="shared" si="45"/>
        <v>6.666666666666667</v>
      </c>
      <c r="L229" s="37">
        <f t="shared" si="41"/>
        <v>-0.84044071796883557</v>
      </c>
      <c r="M229" s="110">
        <f t="shared" si="46"/>
        <v>-11.760912373409578</v>
      </c>
      <c r="N229" s="110">
        <f t="shared" si="42"/>
        <v>0.82405448649304291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832.9047692843734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36.111906977989989</v>
      </c>
      <c r="K230" s="27">
        <f t="shared" si="45"/>
        <v>6.666666666666667</v>
      </c>
      <c r="L230" s="37">
        <f t="shared" si="41"/>
        <v>-0.87281935139956701</v>
      </c>
      <c r="M230" s="110">
        <f t="shared" si="46"/>
        <v>-11.760912373409578</v>
      </c>
      <c r="N230" s="110">
        <f t="shared" si="42"/>
        <v>0.81793362987693841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836.12402456415407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36.145414046120003</v>
      </c>
      <c r="K231" s="27">
        <f t="shared" si="45"/>
        <v>6.666666666666667</v>
      </c>
      <c r="L231" s="37">
        <f t="shared" si="41"/>
        <v>-0.90632641952958082</v>
      </c>
      <c r="M231" s="110">
        <f t="shared" si="46"/>
        <v>-11.760912373409578</v>
      </c>
      <c r="N231" s="110">
        <f t="shared" si="42"/>
        <v>0.8116473182525531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839.45826743617386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36.179982212633497</v>
      </c>
      <c r="K232" s="27">
        <f t="shared" si="45"/>
        <v>6.666666666666667</v>
      </c>
      <c r="L232" s="37">
        <f t="shared" si="41"/>
        <v>-0.94089458604307552</v>
      </c>
      <c r="M232" s="110">
        <f t="shared" si="46"/>
        <v>-11.760912373409578</v>
      </c>
      <c r="N232" s="110">
        <f t="shared" si="42"/>
        <v>0.80521256156127297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842.90241875570894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36.215546001417579</v>
      </c>
      <c r="K233" s="27">
        <f t="shared" si="45"/>
        <v>6.666666666666667</v>
      </c>
      <c r="L233" s="37">
        <f t="shared" si="41"/>
        <v>-0.97645837482715692</v>
      </c>
      <c r="M233" s="110">
        <f t="shared" si="46"/>
        <v>-11.760912373409578</v>
      </c>
      <c r="N233" s="110">
        <f t="shared" si="42"/>
        <v>0.79864570883756558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846.45154108021836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36.252042000372938</v>
      </c>
      <c r="K234" s="27">
        <f t="shared" si="45"/>
        <v>6.666666666666667</v>
      </c>
      <c r="L234" s="37">
        <f t="shared" si="41"/>
        <v>-1.0129543737825166</v>
      </c>
      <c r="M234" s="110">
        <f t="shared" si="46"/>
        <v>-11.760912373409578</v>
      </c>
      <c r="N234" s="110">
        <f t="shared" si="42"/>
        <v>0.7919623991658048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850.10085094438205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36.289409018062543</v>
      </c>
      <c r="K235" s="27">
        <f t="shared" si="45"/>
        <v>6.666666666666667</v>
      </c>
      <c r="L235" s="37">
        <f t="shared" si="41"/>
        <v>-1.0503213914721208</v>
      </c>
      <c r="M235" s="110">
        <f t="shared" si="46"/>
        <v>-11.760912373409578</v>
      </c>
      <c r="N235" s="110">
        <f t="shared" si="42"/>
        <v>0.78517752687228004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853.84572803516471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36.327588197963415</v>
      </c>
      <c r="K236" s="27">
        <f t="shared" si="45"/>
        <v>6.666666666666667</v>
      </c>
      <c r="L236" s="37">
        <f t="shared" si="41"/>
        <v>-1.0885005713729932</v>
      </c>
      <c r="M236" s="110">
        <f t="shared" si="46"/>
        <v>-11.760912373409578</v>
      </c>
      <c r="N236" s="110">
        <f t="shared" si="42"/>
        <v>0.77830521936026442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857.68172161325197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36.366523095173427</v>
      </c>
      <c r="K237" s="27">
        <f t="shared" si="45"/>
        <v>6.666666666666667</v>
      </c>
      <c r="L237" s="37">
        <f t="shared" si="41"/>
        <v>-1.1274354685830055</v>
      </c>
      <c r="M237" s="110">
        <f t="shared" si="46"/>
        <v>-11.760912373409578</v>
      </c>
      <c r="N237" s="110">
        <f t="shared" si="42"/>
        <v>0.77135882598914252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861.60455452284361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36.40615972035075</v>
      </c>
      <c r="K238" s="27">
        <f t="shared" si="45"/>
        <v>6.666666666666667</v>
      </c>
      <c r="L238" s="37">
        <f t="shared" si="41"/>
        <v>-1.1670720937603285</v>
      </c>
      <c r="M238" s="110">
        <f t="shared" si="46"/>
        <v>-11.760912373409578</v>
      </c>
      <c r="N238" s="110">
        <f t="shared" si="42"/>
        <v>0.76435091644160469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865.61012511857734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36.44644655546729</v>
      </c>
      <c r="K239" s="27">
        <f t="shared" si="45"/>
        <v>6.666666666666667</v>
      </c>
      <c r="L239" s="37">
        <f t="shared" si="41"/>
        <v>-1.207358928876868</v>
      </c>
      <c r="M239" s="110">
        <f t="shared" si="46"/>
        <v>-11.760912373409578</v>
      </c>
      <c r="N239" s="110">
        <f t="shared" si="42"/>
        <v>0.7572932871028194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869.69450741887113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36.487334545676063</v>
      </c>
      <c r="K240" s="27">
        <f t="shared" si="45"/>
        <v>6.666666666666667</v>
      </c>
      <c r="L240" s="37">
        <f t="shared" si="41"/>
        <v>-1.2482469190856413</v>
      </c>
      <c r="M240" s="110">
        <f t="shared" si="46"/>
        <v>-11.760912373409578</v>
      </c>
      <c r="N240" s="110">
        <f t="shared" si="42"/>
        <v>0.75019697408049102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873.85394977135707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36.528777071255043</v>
      </c>
      <c r="K241" s="27">
        <f t="shared" si="45"/>
        <v>6.666666666666667</v>
      </c>
      <c r="L241" s="37">
        <f t="shared" si="41"/>
        <v>-1.2896894446646208</v>
      </c>
      <c r="M241" s="110">
        <f t="shared" si="46"/>
        <v>-11.760912373409578</v>
      </c>
      <c r="N241" s="110">
        <f t="shared" si="42"/>
        <v>0.74307227161530942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878.08487229013895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36.570729903221476</v>
      </c>
      <c r="K242" s="27">
        <f t="shared" si="45"/>
        <v>6.666666666666667</v>
      </c>
      <c r="L242" s="37">
        <f t="shared" si="41"/>
        <v>-1.3316422766310545</v>
      </c>
      <c r="M242" s="110">
        <f t="shared" si="46"/>
        <v>-11.760912373409578</v>
      </c>
      <c r="N242" s="110">
        <f t="shared" si="42"/>
        <v>0.7359287547595843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882.38386329773289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36.613151145831466</v>
      </c>
      <c r="K243" s="27">
        <f t="shared" si="45"/>
        <v>6.666666666666667</v>
      </c>
      <c r="L243" s="37">
        <f t="shared" si="41"/>
        <v>-1.3740635192410444</v>
      </c>
      <c r="M243" s="110">
        <f t="shared" si="46"/>
        <v>-11.760912373409578</v>
      </c>
      <c r="N243" s="110">
        <f t="shared" si="42"/>
        <v>0.72877530533156465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886.74767497783819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36.656001168803058</v>
      </c>
      <c r="K244" s="27">
        <f t="shared" si="45"/>
        <v>6.666666666666667</v>
      </c>
      <c r="L244" s="37">
        <f t="shared" si="41"/>
        <v>-1.4169135422126367</v>
      </c>
      <c r="M244" s="110">
        <f t="shared" si="46"/>
        <v>-11.760912373409578</v>
      </c>
      <c r="N244" s="110">
        <f t="shared" si="42"/>
        <v>0.72162014027972043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891.17321841930277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36.69924253173938</v>
      </c>
      <c r="K245" s="27">
        <f t="shared" si="45"/>
        <v>6.666666666666667</v>
      </c>
      <c r="L245" s="37">
        <f t="shared" si="41"/>
        <v>-1.4601549051489577</v>
      </c>
      <c r="M245" s="110">
        <f t="shared" si="46"/>
        <v>-11.760912373409578</v>
      </c>
      <c r="N245" s="110">
        <f t="shared" si="42"/>
        <v>0.71447084171165631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895.65755820735694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36.742839902887965</v>
      </c>
      <c r="K246" s="27">
        <f t="shared" si="45"/>
        <v>6.666666666666667</v>
      </c>
      <c r="L246" s="37">
        <f t="shared" si="41"/>
        <v>-1.5037522762975435</v>
      </c>
      <c r="M246" s="110">
        <f t="shared" si="46"/>
        <v>-11.760912373409578</v>
      </c>
      <c r="N246" s="110">
        <f t="shared" si="42"/>
        <v>0.70733438795429793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900.19790669570955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36.786759974058555</v>
      </c>
      <c r="K247" s="27">
        <f t="shared" si="45"/>
        <v>6.666666666666667</v>
      </c>
      <c r="L247" s="37">
        <f t="shared" si="41"/>
        <v>-1.5476723474681329</v>
      </c>
      <c r="M247" s="110">
        <f t="shared" si="46"/>
        <v>-11.760912373409578</v>
      </c>
      <c r="N247" s="110">
        <f t="shared" si="42"/>
        <v>0.70021718511420949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904.79161807264757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36.830971373236174</v>
      </c>
      <c r="K248" s="27">
        <f t="shared" si="45"/>
        <v>6.666666666666667</v>
      </c>
      <c r="L248" s="37">
        <f t="shared" si="41"/>
        <v>-1.5918837466457525</v>
      </c>
      <c r="M248" s="110">
        <f t="shared" si="46"/>
        <v>-11.760912373409578</v>
      </c>
      <c r="N248" s="110">
        <f t="shared" si="42"/>
        <v>0.69312509869886085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909.43618231589812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36.875444576170949</v>
      </c>
      <c r="K249" s="27">
        <f t="shared" si="45"/>
        <v>6.666666666666667</v>
      </c>
      <c r="L249" s="37">
        <f t="shared" si="41"/>
        <v>-1.6363569495805272</v>
      </c>
      <c r="M249" s="110">
        <f t="shared" si="46"/>
        <v>-11.760912373409578</v>
      </c>
      <c r="N249" s="110">
        <f t="shared" si="42"/>
        <v>0.68606348494116809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914.12921911469914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36.920151817999368</v>
      </c>
      <c r="K250" s="27">
        <f t="shared" si="45"/>
        <v>6.666666666666667</v>
      </c>
      <c r="L250" s="37">
        <f t="shared" si="41"/>
        <v>-1.6810641914089466</v>
      </c>
      <c r="M250" s="110">
        <f t="shared" si="46"/>
        <v>-11.760912373409578</v>
      </c>
      <c r="N250" s="110">
        <f t="shared" si="42"/>
        <v>0.67903722154114365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918.86847182319116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36.965067005753383</v>
      </c>
      <c r="K251" s="27">
        <f t="shared" si="45"/>
        <v>6.666666666666667</v>
      </c>
      <c r="L251" s="37">
        <f t="shared" si="41"/>
        <v>-1.7259793791629612</v>
      </c>
      <c r="M251" s="110">
        <f t="shared" si="46"/>
        <v>-11.760912373409578</v>
      </c>
      <c r="N251" s="110">
        <f t="shared" si="42"/>
        <v>0.67205073760041745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923.65180149677462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37.010165632441435</v>
      </c>
      <c r="K252" s="27">
        <f t="shared" si="45"/>
        <v>6.666666666666667</v>
      </c>
      <c r="L252" s="37">
        <f t="shared" si="41"/>
        <v>-1.7710780058510132</v>
      </c>
      <c r="M252" s="110">
        <f t="shared" si="46"/>
        <v>-11.760912373409578</v>
      </c>
      <c r="N252" s="110">
        <f t="shared" si="42"/>
        <v>0.66510804257852485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928.4771810523207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37.055424693237292</v>
      </c>
      <c r="K253" s="27">
        <f t="shared" si="45"/>
        <v>6.666666666666667</v>
      </c>
      <c r="L253" s="37">
        <f t="shared" si="41"/>
        <v>-1.8163370666468701</v>
      </c>
      <c r="M253" s="110">
        <f t="shared" si="46"/>
        <v>-11.760912373409578</v>
      </c>
      <c r="N253" s="110">
        <f t="shared" si="42"/>
        <v>0.65821275414496383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933.34268958392772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37.100822604186234</v>
      </c>
      <c r="K254" s="27">
        <f t="shared" si="45"/>
        <v>6.666666666666667</v>
      </c>
      <c r="L254" s="37">
        <f t="shared" si="41"/>
        <v>-1.8617349775958125</v>
      </c>
      <c r="M254" s="110">
        <f t="shared" si="46"/>
        <v>-11.760912373409578</v>
      </c>
      <c r="N254" s="110">
        <f t="shared" si="42"/>
        <v>0.65136812483893824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938.24650685811866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37.146339123731337</v>
      </c>
      <c r="K255" s="27">
        <f t="shared" si="45"/>
        <v>6.666666666666667</v>
      </c>
      <c r="L255" s="37">
        <f t="shared" ref="L255:L268" si="47">F255-J255+M255</f>
        <v>-1.9072514971409156</v>
      </c>
      <c r="M255" s="110">
        <f t="shared" si="46"/>
        <v>-11.760912373409578</v>
      </c>
      <c r="N255" s="110">
        <f t="shared" ref="N255:N268" si="48">10^(L255/10)</f>
        <v>0.64457706748023158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943.18690800580839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37.191955277272989</v>
      </c>
      <c r="K256" s="27">
        <f t="shared" si="45"/>
        <v>6.666666666666667</v>
      </c>
      <c r="L256" s="37">
        <f t="shared" si="47"/>
        <v>-1.9528676506825668</v>
      </c>
      <c r="M256" s="110">
        <f t="shared" si="46"/>
        <v>-11.760912373409578</v>
      </c>
      <c r="N256" s="110">
        <f t="shared" si="48"/>
        <v>0.6378421793006156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948.16225842290532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37.237653284900546</v>
      </c>
      <c r="K257" s="27">
        <f t="shared" si="45"/>
        <v>6.666666666666667</v>
      </c>
      <c r="L257" s="37">
        <f t="shared" si="47"/>
        <v>-1.9985656583101239</v>
      </c>
      <c r="M257" s="110">
        <f t="shared" si="46"/>
        <v>-11.760912373409578</v>
      </c>
      <c r="N257" s="110">
        <f t="shared" si="48"/>
        <v>0.63116576478627084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953.17100888687787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37.283416492373675</v>
      </c>
      <c r="K258" s="27">
        <f t="shared" si="45"/>
        <v>6.666666666666667</v>
      </c>
      <c r="L258" s="37">
        <f t="shared" si="47"/>
        <v>-2.0443288657832532</v>
      </c>
      <c r="M258" s="110">
        <f t="shared" si="46"/>
        <v>-11.760912373409578</v>
      </c>
      <c r="N258" s="110">
        <f t="shared" si="48"/>
        <v>0.62454985723864376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958.21169089291959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37.329229305381169</v>
      </c>
      <c r="K259" s="27">
        <f t="shared" si="45"/>
        <v>6.666666666666667</v>
      </c>
      <c r="L259" s="37">
        <f t="shared" si="47"/>
        <v>-2.0901416787907472</v>
      </c>
      <c r="M259" s="110">
        <f t="shared" si="46"/>
        <v>-11.760912373409578</v>
      </c>
      <c r="N259" s="110">
        <f t="shared" si="48"/>
        <v>0.61799623907451173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963.28291221033976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37.375077127064955</v>
      </c>
      <c r="K260" s="27">
        <f t="shared" si="45"/>
        <v>6.666666666666667</v>
      </c>
      <c r="L260" s="37">
        <f t="shared" si="47"/>
        <v>-2.1359895004745333</v>
      </c>
      <c r="M260" s="110">
        <f t="shared" si="46"/>
        <v>-11.760912373409578</v>
      </c>
      <c r="N260" s="110">
        <f t="shared" si="48"/>
        <v>0.6115064608963694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968.38335265740443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37.420946298765017</v>
      </c>
      <c r="K261" s="27">
        <f t="shared" si="45"/>
        <v>6.666666666666667</v>
      </c>
      <c r="L261" s="37">
        <f t="shared" si="47"/>
        <v>-2.1818586721745952</v>
      </c>
      <c r="M261" s="110">
        <f t="shared" si="46"/>
        <v>-11.760912373409578</v>
      </c>
      <c r="N261" s="110">
        <f t="shared" si="48"/>
        <v>0.60508185937209036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973.51176009096173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37.466824043916347</v>
      </c>
      <c r="K262" s="27">
        <f t="shared" si="45"/>
        <v>6.666666666666667</v>
      </c>
      <c r="L262" s="37">
        <f t="shared" si="47"/>
        <v>-2.2277364173259251</v>
      </c>
      <c r="M262" s="110">
        <f t="shared" si="46"/>
        <v>-11.760912373409578</v>
      </c>
      <c r="N262" s="110">
        <f t="shared" si="48"/>
        <v>0.59872357396849263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978.66694660571511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37.512698415009886</v>
      </c>
      <c r="K263" s="27">
        <f t="shared" si="45"/>
        <v>6.666666666666667</v>
      </c>
      <c r="L263" s="37">
        <f t="shared" si="47"/>
        <v>-2.2736107884194645</v>
      </c>
      <c r="M263" s="110">
        <f t="shared" si="46"/>
        <v>-11.760912373409578</v>
      </c>
      <c r="N263" s="110">
        <f t="shared" si="48"/>
        <v>0.59243256258742305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983.84778493690237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37.558558243515492</v>
      </c>
      <c r="K264" s="27">
        <f t="shared" si="45"/>
        <v>6.666666666666667</v>
      </c>
      <c r="L264" s="37">
        <f t="shared" si="47"/>
        <v>-2.3194706169250701</v>
      </c>
      <c r="M264" s="110">
        <f t="shared" si="46"/>
        <v>-11.760912373409578</v>
      </c>
      <c r="N264" s="110">
        <f t="shared" si="48"/>
        <v>0.58620961615549672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989.05320505932627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37.604393092654703</v>
      </c>
      <c r="K265" s="27">
        <f t="shared" si="45"/>
        <v>6.666666666666667</v>
      </c>
      <c r="L265" s="37">
        <f t="shared" si="47"/>
        <v>-2.3653054660642816</v>
      </c>
      <c r="M265" s="110">
        <f t="shared" si="46"/>
        <v>-11.760912373409578</v>
      </c>
      <c r="N265" s="110">
        <f t="shared" si="48"/>
        <v>0.58005537222003334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994.2821909751151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37.650193212904739</v>
      </c>
      <c r="K266" s="27">
        <f t="shared" si="45"/>
        <v>6.666666666666667</v>
      </c>
      <c r="L266" s="37">
        <f t="shared" si="47"/>
        <v>-2.4111055863143172</v>
      </c>
      <c r="M266" s="110">
        <f t="shared" si="46"/>
        <v>-11.760912373409578</v>
      </c>
      <c r="N266" s="110">
        <f t="shared" si="48"/>
        <v>0.57397032760413769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999.53377768223049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37.695949500110949</v>
      </c>
      <c r="K267" s="27">
        <f t="shared" si="45"/>
        <v>6.666666666666667</v>
      </c>
      <c r="L267" s="37">
        <f t="shared" si="47"/>
        <v>-2.456861873520527</v>
      </c>
      <c r="M267" s="110">
        <f t="shared" si="46"/>
        <v>-11.760912373409578</v>
      </c>
      <c r="N267" s="110">
        <f t="shared" si="48"/>
        <v>0.56795485017361202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1004.807048315535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37.741653456083114</v>
      </c>
      <c r="K268" s="40">
        <f t="shared" si="45"/>
        <v>6.666666666666667</v>
      </c>
      <c r="L268" s="41">
        <f t="shared" si="47"/>
        <v>-2.502565829492692</v>
      </c>
      <c r="M268" s="110">
        <f t="shared" si="46"/>
        <v>-11.760912373409578</v>
      </c>
      <c r="N268" s="110">
        <f t="shared" si="48"/>
        <v>0.56200918976753111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21.805761033632432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6F880-8C22-4359-8AB4-F9D91CF50A85}">
  <sheetPr codeName="Sheet36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178</v>
      </c>
      <c r="B2" s="29" t="s">
        <v>119</v>
      </c>
      <c r="C2" s="29">
        <f>NSAs!B36</f>
        <v>256976.45</v>
      </c>
      <c r="D2" s="30">
        <f>NSAs!C36</f>
        <v>4256525.24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34 (dBA)</v>
      </c>
      <c r="V5" s="145" t="str">
        <f>INDEX(A7:A45,MATCH(W5,H7:H45,0))</f>
        <v>A-32</v>
      </c>
      <c r="W5" s="146">
        <f>MAX(H7:H45)</f>
        <v>37.731455533677305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A-28</v>
      </c>
      <c r="W6" s="148">
        <f>LARGE(H7:H45,2)</f>
        <v>35.677222424732037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5115.2184959096967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51.877283785562724</v>
      </c>
      <c r="H7" s="36">
        <f>C7-G7</f>
        <v>17.133016171077088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51.677514452315087</v>
      </c>
    </row>
    <row r="8" spans="1:23" x14ac:dyDescent="0.25">
      <c r="A8" s="9" t="str">
        <f>Inverters!B4</f>
        <v>A-2</v>
      </c>
      <c r="B8" s="24">
        <f t="shared" si="0"/>
        <v>4464.2553981822175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50.694980648914729</v>
      </c>
      <c r="H8" s="37">
        <f t="shared" ref="H8:H44" si="3">C8-G8</f>
        <v>18.315319307725083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67.84720021791648</v>
      </c>
    </row>
    <row r="9" spans="1:23" x14ac:dyDescent="0.25">
      <c r="A9" s="9" t="str">
        <f>Inverters!B5</f>
        <v>A-3</v>
      </c>
      <c r="B9" s="24">
        <f t="shared" si="0"/>
        <v>2975.8510501198321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47.172223794668199</v>
      </c>
      <c r="H9" s="37">
        <f t="shared" si="3"/>
        <v>21.838076161971614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152.68895267647062</v>
      </c>
    </row>
    <row r="10" spans="1:23" x14ac:dyDescent="0.25">
      <c r="A10" s="9" t="str">
        <f>Inverters!B6</f>
        <v>A-4</v>
      </c>
      <c r="B10" s="24">
        <f t="shared" si="0"/>
        <v>2180.5989865630663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44.471516118215732</v>
      </c>
      <c r="H10" s="37">
        <f t="shared" si="3"/>
        <v>24.538783838424081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284.36646801083049</v>
      </c>
    </row>
    <row r="11" spans="1:23" x14ac:dyDescent="0.25">
      <c r="A11" s="9" t="str">
        <f>Inverters!B7</f>
        <v>A-5</v>
      </c>
      <c r="B11" s="24">
        <f t="shared" si="0"/>
        <v>1946.203517106821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43.483765061246501</v>
      </c>
      <c r="H11" s="37">
        <f t="shared" si="3"/>
        <v>25.526534895393311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356.98789462543311</v>
      </c>
    </row>
    <row r="12" spans="1:23" x14ac:dyDescent="0.25">
      <c r="A12" s="9" t="str">
        <f>Inverters!B8</f>
        <v>A-6</v>
      </c>
      <c r="B12" s="24">
        <f t="shared" si="0"/>
        <v>1793.0686992135211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42.771938586757067</v>
      </c>
      <c r="H12" s="37">
        <f t="shared" si="3"/>
        <v>26.238361369882746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420.56791458347772</v>
      </c>
    </row>
    <row r="13" spans="1:23" x14ac:dyDescent="0.25">
      <c r="A13" s="9" t="str">
        <f>Inverters!B9</f>
        <v>A-7</v>
      </c>
      <c r="B13" s="24">
        <f t="shared" si="0"/>
        <v>2755.8925129980048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46.505245498948547</v>
      </c>
      <c r="H13" s="37">
        <f t="shared" si="3"/>
        <v>22.505054457691266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178.03502331427808</v>
      </c>
    </row>
    <row r="14" spans="1:23" x14ac:dyDescent="0.25">
      <c r="A14" s="9" t="str">
        <f>Inverters!B10</f>
        <v>A-8</v>
      </c>
      <c r="B14" s="24">
        <f t="shared" si="0"/>
        <v>2493.5694139925445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45.636429245307284</v>
      </c>
      <c r="H14" s="37">
        <f t="shared" si="3"/>
        <v>23.373870711332529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217.46384928892607</v>
      </c>
    </row>
    <row r="15" spans="1:23" x14ac:dyDescent="0.25">
      <c r="A15" s="9" t="str">
        <f>Inverters!B11</f>
        <v>A-9</v>
      </c>
      <c r="B15" s="24">
        <f t="shared" si="0"/>
        <v>1944.5280900517762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43.476284424252945</v>
      </c>
      <c r="H15" s="37">
        <f t="shared" si="3"/>
        <v>25.534015532386867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357.60332913413657</v>
      </c>
    </row>
    <row r="16" spans="1:23" x14ac:dyDescent="0.25">
      <c r="A16" s="9" t="str">
        <f>Inverters!B12</f>
        <v>A-10</v>
      </c>
      <c r="B16" s="24">
        <f t="shared" si="0"/>
        <v>1694.370672344073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42.280168513561804</v>
      </c>
      <c r="H16" s="37">
        <f t="shared" si="3"/>
        <v>26.730131443078008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470.99158115930305</v>
      </c>
    </row>
    <row r="17" spans="1:21" x14ac:dyDescent="0.25">
      <c r="A17" s="9" t="str">
        <f>Inverters!B13</f>
        <v>A-11</v>
      </c>
      <c r="B17" s="24">
        <f t="shared" si="0"/>
        <v>1480.6408866432234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41.10899475771636</v>
      </c>
      <c r="H17" s="37">
        <f t="shared" si="3"/>
        <v>27.901305198923453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616.78033695315355</v>
      </c>
    </row>
    <row r="18" spans="1:21" x14ac:dyDescent="0.25">
      <c r="A18" s="9" t="str">
        <f>Inverters!B14</f>
        <v>A-12</v>
      </c>
      <c r="B18" s="24">
        <f t="shared" si="0"/>
        <v>1365.5266123363012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40.406003367848029</v>
      </c>
      <c r="H18" s="37">
        <f t="shared" si="3"/>
        <v>28.604296588791783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725.15301814365512</v>
      </c>
    </row>
    <row r="19" spans="1:21" x14ac:dyDescent="0.25">
      <c r="A19" s="9" t="str">
        <f>Inverters!B15</f>
        <v>A-13</v>
      </c>
      <c r="B19" s="24">
        <f t="shared" si="0"/>
        <v>1304.1673771795618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40.006666648787515</v>
      </c>
      <c r="H19" s="37">
        <f t="shared" si="3"/>
        <v>29.003633307852297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794.99304781764499</v>
      </c>
    </row>
    <row r="20" spans="1:21" x14ac:dyDescent="0.25">
      <c r="A20" s="9" t="str">
        <f>Inverters!B16</f>
        <v>A-14</v>
      </c>
      <c r="B20" s="24">
        <f t="shared" si="0"/>
        <v>1332.9329400985287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40.196166011866659</v>
      </c>
      <c r="H20" s="37">
        <f t="shared" si="3"/>
        <v>28.814133944773154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761.05035780862659</v>
      </c>
    </row>
    <row r="21" spans="1:21" x14ac:dyDescent="0.25">
      <c r="A21" s="9" t="str">
        <f>Inverters!B17</f>
        <v>A-15</v>
      </c>
      <c r="B21" s="24">
        <f t="shared" si="0"/>
        <v>1442.0927293347327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40.879863745027137</v>
      </c>
      <c r="H21" s="37">
        <f t="shared" si="3"/>
        <v>28.130436211612675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650.19499358208407</v>
      </c>
    </row>
    <row r="22" spans="1:21" x14ac:dyDescent="0.25">
      <c r="A22" s="9" t="str">
        <f>Inverters!B18</f>
        <v>A-16</v>
      </c>
      <c r="B22" s="24">
        <f t="shared" si="0"/>
        <v>2490.958862526551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45.627331106930527</v>
      </c>
      <c r="H22" s="37">
        <f t="shared" si="3"/>
        <v>23.382968849709286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217.91989700391207</v>
      </c>
    </row>
    <row r="23" spans="1:21" x14ac:dyDescent="0.25">
      <c r="A23" s="9" t="str">
        <f>Inverters!B19</f>
        <v>A-17</v>
      </c>
      <c r="B23" s="24">
        <f t="shared" si="0"/>
        <v>2072.7552014167036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44.03096027292694</v>
      </c>
      <c r="H23" s="37">
        <f t="shared" si="3"/>
        <v>24.979339683712872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314.72697559887189</v>
      </c>
    </row>
    <row r="24" spans="1:21" x14ac:dyDescent="0.25">
      <c r="A24" s="9" t="str">
        <f>Inverters!B20</f>
        <v>A-18</v>
      </c>
      <c r="B24" s="24">
        <f t="shared" si="0"/>
        <v>1759.0705478175157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42.605665145186379</v>
      </c>
      <c r="H24" s="37">
        <f t="shared" si="3"/>
        <v>26.404634811453434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436.98193268927355</v>
      </c>
    </row>
    <row r="25" spans="1:21" x14ac:dyDescent="0.25">
      <c r="A25" s="9" t="str">
        <f>Inverters!B21</f>
        <v>A-19</v>
      </c>
      <c r="B25" s="24">
        <f t="shared" si="0"/>
        <v>1427.1320567483717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40.789283230528142</v>
      </c>
      <c r="H25" s="37">
        <f t="shared" si="3"/>
        <v>28.221016726111671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663.89847737559296</v>
      </c>
    </row>
    <row r="26" spans="1:21" x14ac:dyDescent="0.25">
      <c r="A26" s="9" t="str">
        <f>Inverters!B22</f>
        <v>A-20</v>
      </c>
      <c r="B26" s="24">
        <f t="shared" si="0"/>
        <v>1194.823495960545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39.246075086570833</v>
      </c>
      <c r="H26" s="37">
        <f t="shared" si="3"/>
        <v>29.764224870068979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947.15812038750528</v>
      </c>
    </row>
    <row r="27" spans="1:21" x14ac:dyDescent="0.25">
      <c r="A27" s="9" t="str">
        <f>Inverters!B23</f>
        <v>A-21</v>
      </c>
      <c r="B27" s="24">
        <f t="shared" si="0"/>
        <v>1021.3266448101518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37.883293242346383</v>
      </c>
      <c r="H27" s="37">
        <f t="shared" si="3"/>
        <v>31.127006714293429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1296.2855247910104</v>
      </c>
    </row>
    <row r="28" spans="1:21" x14ac:dyDescent="0.25">
      <c r="A28" s="9" t="str">
        <f>Inverters!B24</f>
        <v>A-22</v>
      </c>
      <c r="B28" s="24">
        <f t="shared" si="0"/>
        <v>940.79097891072047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37.169862887479738</v>
      </c>
      <c r="H28" s="37">
        <f t="shared" si="3"/>
        <v>31.840437069160075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1527.7197985315518</v>
      </c>
    </row>
    <row r="29" spans="1:21" x14ac:dyDescent="0.25">
      <c r="A29" s="9" t="str">
        <f>Inverters!B25</f>
        <v>A-23</v>
      </c>
      <c r="B29" s="24">
        <f t="shared" si="0"/>
        <v>969.89108568966469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37.434459354609118</v>
      </c>
      <c r="H29" s="37">
        <f t="shared" si="3"/>
        <v>31.575840602030695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1437.4212476095888</v>
      </c>
    </row>
    <row r="30" spans="1:21" x14ac:dyDescent="0.25">
      <c r="A30" s="9" t="str">
        <f>Inverters!B26</f>
        <v>A-24</v>
      </c>
      <c r="B30" s="24">
        <f t="shared" si="0"/>
        <v>1122.6922065282495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38.70521415767189</v>
      </c>
      <c r="H30" s="37">
        <f t="shared" si="3"/>
        <v>30.305085798967923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1072.7748413042107</v>
      </c>
    </row>
    <row r="31" spans="1:21" x14ac:dyDescent="0.25">
      <c r="A31" s="9" t="str">
        <f>Inverters!B27</f>
        <v>A-25</v>
      </c>
      <c r="B31" s="24">
        <f t="shared" si="0"/>
        <v>1793.8661466507574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42.775800681187974</v>
      </c>
      <c r="H31" s="37">
        <f t="shared" si="3"/>
        <v>26.234499275451839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420.19407815092148</v>
      </c>
    </row>
    <row r="32" spans="1:21" x14ac:dyDescent="0.25">
      <c r="A32" s="9" t="str">
        <f>Inverters!B28</f>
        <v>A-26</v>
      </c>
      <c r="B32" s="24">
        <f t="shared" si="0"/>
        <v>1397.6328640953973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40.607862082878682</v>
      </c>
      <c r="H32" s="37">
        <f t="shared" si="3"/>
        <v>28.40243787376113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692.21943315091983</v>
      </c>
    </row>
    <row r="33" spans="1:21" x14ac:dyDescent="0.25">
      <c r="A33" s="9" t="str">
        <f>Inverters!B29</f>
        <v>A-27</v>
      </c>
      <c r="B33" s="24">
        <f t="shared" si="0"/>
        <v>961.36607075537449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37.357775812400575</v>
      </c>
      <c r="H33" s="37">
        <f t="shared" si="3"/>
        <v>31.652524144239237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1463.027247159602</v>
      </c>
    </row>
    <row r="34" spans="1:21" x14ac:dyDescent="0.25">
      <c r="A34" s="9" t="str">
        <f>Inverters!B30</f>
        <v>A-28</v>
      </c>
      <c r="B34" s="24">
        <f t="shared" si="0"/>
        <v>604.8586232335914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33.333077531907776</v>
      </c>
      <c r="H34" s="37">
        <f t="shared" si="3"/>
        <v>35.677222424732037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3695.9172796427924</v>
      </c>
    </row>
    <row r="35" spans="1:21" x14ac:dyDescent="0.25">
      <c r="A35" s="9" t="str">
        <f>Inverters!B31</f>
        <v>A-29</v>
      </c>
      <c r="B35" s="24">
        <f t="shared" si="0"/>
        <v>731.44617607852877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34.983647476154388</v>
      </c>
      <c r="H35" s="37">
        <f t="shared" si="3"/>
        <v>34.026652480485424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2527.3491777342861</v>
      </c>
    </row>
    <row r="36" spans="1:21" x14ac:dyDescent="0.25">
      <c r="A36" s="9" t="str">
        <f>Inverters!B32</f>
        <v>A-30</v>
      </c>
      <c r="B36" s="24">
        <f t="shared" si="0"/>
        <v>1635.6698628084259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41.973913037697528</v>
      </c>
      <c r="H36" s="37">
        <f t="shared" si="3"/>
        <v>27.036386918942284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505.40401988848083</v>
      </c>
    </row>
    <row r="37" spans="1:21" x14ac:dyDescent="0.25">
      <c r="A37" s="9" t="str">
        <f>Inverters!B33</f>
        <v>A-31</v>
      </c>
      <c r="B37" s="24">
        <f t="shared" si="0"/>
        <v>947.17964272890038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37.228647107984145</v>
      </c>
      <c r="H37" s="37">
        <f t="shared" si="3"/>
        <v>31.781652848655668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1507.1805635462197</v>
      </c>
    </row>
    <row r="38" spans="1:21" x14ac:dyDescent="0.25">
      <c r="A38" s="9" t="str">
        <f>Inverters!B34</f>
        <v>A-32</v>
      </c>
      <c r="B38" s="24">
        <f t="shared" si="0"/>
        <v>477.46574704376877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31.278844422962504</v>
      </c>
      <c r="H38" s="37">
        <f t="shared" si="3"/>
        <v>37.731455533677305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5931.2407622221517</v>
      </c>
    </row>
    <row r="39" spans="1:21" x14ac:dyDescent="0.25">
      <c r="A39" s="9" t="str">
        <f>Inverters!B35</f>
        <v>A-33</v>
      </c>
      <c r="B39" s="24">
        <f t="shared" si="0"/>
        <v>976.54434758450509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37.493839411748468</v>
      </c>
      <c r="H39" s="37">
        <f t="shared" si="3"/>
        <v>31.516460544891345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1417.9014756329339</v>
      </c>
    </row>
    <row r="40" spans="1:21" x14ac:dyDescent="0.25">
      <c r="A40" s="9" t="str">
        <f>Inverters!B36</f>
        <v>B-1</v>
      </c>
      <c r="B40" s="24">
        <f t="shared" si="0"/>
        <v>4872.9859652987943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51.455903211405634</v>
      </c>
      <c r="H40" s="37">
        <f t="shared" si="3"/>
        <v>14.544096788594366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28.471456117109469</v>
      </c>
    </row>
    <row r="41" spans="1:21" x14ac:dyDescent="0.25">
      <c r="A41" s="9" t="str">
        <f>Inverters!B37</f>
        <v>B-2</v>
      </c>
      <c r="B41" s="24">
        <f t="shared" si="0"/>
        <v>2735.9774698815986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46.442250335037706</v>
      </c>
      <c r="H41" s="37">
        <f t="shared" si="3"/>
        <v>19.557749664962294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90.318136109213469</v>
      </c>
    </row>
    <row r="42" spans="1:21" x14ac:dyDescent="0.25">
      <c r="A42" s="9" t="str">
        <f>Inverters!B38</f>
        <v>B-3</v>
      </c>
      <c r="B42" s="24">
        <f t="shared" si="0"/>
        <v>1804.2224297464345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42.825801551664789</v>
      </c>
      <c r="H42" s="37">
        <f t="shared" si="3"/>
        <v>23.174198448335211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207.69203652761263</v>
      </c>
    </row>
    <row r="43" spans="1:21" x14ac:dyDescent="0.25">
      <c r="A43" s="9" t="str">
        <f>Inverters!B39</f>
        <v>C-1</v>
      </c>
      <c r="B43" s="24">
        <f t="shared" si="0"/>
        <v>2204.4252878696752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44.565907687054761</v>
      </c>
      <c r="H43" s="37">
        <f t="shared" si="3"/>
        <v>21.434092312945239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139.126298677958</v>
      </c>
    </row>
    <row r="44" spans="1:21" ht="15.75" thickBot="1" x14ac:dyDescent="0.3">
      <c r="A44" s="9" t="str">
        <f>Inverters!B40</f>
        <v>Trans</v>
      </c>
      <c r="B44" s="24">
        <f>SQRT(($C$2-Q44)^2+($D$2-R44)^2)</f>
        <v>1136.35207576688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38.81025819216768</v>
      </c>
      <c r="H44" s="37">
        <f t="shared" si="3"/>
        <v>15.18974180783232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33.034990083966939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23.489154489118881</v>
      </c>
      <c r="O45" s="108"/>
      <c r="P45" s="108"/>
      <c r="Q45" s="109"/>
      <c r="R45" s="109"/>
      <c r="U45">
        <f t="shared" ref="U45" si="5">10^(H45/10)</f>
        <v>223.31374197474815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45.172444595708356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45.172444595708356</v>
      </c>
      <c r="D51" s="77">
        <f>10*LOG10(SUM(U7:U44))</f>
        <v>45.142869017744864</v>
      </c>
      <c r="E51" s="77">
        <f>P85</f>
        <v>45.161377343336738</v>
      </c>
      <c r="F51" s="78">
        <f>S85</f>
        <v>51.556887025158211</v>
      </c>
    </row>
    <row r="52" spans="1:19" ht="14.45" customHeight="1" thickBot="1" x14ac:dyDescent="0.3">
      <c r="B52" s="72" t="s">
        <v>141</v>
      </c>
      <c r="C52" s="79">
        <f>10*LOG10(10^(C50/10)+10^(C51/10))</f>
        <v>46.324945345657824</v>
      </c>
      <c r="D52" s="79">
        <f>10*LOG10(10^(D50/10)+10^(D51/10))</f>
        <v>45.46447054908792</v>
      </c>
      <c r="E52" s="79">
        <f>J85</f>
        <v>46.021891069073845</v>
      </c>
      <c r="F52" s="80">
        <f>M85</f>
        <v>52.008115060579257</v>
      </c>
    </row>
    <row r="53" spans="1:19" ht="16.149999999999999" customHeight="1" thickBot="1" x14ac:dyDescent="0.3">
      <c r="B53" s="74" t="s">
        <v>145</v>
      </c>
      <c r="C53" s="81">
        <f>C52-C50</f>
        <v>6.3249453456578237</v>
      </c>
      <c r="D53" s="81">
        <f>D52-D50</f>
        <v>11.46447054908792</v>
      </c>
      <c r="E53" s="81">
        <f>E52-E50</f>
        <v>7.4534199991024721</v>
      </c>
      <c r="F53" s="82">
        <f>F52-F50</f>
        <v>10.057543130766433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34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45.46447054908792</v>
      </c>
      <c r="J61" s="62">
        <f>10^(I61/10)</f>
        <v>35192.251683213544</v>
      </c>
      <c r="K61" s="63"/>
      <c r="L61" s="153">
        <f>I61+10</f>
        <v>55.46447054908792</v>
      </c>
      <c r="M61" s="62">
        <f>10^(L61/10)</f>
        <v>351922.51683213585</v>
      </c>
      <c r="N61" s="62"/>
      <c r="O61" s="62">
        <f>D51</f>
        <v>45.142869017744864</v>
      </c>
      <c r="P61" s="62">
        <f>10^(O61/10)</f>
        <v>32680.365251703974</v>
      </c>
      <c r="Q61" s="62"/>
      <c r="R61" s="62">
        <f>O61+10</f>
        <v>55.142869017744864</v>
      </c>
      <c r="S61" s="63">
        <f>10^(R61/10)</f>
        <v>326803.6525170395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45.46447054908792</v>
      </c>
      <c r="J62" s="26">
        <f t="shared" ref="J62:J84" si="10">10^(I62/10)</f>
        <v>35192.251683213544</v>
      </c>
      <c r="K62" s="64"/>
      <c r="L62" s="154">
        <f t="shared" ref="L62:L67" si="11">I62+10</f>
        <v>55.46447054908792</v>
      </c>
      <c r="M62" s="26">
        <f t="shared" ref="M62:M84" si="12">10^(L62/10)</f>
        <v>351922.51683213585</v>
      </c>
      <c r="N62" s="26"/>
      <c r="O62" s="26">
        <f>O61</f>
        <v>45.142869017744864</v>
      </c>
      <c r="P62" s="26">
        <f t="shared" ref="P62:P84" si="13">10^(O62/10)</f>
        <v>32680.365251703974</v>
      </c>
      <c r="Q62" s="26"/>
      <c r="R62" s="26">
        <f t="shared" ref="R62:R67" si="14">O62+10</f>
        <v>55.142869017744864</v>
      </c>
      <c r="S62" s="64">
        <f t="shared" ref="S62:S84" si="15">10^(R62/10)</f>
        <v>326803.6525170395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45.46447054908792</v>
      </c>
      <c r="J63" s="26">
        <f t="shared" si="10"/>
        <v>35192.251683213544</v>
      </c>
      <c r="K63" s="64"/>
      <c r="L63" s="154">
        <f t="shared" si="11"/>
        <v>55.46447054908792</v>
      </c>
      <c r="M63" s="26">
        <f t="shared" si="12"/>
        <v>351922.51683213585</v>
      </c>
      <c r="N63" s="26"/>
      <c r="O63" s="26">
        <f t="shared" ref="O63:O84" si="17">O62</f>
        <v>45.142869017744864</v>
      </c>
      <c r="P63" s="26">
        <f t="shared" si="13"/>
        <v>32680.365251703974</v>
      </c>
      <c r="Q63" s="26"/>
      <c r="R63" s="26">
        <f t="shared" si="14"/>
        <v>55.142869017744864</v>
      </c>
      <c r="S63" s="64">
        <f t="shared" si="15"/>
        <v>326803.6525170395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45.46447054908792</v>
      </c>
      <c r="J64" s="26">
        <f t="shared" si="10"/>
        <v>35192.251683213544</v>
      </c>
      <c r="K64" s="64"/>
      <c r="L64" s="154">
        <f t="shared" si="11"/>
        <v>55.46447054908792</v>
      </c>
      <c r="M64" s="26">
        <f t="shared" si="12"/>
        <v>351922.51683213585</v>
      </c>
      <c r="N64" s="26"/>
      <c r="O64" s="26">
        <f t="shared" si="17"/>
        <v>45.142869017744864</v>
      </c>
      <c r="P64" s="26">
        <f t="shared" si="13"/>
        <v>32680.365251703974</v>
      </c>
      <c r="Q64" s="26"/>
      <c r="R64" s="26">
        <f t="shared" si="14"/>
        <v>55.142869017744864</v>
      </c>
      <c r="S64" s="64">
        <f t="shared" si="15"/>
        <v>326803.6525170395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45.46447054908792</v>
      </c>
      <c r="J65" s="26">
        <f t="shared" si="10"/>
        <v>35192.251683213544</v>
      </c>
      <c r="K65" s="64"/>
      <c r="L65" s="154">
        <f t="shared" si="11"/>
        <v>55.46447054908792</v>
      </c>
      <c r="M65" s="26">
        <f t="shared" si="12"/>
        <v>351922.51683213585</v>
      </c>
      <c r="N65" s="26"/>
      <c r="O65" s="26">
        <f t="shared" si="17"/>
        <v>45.142869017744864</v>
      </c>
      <c r="P65" s="26">
        <f t="shared" si="13"/>
        <v>32680.365251703974</v>
      </c>
      <c r="Q65" s="26"/>
      <c r="R65" s="26">
        <f t="shared" si="14"/>
        <v>55.142869017744864</v>
      </c>
      <c r="S65" s="64">
        <f t="shared" si="15"/>
        <v>326803.6525170395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45.46447054908792</v>
      </c>
      <c r="J66" s="26">
        <f t="shared" si="10"/>
        <v>35192.251683213544</v>
      </c>
      <c r="K66" s="64"/>
      <c r="L66" s="154">
        <f t="shared" si="11"/>
        <v>55.46447054908792</v>
      </c>
      <c r="M66" s="26">
        <f t="shared" si="12"/>
        <v>351922.51683213585</v>
      </c>
      <c r="N66" s="26"/>
      <c r="O66" s="26">
        <f t="shared" si="17"/>
        <v>45.142869017744864</v>
      </c>
      <c r="P66" s="26">
        <f t="shared" si="13"/>
        <v>32680.365251703974</v>
      </c>
      <c r="Q66" s="26"/>
      <c r="R66" s="26">
        <f t="shared" si="14"/>
        <v>55.142869017744864</v>
      </c>
      <c r="S66" s="64">
        <f t="shared" si="15"/>
        <v>326803.6525170395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45.46447054908792</v>
      </c>
      <c r="J67" s="26">
        <f t="shared" si="10"/>
        <v>35192.251683213544</v>
      </c>
      <c r="K67" s="64"/>
      <c r="L67" s="154">
        <f t="shared" si="11"/>
        <v>55.46447054908792</v>
      </c>
      <c r="M67" s="26">
        <f t="shared" si="12"/>
        <v>351922.51683213585</v>
      </c>
      <c r="N67" s="26"/>
      <c r="O67" s="26">
        <f t="shared" si="17"/>
        <v>45.142869017744864</v>
      </c>
      <c r="P67" s="26">
        <f t="shared" si="13"/>
        <v>32680.365251703974</v>
      </c>
      <c r="Q67" s="26"/>
      <c r="R67" s="26">
        <f t="shared" si="14"/>
        <v>55.142869017744864</v>
      </c>
      <c r="S67" s="64">
        <f t="shared" si="15"/>
        <v>326803.6525170395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46.324945345657824</v>
      </c>
      <c r="J68" s="26">
        <f t="shared" si="10"/>
        <v>42903.678993678805</v>
      </c>
      <c r="K68" s="64"/>
      <c r="L68" s="154">
        <f>I68</f>
        <v>46.324945345657824</v>
      </c>
      <c r="M68" s="26">
        <f t="shared" si="12"/>
        <v>42903.678993678805</v>
      </c>
      <c r="N68" s="26"/>
      <c r="O68" s="26">
        <f>H46</f>
        <v>45.172444595708356</v>
      </c>
      <c r="P68" s="26">
        <f t="shared" si="13"/>
        <v>32903.678993678754</v>
      </c>
      <c r="Q68" s="26"/>
      <c r="R68" s="26">
        <f>O68</f>
        <v>45.172444595708356</v>
      </c>
      <c r="S68" s="64">
        <f t="shared" si="15"/>
        <v>32903.678993678754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46.324945345657824</v>
      </c>
      <c r="J69" s="26">
        <f t="shared" si="10"/>
        <v>42903.678993678805</v>
      </c>
      <c r="K69" s="64"/>
      <c r="L69" s="154">
        <f t="shared" ref="L69:L82" si="20">I69</f>
        <v>46.324945345657824</v>
      </c>
      <c r="M69" s="26">
        <f t="shared" si="12"/>
        <v>42903.678993678805</v>
      </c>
      <c r="N69" s="26"/>
      <c r="O69" s="26">
        <f t="shared" si="17"/>
        <v>45.172444595708356</v>
      </c>
      <c r="P69" s="26">
        <f t="shared" si="13"/>
        <v>32903.678993678754</v>
      </c>
      <c r="Q69" s="26"/>
      <c r="R69" s="26">
        <f t="shared" ref="R69:R82" si="21">O69</f>
        <v>45.172444595708356</v>
      </c>
      <c r="S69" s="64">
        <f t="shared" si="15"/>
        <v>32903.678993678754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46.324945345657824</v>
      </c>
      <c r="J70" s="26">
        <f t="shared" si="10"/>
        <v>42903.678993678805</v>
      </c>
      <c r="K70" s="64"/>
      <c r="L70" s="154">
        <f t="shared" si="20"/>
        <v>46.324945345657824</v>
      </c>
      <c r="M70" s="26">
        <f t="shared" si="12"/>
        <v>42903.678993678805</v>
      </c>
      <c r="N70" s="26"/>
      <c r="O70" s="26">
        <f t="shared" si="17"/>
        <v>45.172444595708356</v>
      </c>
      <c r="P70" s="26">
        <f t="shared" si="13"/>
        <v>32903.678993678754</v>
      </c>
      <c r="Q70" s="26"/>
      <c r="R70" s="26">
        <f t="shared" si="21"/>
        <v>45.172444595708356</v>
      </c>
      <c r="S70" s="64">
        <f t="shared" si="15"/>
        <v>32903.678993678754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46.324945345657824</v>
      </c>
      <c r="J71" s="26">
        <f t="shared" si="10"/>
        <v>42903.678993678805</v>
      </c>
      <c r="K71" s="64"/>
      <c r="L71" s="154">
        <f t="shared" si="20"/>
        <v>46.324945345657824</v>
      </c>
      <c r="M71" s="26">
        <f t="shared" si="12"/>
        <v>42903.678993678805</v>
      </c>
      <c r="N71" s="26"/>
      <c r="O71" s="26">
        <f t="shared" si="17"/>
        <v>45.172444595708356</v>
      </c>
      <c r="P71" s="26">
        <f t="shared" si="13"/>
        <v>32903.678993678754</v>
      </c>
      <c r="Q71" s="26"/>
      <c r="R71" s="26">
        <f t="shared" si="21"/>
        <v>45.172444595708356</v>
      </c>
      <c r="S71" s="64">
        <f t="shared" si="15"/>
        <v>32903.678993678754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46.324945345657824</v>
      </c>
      <c r="J72" s="26">
        <f t="shared" si="10"/>
        <v>42903.678993678805</v>
      </c>
      <c r="K72" s="64"/>
      <c r="L72" s="154">
        <f t="shared" si="20"/>
        <v>46.324945345657824</v>
      </c>
      <c r="M72" s="26">
        <f t="shared" si="12"/>
        <v>42903.678993678805</v>
      </c>
      <c r="N72" s="26"/>
      <c r="O72" s="26">
        <f t="shared" si="17"/>
        <v>45.172444595708356</v>
      </c>
      <c r="P72" s="26">
        <f t="shared" si="13"/>
        <v>32903.678993678754</v>
      </c>
      <c r="Q72" s="26"/>
      <c r="R72" s="26">
        <f t="shared" si="21"/>
        <v>45.172444595708356</v>
      </c>
      <c r="S72" s="64">
        <f t="shared" si="15"/>
        <v>32903.678993678754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46.324945345657824</v>
      </c>
      <c r="J73" s="26">
        <f t="shared" si="10"/>
        <v>42903.678993678805</v>
      </c>
      <c r="K73" s="64"/>
      <c r="L73" s="154">
        <f t="shared" si="20"/>
        <v>46.324945345657824</v>
      </c>
      <c r="M73" s="26">
        <f t="shared" si="12"/>
        <v>42903.678993678805</v>
      </c>
      <c r="N73" s="26"/>
      <c r="O73" s="26">
        <f t="shared" si="17"/>
        <v>45.172444595708356</v>
      </c>
      <c r="P73" s="26">
        <f t="shared" si="13"/>
        <v>32903.678993678754</v>
      </c>
      <c r="Q73" s="26"/>
      <c r="R73" s="26">
        <f t="shared" si="21"/>
        <v>45.172444595708356</v>
      </c>
      <c r="S73" s="64">
        <f t="shared" si="15"/>
        <v>32903.678993678754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46.324945345657824</v>
      </c>
      <c r="J74" s="26">
        <f t="shared" si="10"/>
        <v>42903.678993678805</v>
      </c>
      <c r="K74" s="64"/>
      <c r="L74" s="154">
        <f t="shared" si="20"/>
        <v>46.324945345657824</v>
      </c>
      <c r="M74" s="26">
        <f t="shared" si="12"/>
        <v>42903.678993678805</v>
      </c>
      <c r="N74" s="26"/>
      <c r="O74" s="26">
        <f t="shared" si="17"/>
        <v>45.172444595708356</v>
      </c>
      <c r="P74" s="26">
        <f t="shared" si="13"/>
        <v>32903.678993678754</v>
      </c>
      <c r="Q74" s="26"/>
      <c r="R74" s="26">
        <f t="shared" si="21"/>
        <v>45.172444595708356</v>
      </c>
      <c r="S74" s="64">
        <f t="shared" si="15"/>
        <v>32903.678993678754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46.324945345657824</v>
      </c>
      <c r="J75" s="26">
        <f t="shared" si="10"/>
        <v>42903.678993678805</v>
      </c>
      <c r="K75" s="64"/>
      <c r="L75" s="154">
        <f t="shared" si="20"/>
        <v>46.324945345657824</v>
      </c>
      <c r="M75" s="26">
        <f t="shared" si="12"/>
        <v>42903.678993678805</v>
      </c>
      <c r="N75" s="26"/>
      <c r="O75" s="26">
        <f t="shared" si="17"/>
        <v>45.172444595708356</v>
      </c>
      <c r="P75" s="26">
        <f t="shared" si="13"/>
        <v>32903.678993678754</v>
      </c>
      <c r="Q75" s="26"/>
      <c r="R75" s="26">
        <f t="shared" si="21"/>
        <v>45.172444595708356</v>
      </c>
      <c r="S75" s="64">
        <f t="shared" si="15"/>
        <v>32903.678993678754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46.324945345657824</v>
      </c>
      <c r="J76" s="26">
        <f t="shared" si="10"/>
        <v>42903.678993678805</v>
      </c>
      <c r="K76" s="64"/>
      <c r="L76" s="154">
        <f t="shared" si="20"/>
        <v>46.324945345657824</v>
      </c>
      <c r="M76" s="26">
        <f t="shared" si="12"/>
        <v>42903.678993678805</v>
      </c>
      <c r="N76" s="26"/>
      <c r="O76" s="26">
        <f t="shared" si="17"/>
        <v>45.172444595708356</v>
      </c>
      <c r="P76" s="26">
        <f t="shared" si="13"/>
        <v>32903.678993678754</v>
      </c>
      <c r="Q76" s="26"/>
      <c r="R76" s="26">
        <f t="shared" si="21"/>
        <v>45.172444595708356</v>
      </c>
      <c r="S76" s="64">
        <f t="shared" si="15"/>
        <v>32903.678993678754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46.324945345657824</v>
      </c>
      <c r="J77" s="26">
        <f t="shared" si="10"/>
        <v>42903.678993678805</v>
      </c>
      <c r="K77" s="64"/>
      <c r="L77" s="154">
        <f t="shared" si="20"/>
        <v>46.324945345657824</v>
      </c>
      <c r="M77" s="26">
        <f t="shared" si="12"/>
        <v>42903.678993678805</v>
      </c>
      <c r="N77" s="26"/>
      <c r="O77" s="26">
        <f t="shared" si="17"/>
        <v>45.172444595708356</v>
      </c>
      <c r="P77" s="26">
        <f t="shared" si="13"/>
        <v>32903.678993678754</v>
      </c>
      <c r="Q77" s="26"/>
      <c r="R77" s="26">
        <f t="shared" si="21"/>
        <v>45.172444595708356</v>
      </c>
      <c r="S77" s="64">
        <f t="shared" si="15"/>
        <v>32903.678993678754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46.324945345657824</v>
      </c>
      <c r="J78" s="26">
        <f t="shared" si="10"/>
        <v>42903.678993678805</v>
      </c>
      <c r="K78" s="64"/>
      <c r="L78" s="154">
        <f t="shared" si="20"/>
        <v>46.324945345657824</v>
      </c>
      <c r="M78" s="26">
        <f t="shared" si="12"/>
        <v>42903.678993678805</v>
      </c>
      <c r="N78" s="26"/>
      <c r="O78" s="26">
        <f t="shared" si="17"/>
        <v>45.172444595708356</v>
      </c>
      <c r="P78" s="26">
        <f t="shared" si="13"/>
        <v>32903.678993678754</v>
      </c>
      <c r="Q78" s="26"/>
      <c r="R78" s="26">
        <f t="shared" si="21"/>
        <v>45.172444595708356</v>
      </c>
      <c r="S78" s="64">
        <f t="shared" si="15"/>
        <v>32903.678993678754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46.324945345657824</v>
      </c>
      <c r="J79" s="26">
        <f t="shared" si="10"/>
        <v>42903.678993678805</v>
      </c>
      <c r="K79" s="64"/>
      <c r="L79" s="154">
        <f t="shared" si="20"/>
        <v>46.324945345657824</v>
      </c>
      <c r="M79" s="26">
        <f t="shared" si="12"/>
        <v>42903.678993678805</v>
      </c>
      <c r="N79" s="26"/>
      <c r="O79" s="26">
        <f t="shared" si="17"/>
        <v>45.172444595708356</v>
      </c>
      <c r="P79" s="26">
        <f t="shared" si="13"/>
        <v>32903.678993678754</v>
      </c>
      <c r="Q79" s="26"/>
      <c r="R79" s="26">
        <f t="shared" si="21"/>
        <v>45.172444595708356</v>
      </c>
      <c r="S79" s="64">
        <f t="shared" si="15"/>
        <v>32903.678993678754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46.324945345657824</v>
      </c>
      <c r="J80" s="26">
        <f t="shared" si="10"/>
        <v>42903.678993678805</v>
      </c>
      <c r="K80" s="64"/>
      <c r="L80" s="154">
        <f t="shared" si="20"/>
        <v>46.324945345657824</v>
      </c>
      <c r="M80" s="26">
        <f t="shared" si="12"/>
        <v>42903.678993678805</v>
      </c>
      <c r="N80" s="26"/>
      <c r="O80" s="26">
        <f t="shared" si="17"/>
        <v>45.172444595708356</v>
      </c>
      <c r="P80" s="26">
        <f t="shared" si="13"/>
        <v>32903.678993678754</v>
      </c>
      <c r="Q80" s="26"/>
      <c r="R80" s="26">
        <f t="shared" si="21"/>
        <v>45.172444595708356</v>
      </c>
      <c r="S80" s="64">
        <f t="shared" si="15"/>
        <v>32903.678993678754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46.324945345657824</v>
      </c>
      <c r="J81" s="26">
        <f t="shared" si="10"/>
        <v>42903.678993678805</v>
      </c>
      <c r="K81" s="64"/>
      <c r="L81" s="154">
        <f t="shared" si="20"/>
        <v>46.324945345657824</v>
      </c>
      <c r="M81" s="26">
        <f t="shared" si="12"/>
        <v>42903.678993678805</v>
      </c>
      <c r="N81" s="26"/>
      <c r="O81" s="26">
        <f t="shared" si="17"/>
        <v>45.172444595708356</v>
      </c>
      <c r="P81" s="26">
        <f t="shared" si="13"/>
        <v>32903.678993678754</v>
      </c>
      <c r="Q81" s="26"/>
      <c r="R81" s="26">
        <f t="shared" si="21"/>
        <v>45.172444595708356</v>
      </c>
      <c r="S81" s="64">
        <f t="shared" si="15"/>
        <v>32903.678993678754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46.324945345657824</v>
      </c>
      <c r="J82" s="26">
        <f t="shared" si="10"/>
        <v>42903.678993678805</v>
      </c>
      <c r="K82" s="64"/>
      <c r="L82" s="154">
        <f t="shared" si="20"/>
        <v>46.324945345657824</v>
      </c>
      <c r="M82" s="26">
        <f t="shared" si="12"/>
        <v>42903.678993678805</v>
      </c>
      <c r="N82" s="26"/>
      <c r="O82" s="26">
        <f t="shared" si="17"/>
        <v>45.172444595708356</v>
      </c>
      <c r="P82" s="26">
        <f t="shared" si="13"/>
        <v>32903.678993678754</v>
      </c>
      <c r="Q82" s="26"/>
      <c r="R82" s="26">
        <f t="shared" si="21"/>
        <v>45.172444595708356</v>
      </c>
      <c r="S82" s="64">
        <f t="shared" si="15"/>
        <v>32903.678993678754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45.46447054908792</v>
      </c>
      <c r="J83" s="26">
        <f t="shared" si="10"/>
        <v>35192.251683213544</v>
      </c>
      <c r="K83" s="64"/>
      <c r="L83" s="154">
        <f>I83+10</f>
        <v>55.46447054908792</v>
      </c>
      <c r="M83" s="26">
        <f t="shared" si="12"/>
        <v>351922.51683213585</v>
      </c>
      <c r="N83" s="26"/>
      <c r="O83" s="26">
        <f>D51</f>
        <v>45.142869017744864</v>
      </c>
      <c r="P83" s="26">
        <f t="shared" si="13"/>
        <v>32680.365251703974</v>
      </c>
      <c r="Q83" s="26"/>
      <c r="R83" s="26">
        <f>O83+10</f>
        <v>55.142869017744864</v>
      </c>
      <c r="S83" s="64">
        <f t="shared" si="15"/>
        <v>326803.6525170395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45.46447054908792</v>
      </c>
      <c r="J84" s="65">
        <f t="shared" si="10"/>
        <v>35192.251683213544</v>
      </c>
      <c r="K84" s="66"/>
      <c r="L84" s="155">
        <f>I84+10</f>
        <v>55.46447054908792</v>
      </c>
      <c r="M84" s="65">
        <f t="shared" si="12"/>
        <v>351922.51683213585</v>
      </c>
      <c r="N84" s="65"/>
      <c r="O84" s="65">
        <f t="shared" si="17"/>
        <v>45.142869017744864</v>
      </c>
      <c r="P84" s="65">
        <f t="shared" si="13"/>
        <v>32680.365251703974</v>
      </c>
      <c r="Q84" s="65"/>
      <c r="R84" s="65">
        <f>O84+10</f>
        <v>55.142869017744864</v>
      </c>
      <c r="S84" s="66">
        <f t="shared" si="15"/>
        <v>326803.6525170395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46.021891069073845</v>
      </c>
      <c r="K85" s="67"/>
      <c r="L85" s="67" t="s">
        <v>134</v>
      </c>
      <c r="M85" s="67">
        <f>10*LOG10(SUM(M61:M84)/24)</f>
        <v>52.008115060579257</v>
      </c>
      <c r="N85" s="67"/>
      <c r="O85" s="67" t="s">
        <v>135</v>
      </c>
      <c r="P85" s="67">
        <f>10*LOG10(SUM(P61:P84)/24)</f>
        <v>45.161377343336738</v>
      </c>
      <c r="Q85" s="67"/>
      <c r="R85" s="67" t="s">
        <v>134</v>
      </c>
      <c r="S85" s="68">
        <f>10*LOG10(SUM(S61:S84)/24)</f>
        <v>51.556887025158211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34</v>
      </c>
      <c r="C89" s="22">
        <f>C2</f>
        <v>256976.45</v>
      </c>
      <c r="D89" s="23">
        <f>D2</f>
        <v>4256525.24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45.172444595708356</v>
      </c>
      <c r="J89" s="86">
        <f>D51</f>
        <v>45.142869017744864</v>
      </c>
      <c r="K89" s="86">
        <f>E51</f>
        <v>45.161377343336738</v>
      </c>
      <c r="L89" s="87">
        <f>F51</f>
        <v>51.556887025158211</v>
      </c>
      <c r="M89" s="89">
        <f>C52</f>
        <v>46.324945345657824</v>
      </c>
      <c r="N89" s="86">
        <f>D52</f>
        <v>45.46447054908792</v>
      </c>
      <c r="O89" s="86">
        <f>E52</f>
        <v>46.021891069073845</v>
      </c>
      <c r="P89" s="87">
        <f>F52</f>
        <v>52.008115060579257</v>
      </c>
      <c r="Q89" s="89">
        <f>C53</f>
        <v>6.3249453456578237</v>
      </c>
      <c r="R89" s="86">
        <f>D53</f>
        <v>11.46447054908792</v>
      </c>
      <c r="S89" s="86">
        <f>E53</f>
        <v>7.4534199991024721</v>
      </c>
      <c r="T89" s="87">
        <f>F53</f>
        <v>10.057543130766433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34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477.46574704376877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27.619145082890871</v>
      </c>
      <c r="K95" s="35">
        <f>4/60*100</f>
        <v>6.666666666666667</v>
      </c>
      <c r="L95" s="36">
        <f t="shared" ref="L95:L126" si="23">F95-J95+M95</f>
        <v>7.6199425436995512</v>
      </c>
      <c r="M95" s="110">
        <f>10*LOG(6.666667/100)</f>
        <v>-11.760912373409578</v>
      </c>
      <c r="N95" s="110">
        <f t="shared" ref="N95:N126" si="24">10^(L95/10)</f>
        <v>5.7808839936001251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483.46574704376877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31.387314205532999</v>
      </c>
      <c r="K96" s="27">
        <f t="shared" ref="K96:K159" si="27">4/60*100</f>
        <v>6.666666666666667</v>
      </c>
      <c r="L96" s="37">
        <f t="shared" si="23"/>
        <v>3.8517734210574233</v>
      </c>
      <c r="M96" s="110">
        <f t="shared" ref="M96:M159" si="28">10*LOG(6.666667/100)</f>
        <v>-11.760912373409578</v>
      </c>
      <c r="N96" s="110">
        <f t="shared" si="24"/>
        <v>2.427601192224238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489.46574704376877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31.494446102951596</v>
      </c>
      <c r="K97" s="27">
        <f t="shared" si="27"/>
        <v>6.666666666666667</v>
      </c>
      <c r="L97" s="37">
        <f t="shared" si="23"/>
        <v>3.7446415236388262</v>
      </c>
      <c r="M97" s="110">
        <f t="shared" si="28"/>
        <v>-11.760912373409578</v>
      </c>
      <c r="N97" s="110">
        <f t="shared" si="24"/>
        <v>2.3684496265956891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495.46574704376877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31.600272716927439</v>
      </c>
      <c r="K98" s="27">
        <f t="shared" si="27"/>
        <v>6.666666666666667</v>
      </c>
      <c r="L98" s="37">
        <f t="shared" si="23"/>
        <v>3.6388149096629832</v>
      </c>
      <c r="M98" s="110">
        <f t="shared" si="28"/>
        <v>-11.760912373409578</v>
      </c>
      <c r="N98" s="110">
        <f t="shared" si="24"/>
        <v>2.31143396663371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501.46574704376877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31.704825471837747</v>
      </c>
      <c r="K99" s="27">
        <f t="shared" si="27"/>
        <v>6.666666666666667</v>
      </c>
      <c r="L99" s="37">
        <f t="shared" si="23"/>
        <v>3.5342621547526747</v>
      </c>
      <c r="M99" s="110">
        <f t="shared" si="28"/>
        <v>-11.760912373409578</v>
      </c>
      <c r="N99" s="110">
        <f t="shared" si="24"/>
        <v>2.2564526025838165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507.46574704376877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31.808134670742842</v>
      </c>
      <c r="K100" s="27">
        <f t="shared" si="27"/>
        <v>6.666666666666667</v>
      </c>
      <c r="L100" s="37">
        <f t="shared" si="23"/>
        <v>3.4309529558475802</v>
      </c>
      <c r="M100" s="110">
        <f t="shared" si="28"/>
        <v>-11.760912373409578</v>
      </c>
      <c r="N100" s="110">
        <f t="shared" si="24"/>
        <v>2.2034098958574355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513.46574704376872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31.910229548109026</v>
      </c>
      <c r="K101" s="27">
        <f t="shared" si="27"/>
        <v>6.666666666666667</v>
      </c>
      <c r="L101" s="37">
        <f t="shared" si="23"/>
        <v>3.3288580784813959</v>
      </c>
      <c r="M101" s="110">
        <f t="shared" si="28"/>
        <v>-11.760912373409578</v>
      </c>
      <c r="N101" s="110">
        <f t="shared" si="24"/>
        <v>2.1522157628485448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519.46574704376872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32.011138319468628</v>
      </c>
      <c r="K102" s="27">
        <f t="shared" si="27"/>
        <v>6.666666666666667</v>
      </c>
      <c r="L102" s="37">
        <f t="shared" si="23"/>
        <v>3.2279493071217935</v>
      </c>
      <c r="M102" s="110">
        <f t="shared" si="28"/>
        <v>-11.760912373409578</v>
      </c>
      <c r="N102" s="110">
        <f t="shared" si="24"/>
        <v>2.1027852922034684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525.46574704376872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32.110888228228404</v>
      </c>
      <c r="K103" s="27">
        <f t="shared" si="27"/>
        <v>6.666666666666667</v>
      </c>
      <c r="L103" s="37">
        <f t="shared" si="23"/>
        <v>3.1281993983620175</v>
      </c>
      <c r="M103" s="110">
        <f t="shared" si="28"/>
        <v>-11.760912373409578</v>
      </c>
      <c r="N103" s="110">
        <f t="shared" si="24"/>
        <v>2.0550383925055447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531.46574704376872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32.209505589820573</v>
      </c>
      <c r="K104" s="27">
        <f t="shared" si="27"/>
        <v>6.666666666666667</v>
      </c>
      <c r="L104" s="37">
        <f t="shared" si="23"/>
        <v>3.0295820367698489</v>
      </c>
      <c r="M104" s="110">
        <f t="shared" si="28"/>
        <v>-11.760912373409578</v>
      </c>
      <c r="N104" s="110">
        <f t="shared" si="24"/>
        <v>2.0088994676434044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537.46574704376872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32.307015833375438</v>
      </c>
      <c r="K105" s="27">
        <f t="shared" si="27"/>
        <v>6.666666666666667</v>
      </c>
      <c r="L105" s="37">
        <f t="shared" si="23"/>
        <v>2.932071793214984</v>
      </c>
      <c r="M105" s="110">
        <f t="shared" si="28"/>
        <v>-11.760912373409578</v>
      </c>
      <c r="N105" s="110">
        <f t="shared" si="24"/>
        <v>1.9642971174044774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543.46574704376872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32.403443541080669</v>
      </c>
      <c r="K106" s="27">
        <f t="shared" si="27"/>
        <v>6.666666666666667</v>
      </c>
      <c r="L106" s="37">
        <f t="shared" si="23"/>
        <v>2.8356440855097524</v>
      </c>
      <c r="M106" s="110">
        <f t="shared" si="28"/>
        <v>-11.760912373409578</v>
      </c>
      <c r="N106" s="110">
        <f t="shared" si="24"/>
        <v>1.9211638610782353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549.46574704376872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32.498812485379773</v>
      </c>
      <c r="K107" s="27">
        <f t="shared" si="27"/>
        <v>6.666666666666667</v>
      </c>
      <c r="L107" s="37">
        <f t="shared" si="23"/>
        <v>2.740275141210649</v>
      </c>
      <c r="M107" s="110">
        <f t="shared" si="28"/>
        <v>-11.760912373409578</v>
      </c>
      <c r="N107" s="110">
        <f t="shared" si="24"/>
        <v>1.8794358820701378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555.46574704376872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32.593145664150406</v>
      </c>
      <c r="K108" s="27">
        <f t="shared" si="27"/>
        <v>6.666666666666667</v>
      </c>
      <c r="L108" s="37">
        <f t="shared" si="23"/>
        <v>2.6459419624400162</v>
      </c>
      <c r="M108" s="110">
        <f t="shared" si="28"/>
        <v>-11.760912373409578</v>
      </c>
      <c r="N108" s="110">
        <f t="shared" si="24"/>
        <v>1.8390527917206543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561.46574704376872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32.686465333992921</v>
      </c>
      <c r="K109" s="27">
        <f t="shared" si="27"/>
        <v>6.666666666666667</v>
      </c>
      <c r="L109" s="37">
        <f t="shared" si="23"/>
        <v>2.5526222925975013</v>
      </c>
      <c r="M109" s="110">
        <f t="shared" si="28"/>
        <v>-11.760912373409578</v>
      </c>
      <c r="N109" s="110">
        <f t="shared" si="24"/>
        <v>1.7999574106963132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567.46574704376872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32.778793041749573</v>
      </c>
      <c r="K110" s="27">
        <f t="shared" si="27"/>
        <v>6.666666666666667</v>
      </c>
      <c r="L110" s="37">
        <f t="shared" si="23"/>
        <v>2.4602945848408488</v>
      </c>
      <c r="M110" s="110">
        <f t="shared" si="28"/>
        <v>-11.760912373409578</v>
      </c>
      <c r="N110" s="110">
        <f t="shared" si="24"/>
        <v>1.7620955664744073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573.46574704376872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32.87014965436606</v>
      </c>
      <c r="K111" s="27">
        <f t="shared" si="27"/>
        <v>6.666666666666667</v>
      </c>
      <c r="L111" s="37">
        <f t="shared" si="23"/>
        <v>2.3689379722243622</v>
      </c>
      <c r="M111" s="110">
        <f t="shared" si="28"/>
        <v>-11.760912373409578</v>
      </c>
      <c r="N111" s="110">
        <f t="shared" si="24"/>
        <v>1.7254159055814118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579.46574704376872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32.960555387198951</v>
      </c>
      <c r="K112" s="27">
        <f t="shared" si="27"/>
        <v>6.666666666666667</v>
      </c>
      <c r="L112" s="37">
        <f t="shared" si="23"/>
        <v>2.2785322393914704</v>
      </c>
      <c r="M112" s="110">
        <f t="shared" si="28"/>
        <v>-11.760912373409578</v>
      </c>
      <c r="N112" s="110">
        <f t="shared" si="24"/>
        <v>1.6898697193693732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585.46574704376872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33.050029830865114</v>
      </c>
      <c r="K113" s="27">
        <f t="shared" si="27"/>
        <v>6.666666666666667</v>
      </c>
      <c r="L113" s="37">
        <f t="shared" si="23"/>
        <v>2.1890577957253079</v>
      </c>
      <c r="M113" s="110">
        <f t="shared" si="28"/>
        <v>-11.760912373409578</v>
      </c>
      <c r="N113" s="110">
        <f t="shared" si="24"/>
        <v>1.655410782226082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591.46574704376872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33.138591976722189</v>
      </c>
      <c r="K114" s="27">
        <f t="shared" si="27"/>
        <v>6.666666666666667</v>
      </c>
      <c r="L114" s="37">
        <f t="shared" si="23"/>
        <v>2.1004956498682326</v>
      </c>
      <c r="M114" s="110">
        <f t="shared" si="28"/>
        <v>-11.760912373409578</v>
      </c>
      <c r="N114" s="110">
        <f t="shared" si="24"/>
        <v>1.6219952012151913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597.46574704376872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33.226260241063194</v>
      </c>
      <c r="K115" s="27">
        <f t="shared" si="27"/>
        <v>6.666666666666667</v>
      </c>
      <c r="L115" s="37">
        <f t="shared" si="23"/>
        <v>2.0128273855272276</v>
      </c>
      <c r="M115" s="110">
        <f t="shared" si="28"/>
        <v>-11.760912373409578</v>
      </c>
      <c r="N115" s="110">
        <f t="shared" si="24"/>
        <v>1.5895812762326138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603.46574704376872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33.313052488102251</v>
      </c>
      <c r="K116" s="27">
        <f t="shared" si="27"/>
        <v>6.666666666666667</v>
      </c>
      <c r="L116" s="37">
        <f t="shared" si="23"/>
        <v>1.9260351384881709</v>
      </c>
      <c r="M116" s="110">
        <f t="shared" si="28"/>
        <v>-11.760912373409578</v>
      </c>
      <c r="N116" s="110">
        <f t="shared" si="24"/>
        <v>1.5581293698469569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609.46574704376872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33.398986051823172</v>
      </c>
      <c r="K117" s="27">
        <f t="shared" si="27"/>
        <v>6.666666666666667</v>
      </c>
      <c r="L117" s="37">
        <f t="shared" si="23"/>
        <v>1.8401015747672496</v>
      </c>
      <c r="M117" s="110">
        <f t="shared" si="28"/>
        <v>-11.760912373409578</v>
      </c>
      <c r="N117" s="110">
        <f t="shared" si="24"/>
        <v>1.5276017860651128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615.46574704376872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33.484077756757877</v>
      </c>
      <c r="K118" s="27">
        <f t="shared" si="27"/>
        <v>6.666666666666667</v>
      </c>
      <c r="L118" s="37">
        <f t="shared" si="23"/>
        <v>1.7550098698325449</v>
      </c>
      <c r="M118" s="110">
        <f t="shared" si="28"/>
        <v>-11.760912373409578</v>
      </c>
      <c r="N118" s="110">
        <f t="shared" si="24"/>
        <v>1.4979626573303109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621.46574704376872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33.568343937756822</v>
      </c>
      <c r="K119" s="27">
        <f t="shared" si="27"/>
        <v>6.666666666666667</v>
      </c>
      <c r="L119" s="37">
        <f t="shared" si="23"/>
        <v>1.6707436888335998</v>
      </c>
      <c r="M119" s="110">
        <f t="shared" si="28"/>
        <v>-11.760912373409578</v>
      </c>
      <c r="N119" s="110">
        <f t="shared" si="24"/>
        <v>1.4691778391199275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627.46574704376872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33.651800458809575</v>
      </c>
      <c r="K120" s="27">
        <f t="shared" si="27"/>
        <v>6.666666666666667</v>
      </c>
      <c r="L120" s="37">
        <f t="shared" si="23"/>
        <v>1.5872871677808469</v>
      </c>
      <c r="M120" s="110">
        <f t="shared" si="28"/>
        <v>-11.760912373409578</v>
      </c>
      <c r="N120" s="110">
        <f t="shared" si="24"/>
        <v>1.4412148115644867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633.46574704376872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33.734462730969817</v>
      </c>
      <c r="K121" s="27">
        <f t="shared" si="27"/>
        <v>6.666666666666667</v>
      </c>
      <c r="L121" s="37">
        <f t="shared" si="23"/>
        <v>1.504624895620605</v>
      </c>
      <c r="M121" s="110">
        <f t="shared" si="28"/>
        <v>-11.760912373409578</v>
      </c>
      <c r="N121" s="110">
        <f t="shared" si="24"/>
        <v>1.414042587558356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639.46574704376872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33.816345729435426</v>
      </c>
      <c r="K122" s="27">
        <f t="shared" si="27"/>
        <v>6.666666666666667</v>
      </c>
      <c r="L122" s="37">
        <f t="shared" si="23"/>
        <v>1.4227418971549959</v>
      </c>
      <c r="M122" s="110">
        <f t="shared" si="28"/>
        <v>-11.760912373409578</v>
      </c>
      <c r="N122" s="110">
        <f t="shared" si="24"/>
        <v>1.387631626877168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645.46574704376872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33.897464009830898</v>
      </c>
      <c r="K123" s="27">
        <f t="shared" si="27"/>
        <v>6.666666666666667</v>
      </c>
      <c r="L123" s="37">
        <f t="shared" si="23"/>
        <v>1.3416236167595237</v>
      </c>
      <c r="M123" s="110">
        <f t="shared" si="28"/>
        <v>-11.760912373409578</v>
      </c>
      <c r="N123" s="110">
        <f t="shared" si="24"/>
        <v>1.3619537558574013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651.46574704376872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33.97783172373655</v>
      </c>
      <c r="K124" s="27">
        <f t="shared" si="27"/>
        <v>6.666666666666667</v>
      </c>
      <c r="L124" s="37">
        <f t="shared" si="23"/>
        <v>1.2612559028538719</v>
      </c>
      <c r="M124" s="110">
        <f t="shared" si="28"/>
        <v>-11.760912373409578</v>
      </c>
      <c r="N124" s="110">
        <f t="shared" si="24"/>
        <v>1.3369820922301576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657.46574704376872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34.057462633505772</v>
      </c>
      <c r="K125" s="27">
        <f t="shared" si="27"/>
        <v>6.666666666666667</v>
      </c>
      <c r="L125" s="37">
        <f t="shared" si="23"/>
        <v>1.1816249930846503</v>
      </c>
      <c r="M125" s="110">
        <f t="shared" si="28"/>
        <v>-11.760912373409578</v>
      </c>
      <c r="N125" s="110">
        <f t="shared" si="24"/>
        <v>1.3126909747346205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663.46574704376872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34.136370126409268</v>
      </c>
      <c r="K126" s="27">
        <f t="shared" si="27"/>
        <v>6.666666666666667</v>
      </c>
      <c r="L126" s="37">
        <f t="shared" si="23"/>
        <v>1.1027175001811536</v>
      </c>
      <c r="M126" s="110">
        <f t="shared" si="28"/>
        <v>-11.760912373409578</v>
      </c>
      <c r="N126" s="110">
        <f t="shared" si="24"/>
        <v>1.2890558971669415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669.46574704376872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34.214567228142556</v>
      </c>
      <c r="K127" s="27">
        <f t="shared" si="27"/>
        <v>6.666666666666667</v>
      </c>
      <c r="L127" s="37">
        <f t="shared" ref="L127:L158" si="29">F127-J127+M127</f>
        <v>1.0245203984478657</v>
      </c>
      <c r="M127" s="110">
        <f t="shared" si="28"/>
        <v>-11.760912373409578</v>
      </c>
      <c r="N127" s="110">
        <f t="shared" ref="N127:N158" si="30">10^(L127/10)</f>
        <v>1.2660534465480007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675.46574704376872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34.292066615730867</v>
      </c>
      <c r="K128" s="27">
        <f t="shared" si="27"/>
        <v>6.666666666666667</v>
      </c>
      <c r="L128" s="37">
        <f t="shared" si="29"/>
        <v>0.94702101085955448</v>
      </c>
      <c r="M128" s="110">
        <f t="shared" si="28"/>
        <v>-11.760912373409578</v>
      </c>
      <c r="N128" s="110">
        <f t="shared" si="30"/>
        <v>1.243661245118638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681.46574704376872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34.368880629863398</v>
      </c>
      <c r="K129" s="27">
        <f t="shared" si="27"/>
        <v>6.666666666666667</v>
      </c>
      <c r="L129" s="37">
        <f t="shared" si="29"/>
        <v>0.87020699672702406</v>
      </c>
      <c r="M129" s="110">
        <f t="shared" si="28"/>
        <v>-11.760912373409578</v>
      </c>
      <c r="N129" s="110">
        <f t="shared" si="30"/>
        <v>1.2218578958939743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687.46574704376872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34.445021286686917</v>
      </c>
      <c r="K130" s="27">
        <f t="shared" si="27"/>
        <v>6.666666666666667</v>
      </c>
      <c r="L130" s="37">
        <f t="shared" si="29"/>
        <v>0.79406633990350528</v>
      </c>
      <c r="M130" s="110">
        <f t="shared" si="28"/>
        <v>-11.760912373409578</v>
      </c>
      <c r="N130" s="110">
        <f t="shared" si="30"/>
        <v>1.200622931529411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693.46574704376872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34.520500289086939</v>
      </c>
      <c r="K131" s="27">
        <f t="shared" si="27"/>
        <v>6.666666666666667</v>
      </c>
      <c r="L131" s="37">
        <f t="shared" si="29"/>
        <v>0.71858733750348236</v>
      </c>
      <c r="M131" s="110">
        <f t="shared" si="28"/>
        <v>-11.760912373409578</v>
      </c>
      <c r="N131" s="110">
        <f t="shared" si="30"/>
        <v>1.1799367662700819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699.46574704376872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34.59532903748299</v>
      </c>
      <c r="K132" s="27">
        <f t="shared" si="27"/>
        <v>6.666666666666667</v>
      </c>
      <c r="L132" s="37">
        <f t="shared" si="29"/>
        <v>0.64375858910743133</v>
      </c>
      <c r="M132" s="110">
        <f t="shared" si="28"/>
        <v>-11.760912373409578</v>
      </c>
      <c r="N132" s="110">
        <f t="shared" si="30"/>
        <v>1.1597806507730621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705.46574704376872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34.669518640162735</v>
      </c>
      <c r="K133" s="27">
        <f t="shared" si="27"/>
        <v>6.666666666666667</v>
      </c>
      <c r="L133" s="37">
        <f t="shared" si="29"/>
        <v>0.5695689864276865</v>
      </c>
      <c r="M133" s="110">
        <f t="shared" si="28"/>
        <v>-11.760912373409578</v>
      </c>
      <c r="N133" s="110">
        <f t="shared" si="30"/>
        <v>1.1401366296077444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711.46574704376872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34.743079923178577</v>
      </c>
      <c r="K134" s="27">
        <f t="shared" si="27"/>
        <v>6.666666666666667</v>
      </c>
      <c r="L134" s="37">
        <f t="shared" si="29"/>
        <v>0.49600770341184486</v>
      </c>
      <c r="M134" s="110">
        <f t="shared" si="28"/>
        <v>-11.760912373409578</v>
      </c>
      <c r="N134" s="110">
        <f t="shared" si="30"/>
        <v>1.1209875012544204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717.46574704376872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34.816023439828662</v>
      </c>
      <c r="K135" s="27">
        <f t="shared" si="27"/>
        <v>6.666666666666667</v>
      </c>
      <c r="L135" s="37">
        <f t="shared" si="29"/>
        <v>0.42306418676175994</v>
      </c>
      <c r="M135" s="110">
        <f t="shared" si="28"/>
        <v>-11.760912373409578</v>
      </c>
      <c r="N135" s="110">
        <f t="shared" si="30"/>
        <v>1.1023167804346661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723.46574704376872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34.888359479743052</v>
      </c>
      <c r="K136" s="27">
        <f t="shared" si="27"/>
        <v>6.666666666666667</v>
      </c>
      <c r="L136" s="37">
        <f t="shared" si="29"/>
        <v>0.35072814684736997</v>
      </c>
      <c r="M136" s="110">
        <f t="shared" si="28"/>
        <v>-11.760912373409578</v>
      </c>
      <c r="N136" s="110">
        <f t="shared" si="30"/>
        <v>1.0841086626194705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729.46574704376872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34.960098077594701</v>
      </c>
      <c r="K137" s="27">
        <f t="shared" si="27"/>
        <v>6.666666666666667</v>
      </c>
      <c r="L137" s="37">
        <f t="shared" si="29"/>
        <v>0.27898954899572104</v>
      </c>
      <c r="M137" s="110">
        <f t="shared" si="28"/>
        <v>-11.760912373409578</v>
      </c>
      <c r="N137" s="110">
        <f t="shared" si="30"/>
        <v>1.0663479905723832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735.46574704376872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35.03124902145364</v>
      </c>
      <c r="K138" s="27">
        <f t="shared" si="27"/>
        <v>6.666666666666667</v>
      </c>
      <c r="L138" s="37">
        <f t="shared" si="29"/>
        <v>0.20783860513678221</v>
      </c>
      <c r="M138" s="110">
        <f t="shared" si="28"/>
        <v>-11.760912373409578</v>
      </c>
      <c r="N138" s="110">
        <f t="shared" si="30"/>
        <v>1.0490202227954253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741.46574704376872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35.101821860801714</v>
      </c>
      <c r="K139" s="27">
        <f t="shared" si="27"/>
        <v>6.666666666666667</v>
      </c>
      <c r="L139" s="37">
        <f t="shared" si="29"/>
        <v>0.13726576578870819</v>
      </c>
      <c r="M139" s="110">
        <f t="shared" si="28"/>
        <v>-11.760912373409578</v>
      </c>
      <c r="N139" s="110">
        <f t="shared" si="30"/>
        <v>1.0321114037550956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747.46574704376872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35.171825914224421</v>
      </c>
      <c r="K140" s="27">
        <f t="shared" si="27"/>
        <v>6.666666666666667</v>
      </c>
      <c r="L140" s="37">
        <f t="shared" si="29"/>
        <v>6.7261712366001092E-2</v>
      </c>
      <c r="M140" s="110">
        <f t="shared" si="28"/>
        <v>-11.760912373409578</v>
      </c>
      <c r="N140" s="110">
        <f t="shared" si="30"/>
        <v>1.0156081357745947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753.46574704376872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35.24127027679517</v>
      </c>
      <c r="K141" s="27">
        <f t="shared" si="27"/>
        <v>6.666666666666667</v>
      </c>
      <c r="L141" s="37">
        <f t="shared" si="29"/>
        <v>-2.1826502047481711E-3</v>
      </c>
      <c r="M141" s="110">
        <f t="shared" si="28"/>
        <v>-11.760912373409578</v>
      </c>
      <c r="N141" s="110">
        <f t="shared" si="30"/>
        <v>0.9994975524865819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759.46574704376872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35.310163827166726</v>
      </c>
      <c r="K142" s="27">
        <f t="shared" si="27"/>
        <v>6.666666666666667</v>
      </c>
      <c r="L142" s="37">
        <f t="shared" si="29"/>
        <v>-7.1076200576303705E-2</v>
      </c>
      <c r="M142" s="110">
        <f t="shared" si="28"/>
        <v>-11.760912373409578</v>
      </c>
      <c r="N142" s="110">
        <f t="shared" si="30"/>
        <v>0.98376729374820282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765.46574704376872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35.378515234383656</v>
      </c>
      <c r="K143" s="27">
        <f t="shared" si="27"/>
        <v>6.666666666666667</v>
      </c>
      <c r="L143" s="37">
        <f t="shared" si="29"/>
        <v>-0.13942760779323393</v>
      </c>
      <c r="M143" s="110">
        <f t="shared" si="28"/>
        <v>-11.760912373409578</v>
      </c>
      <c r="N143" s="110">
        <f t="shared" si="30"/>
        <v>0.96840548192705211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771.46574704376872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35.446332964428755</v>
      </c>
      <c r="K144" s="27">
        <f t="shared" si="27"/>
        <v>6.666666666666667</v>
      </c>
      <c r="L144" s="37">
        <f t="shared" si="29"/>
        <v>-0.20724533783833365</v>
      </c>
      <c r="M144" s="110">
        <f t="shared" si="28"/>
        <v>-11.760912373409578</v>
      </c>
      <c r="N144" s="110">
        <f t="shared" si="30"/>
        <v>0.95340069947313599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777.46574704376872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35.513625286515904</v>
      </c>
      <c r="K145" s="27">
        <f t="shared" si="27"/>
        <v>6.666666666666667</v>
      </c>
      <c r="L145" s="37">
        <f t="shared" si="29"/>
        <v>-0.27453765992548185</v>
      </c>
      <c r="M145" s="110">
        <f t="shared" si="28"/>
        <v>-11.760912373409578</v>
      </c>
      <c r="N145" s="110">
        <f t="shared" si="30"/>
        <v>0.93874196769772145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783.46574704376872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35.58040027914106</v>
      </c>
      <c r="K146" s="27">
        <f t="shared" si="27"/>
        <v>6.666666666666667</v>
      </c>
      <c r="L146" s="37">
        <f t="shared" si="29"/>
        <v>-0.34131265255063781</v>
      </c>
      <c r="M146" s="110">
        <f t="shared" si="28"/>
        <v>-11.760912373409578</v>
      </c>
      <c r="N146" s="110">
        <f t="shared" si="30"/>
        <v>0.92441872668541425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789.46574704376872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35.646665835902375</v>
      </c>
      <c r="K147" s="27">
        <f t="shared" si="27"/>
        <v>6.666666666666667</v>
      </c>
      <c r="L147" s="37">
        <f t="shared" si="29"/>
        <v>-0.40757820931195354</v>
      </c>
      <c r="M147" s="110">
        <f t="shared" si="28"/>
        <v>-11.760912373409578</v>
      </c>
      <c r="N147" s="110">
        <f t="shared" si="30"/>
        <v>0.91042081627085369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795.46574704376872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35.712429671100033</v>
      </c>
      <c r="K148" s="27">
        <f t="shared" si="27"/>
        <v>6.666666666666667</v>
      </c>
      <c r="L148" s="37">
        <f t="shared" si="29"/>
        <v>-0.47334204450961082</v>
      </c>
      <c r="M148" s="110">
        <f t="shared" si="28"/>
        <v>-11.760912373409578</v>
      </c>
      <c r="N148" s="110">
        <f t="shared" si="30"/>
        <v>0.89673845801599561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801.46574704376872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35.777699325125617</v>
      </c>
      <c r="K149" s="27">
        <f t="shared" si="27"/>
        <v>6.666666666666667</v>
      </c>
      <c r="L149" s="37">
        <f t="shared" si="29"/>
        <v>-0.53861169853519542</v>
      </c>
      <c r="M149" s="110">
        <f t="shared" si="28"/>
        <v>-11.760912373409578</v>
      </c>
      <c r="N149" s="110">
        <f t="shared" si="30"/>
        <v>0.88336223812831294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807.46574704376872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35.842482169650545</v>
      </c>
      <c r="K150" s="27">
        <f t="shared" si="27"/>
        <v>6.666666666666667</v>
      </c>
      <c r="L150" s="37">
        <f t="shared" si="29"/>
        <v>-0.60339454306012286</v>
      </c>
      <c r="M150" s="110">
        <f t="shared" si="28"/>
        <v>-11.760912373409578</v>
      </c>
      <c r="N150" s="110">
        <f t="shared" si="30"/>
        <v>0.87028309126417092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813.46574704376872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35.906785412622447</v>
      </c>
      <c r="K151" s="27">
        <f t="shared" si="27"/>
        <v>6.666666666666667</v>
      </c>
      <c r="L151" s="37">
        <f t="shared" si="29"/>
        <v>-0.66769778603202568</v>
      </c>
      <c r="M151" s="110">
        <f t="shared" si="28"/>
        <v>-11.760912373409578</v>
      </c>
      <c r="N151" s="110">
        <f t="shared" si="30"/>
        <v>0.85749228516533926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819.46574704376872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35.970616103077887</v>
      </c>
      <c r="K152" s="27">
        <f t="shared" si="27"/>
        <v>6.666666666666667</v>
      </c>
      <c r="L152" s="37">
        <f t="shared" si="29"/>
        <v>-0.73152847648746544</v>
      </c>
      <c r="M152" s="110">
        <f t="shared" si="28"/>
        <v>-11.760912373409578</v>
      </c>
      <c r="N152" s="110">
        <f t="shared" si="30"/>
        <v>0.84498140608004535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569.46574704376872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32.809352133982543</v>
      </c>
      <c r="K153" s="27">
        <f t="shared" si="27"/>
        <v>6.666666666666667</v>
      </c>
      <c r="L153" s="37">
        <f t="shared" si="29"/>
        <v>2.4297354926078789</v>
      </c>
      <c r="M153" s="110">
        <f t="shared" si="28"/>
        <v>-11.760912373409578</v>
      </c>
      <c r="N153" s="110">
        <f t="shared" si="30"/>
        <v>1.7497401173213332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569.66119161669769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32.812332679784532</v>
      </c>
      <c r="K154" s="27">
        <f t="shared" si="27"/>
        <v>6.666666666666667</v>
      </c>
      <c r="L154" s="37">
        <f t="shared" si="29"/>
        <v>2.4267549468058895</v>
      </c>
      <c r="M154" s="110">
        <f t="shared" si="28"/>
        <v>-11.760912373409578</v>
      </c>
      <c r="N154" s="110">
        <f t="shared" si="30"/>
        <v>1.7485396895910834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570.24505508171433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32.821230559025061</v>
      </c>
      <c r="K155" s="27">
        <f t="shared" si="27"/>
        <v>6.666666666666667</v>
      </c>
      <c r="L155" s="37">
        <f t="shared" si="29"/>
        <v>2.417857067565361</v>
      </c>
      <c r="M155" s="110">
        <f t="shared" si="28"/>
        <v>-11.760912373409578</v>
      </c>
      <c r="N155" s="110">
        <f t="shared" si="30"/>
        <v>1.7449609271342608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571.21008020583247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32.835917257545191</v>
      </c>
      <c r="K156" s="27">
        <f t="shared" si="27"/>
        <v>6.666666666666667</v>
      </c>
      <c r="L156" s="37">
        <f t="shared" si="29"/>
        <v>2.4031703690452311</v>
      </c>
      <c r="M156" s="110">
        <f t="shared" si="28"/>
        <v>-11.760912373409578</v>
      </c>
      <c r="N156" s="110">
        <f t="shared" si="30"/>
        <v>1.7390698942434411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572.54466163580651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32.856187393878855</v>
      </c>
      <c r="K157" s="27">
        <f t="shared" si="27"/>
        <v>6.666666666666667</v>
      </c>
      <c r="L157" s="37">
        <f t="shared" si="29"/>
        <v>2.3829002327115667</v>
      </c>
      <c r="M157" s="110">
        <f t="shared" si="28"/>
        <v>-11.760912373409578</v>
      </c>
      <c r="N157" s="110">
        <f t="shared" si="30"/>
        <v>1.7309719220217081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574.23351027099238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32.881770656317727</v>
      </c>
      <c r="K158" s="27">
        <f t="shared" si="27"/>
        <v>6.666666666666667</v>
      </c>
      <c r="L158" s="37">
        <f t="shared" si="29"/>
        <v>2.357316970272695</v>
      </c>
      <c r="M158" s="110">
        <f t="shared" si="28"/>
        <v>-11.760912373409578</v>
      </c>
      <c r="N158" s="110">
        <f t="shared" si="30"/>
        <v>1.7208051495873948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576.2584593255965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32.912346275510245</v>
      </c>
      <c r="K159" s="27">
        <f t="shared" si="27"/>
        <v>6.666666666666667</v>
      </c>
      <c r="L159" s="37">
        <f t="shared" ref="L159:L190" si="32">F159-J159+M159</f>
        <v>2.3267413510801767</v>
      </c>
      <c r="M159" s="110">
        <f t="shared" si="28"/>
        <v>-11.760912373409578</v>
      </c>
      <c r="N159" s="110">
        <f t="shared" ref="N159:N190" si="33">10^(L159/10)</f>
        <v>1.7087327177368945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578.599322081933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32.947558409390055</v>
      </c>
      <c r="K160" s="27">
        <f t="shared" ref="K160:K223" si="36">4/60*100</f>
        <v>6.666666666666667</v>
      </c>
      <c r="L160" s="37">
        <f t="shared" si="32"/>
        <v>2.2915292172003667</v>
      </c>
      <c r="M160" s="110">
        <f t="shared" ref="M160:M223" si="37">10*LOG(6.666667/100)</f>
        <v>-11.760912373409578</v>
      </c>
      <c r="N160" s="110">
        <f t="shared" si="33"/>
        <v>1.6949345077131106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581.23472121235159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32.987030996914946</v>
      </c>
      <c r="K161" s="27">
        <f t="shared" si="36"/>
        <v>6.666666666666667</v>
      </c>
      <c r="L161" s="37">
        <f t="shared" si="32"/>
        <v>2.2520566296754758</v>
      </c>
      <c r="M161" s="110">
        <f t="shared" si="37"/>
        <v>-11.760912373409578</v>
      </c>
      <c r="N161" s="110">
        <f t="shared" si="33"/>
        <v>1.6795992149198973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584.1428298685255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33.030381005246952</v>
      </c>
      <c r="K162" s="27">
        <f t="shared" si="36"/>
        <v>6.666666666666667</v>
      </c>
      <c r="L162" s="37">
        <f t="shared" si="32"/>
        <v>2.2087066213434703</v>
      </c>
      <c r="M162" s="110">
        <f t="shared" si="37"/>
        <v>-11.760912373409578</v>
      </c>
      <c r="N162" s="110">
        <f t="shared" si="33"/>
        <v>1.6629173408091875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587.30198878573663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33.077229430011151</v>
      </c>
      <c r="K163" s="27">
        <f t="shared" si="36"/>
        <v>6.666666666666667</v>
      </c>
      <c r="L163" s="37">
        <f t="shared" si="32"/>
        <v>2.1618581965792707</v>
      </c>
      <c r="M163" s="110">
        <f t="shared" si="37"/>
        <v>-11.760912373409578</v>
      </c>
      <c r="N163" s="110">
        <f t="shared" si="33"/>
        <v>1.6450754438048654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590.691185881514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33.127209809856453</v>
      </c>
      <c r="K164" s="27">
        <f t="shared" si="36"/>
        <v>6.666666666666667</v>
      </c>
      <c r="L164" s="37">
        <f t="shared" si="32"/>
        <v>2.1118778167339691</v>
      </c>
      <c r="M164" s="110">
        <f t="shared" si="37"/>
        <v>-11.760912373409578</v>
      </c>
      <c r="N164" s="110">
        <f t="shared" si="33"/>
        <v>1.6262517678307684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594.29040197585061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33.179974325756973</v>
      </c>
      <c r="K165" s="27">
        <f t="shared" si="36"/>
        <v>6.666666666666667</v>
      </c>
      <c r="L165" s="37">
        <f t="shared" si="32"/>
        <v>2.0591133008334488</v>
      </c>
      <c r="M165" s="110">
        <f t="shared" si="37"/>
        <v>-11.760912373409578</v>
      </c>
      <c r="N165" s="110">
        <f t="shared" si="33"/>
        <v>1.6066131972625095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598.08083731028557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33.235197754186849</v>
      </c>
      <c r="K166" s="27">
        <f t="shared" si="36"/>
        <v>6.666666666666667</v>
      </c>
      <c r="L166" s="37">
        <f t="shared" si="32"/>
        <v>2.0038898724035725</v>
      </c>
      <c r="M166" s="110">
        <f t="shared" si="37"/>
        <v>-11.760912373409578</v>
      </c>
      <c r="N166" s="110">
        <f t="shared" si="33"/>
        <v>1.5863133795253916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602.04503906294826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33.292579641928562</v>
      </c>
      <c r="K167" s="27">
        <f t="shared" si="36"/>
        <v>6.666666666666667</v>
      </c>
      <c r="L167" s="37">
        <f t="shared" si="32"/>
        <v>1.94650798466186</v>
      </c>
      <c r="M167" s="110">
        <f t="shared" si="37"/>
        <v>-11.760912373409578</v>
      </c>
      <c r="N167" s="110">
        <f t="shared" si="33"/>
        <v>1.5654918047906743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606.16695138933812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33.35184509327145</v>
      </c>
      <c r="K168" s="27">
        <f t="shared" si="36"/>
        <v>6.666666666666667</v>
      </c>
      <c r="L168" s="37">
        <f t="shared" si="32"/>
        <v>1.8872425333189717</v>
      </c>
      <c r="M168" s="110">
        <f t="shared" si="37"/>
        <v>-11.760912373409578</v>
      </c>
      <c r="N168" s="110">
        <f t="shared" si="33"/>
        <v>1.5442736222865983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610.43190815252603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33.412744534728972</v>
      </c>
      <c r="K169" s="27">
        <f t="shared" si="36"/>
        <v>6.666666666666667</v>
      </c>
      <c r="L169" s="37">
        <f t="shared" si="32"/>
        <v>1.8263430918614496</v>
      </c>
      <c r="M169" s="110">
        <f t="shared" si="37"/>
        <v>-11.760912373409578</v>
      </c>
      <c r="N169" s="110">
        <f t="shared" si="33"/>
        <v>1.52276998937221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614.82658571331103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33.475052771185055</v>
      </c>
      <c r="K170" s="27">
        <f t="shared" si="36"/>
        <v>6.666666666666667</v>
      </c>
      <c r="L170" s="37">
        <f t="shared" si="32"/>
        <v>1.7640348554053666</v>
      </c>
      <c r="M170" s="110">
        <f t="shared" si="37"/>
        <v>-11.760912373409578</v>
      </c>
      <c r="N170" s="110">
        <f t="shared" si="33"/>
        <v>1.5010787798105671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619.33892985151442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33.538567587219354</v>
      </c>
      <c r="K171" s="27">
        <f t="shared" si="36"/>
        <v>6.666666666666667</v>
      </c>
      <c r="L171" s="37">
        <f t="shared" si="32"/>
        <v>1.7005200393710673</v>
      </c>
      <c r="M171" s="110">
        <f t="shared" si="37"/>
        <v>-11.760912373409578</v>
      </c>
      <c r="N171" s="110">
        <f t="shared" si="33"/>
        <v>1.4792855123737496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623.95806766160865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33.603108088677764</v>
      </c>
      <c r="K172" s="27">
        <f t="shared" si="36"/>
        <v>6.666666666666667</v>
      </c>
      <c r="L172" s="37">
        <f t="shared" si="32"/>
        <v>1.6359795379126574</v>
      </c>
      <c r="M172" s="110">
        <f t="shared" si="37"/>
        <v>-11.760912373409578</v>
      </c>
      <c r="N172" s="110">
        <f t="shared" si="33"/>
        <v>1.4574643942952312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628.67421241525517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33.668512927842073</v>
      </c>
      <c r="K173" s="27">
        <f t="shared" si="36"/>
        <v>6.666666666666667</v>
      </c>
      <c r="L173" s="37">
        <f t="shared" si="32"/>
        <v>1.5705746987483487</v>
      </c>
      <c r="M173" s="110">
        <f t="shared" si="37"/>
        <v>-11.760912373409578</v>
      </c>
      <c r="N173" s="110">
        <f t="shared" si="33"/>
        <v>1.4356794032016527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633.47856702981994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33.734638512940293</v>
      </c>
      <c r="K174" s="27">
        <f t="shared" si="36"/>
        <v>6.666666666666667</v>
      </c>
      <c r="L174" s="37">
        <f t="shared" si="32"/>
        <v>1.5044491136501286</v>
      </c>
      <c r="M174" s="110">
        <f t="shared" si="37"/>
        <v>-11.760912373409578</v>
      </c>
      <c r="N174" s="110">
        <f t="shared" si="33"/>
        <v>1.413985354926474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638.36322993271892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33.801357269321414</v>
      </c>
      <c r="K175" s="27">
        <f t="shared" si="36"/>
        <v>6.666666666666667</v>
      </c>
      <c r="L175" s="37">
        <f t="shared" si="32"/>
        <v>1.4377303572690074</v>
      </c>
      <c r="M175" s="110">
        <f t="shared" si="37"/>
        <v>-11.760912373409578</v>
      </c>
      <c r="N175" s="110">
        <f t="shared" si="33"/>
        <v>1.3924289230718345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643.32110571511225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33.868555994438275</v>
      </c>
      <c r="K176" s="27">
        <f t="shared" si="36"/>
        <v>6.666666666666667</v>
      </c>
      <c r="L176" s="37">
        <f t="shared" si="32"/>
        <v>1.3705316321521472</v>
      </c>
      <c r="M176" s="110">
        <f t="shared" si="37"/>
        <v>-11.760912373409578</v>
      </c>
      <c r="N176" s="110">
        <f t="shared" si="33"/>
        <v>1.371049589948808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648.34582195011944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33.936134330464519</v>
      </c>
      <c r="K177" s="27">
        <f t="shared" si="36"/>
        <v>6.666666666666667</v>
      </c>
      <c r="L177" s="37">
        <f t="shared" si="32"/>
        <v>1.3029532961259029</v>
      </c>
      <c r="M177" s="110">
        <f t="shared" si="37"/>
        <v>-11.760912373409578</v>
      </c>
      <c r="N177" s="110">
        <f t="shared" si="33"/>
        <v>1.3498805184108473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653.43165283236181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34.004003365490419</v>
      </c>
      <c r="K178" s="27">
        <f t="shared" si="36"/>
        <v>6.666666666666667</v>
      </c>
      <c r="L178" s="37">
        <f t="shared" si="32"/>
        <v>1.2350842611000026</v>
      </c>
      <c r="M178" s="110">
        <f t="shared" si="37"/>
        <v>-11.760912373409578</v>
      </c>
      <c r="N178" s="110">
        <f t="shared" si="33"/>
        <v>1.3289493409327349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658.57344980651715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34.072084365509085</v>
      </c>
      <c r="K179" s="27">
        <f t="shared" si="36"/>
        <v>6.666666666666667</v>
      </c>
      <c r="L179" s="37">
        <f t="shared" si="32"/>
        <v>1.1670032610813372</v>
      </c>
      <c r="M179" s="110">
        <f t="shared" si="37"/>
        <v>-11.760912373409578</v>
      </c>
      <c r="N179" s="110">
        <f t="shared" si="33"/>
        <v>1.3082788668206449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663.76657903332273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34.140307633738274</v>
      </c>
      <c r="K180" s="27">
        <f t="shared" si="36"/>
        <v>6.666666666666667</v>
      </c>
      <c r="L180" s="37">
        <f t="shared" si="32"/>
        <v>1.0987799928521476</v>
      </c>
      <c r="M180" s="110">
        <f t="shared" si="37"/>
        <v>-11.760912373409578</v>
      </c>
      <c r="N180" s="110">
        <f t="shared" si="33"/>
        <v>1.2878877112847273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669.00686534477484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34.208611490365541</v>
      </c>
      <c r="K181" s="27">
        <f t="shared" si="36"/>
        <v>6.666666666666667</v>
      </c>
      <c r="L181" s="37">
        <f t="shared" si="32"/>
        <v>1.0304761362248804</v>
      </c>
      <c r="M181" s="110">
        <f t="shared" si="37"/>
        <v>-11.760912373409578</v>
      </c>
      <c r="N181" s="110">
        <f t="shared" si="33"/>
        <v>1.2677908517502592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674.29054222974128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34.276941363894942</v>
      </c>
      <c r="K182" s="27">
        <f t="shared" si="36"/>
        <v>6.666666666666667</v>
      </c>
      <c r="L182" s="37">
        <f t="shared" si="32"/>
        <v>0.9621462626954802</v>
      </c>
      <c r="M182" s="110">
        <f t="shared" si="37"/>
        <v>-11.760912373409578</v>
      </c>
      <c r="N182" s="110">
        <f t="shared" si="33"/>
        <v>1.2480001175978208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679.61420733966122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34.345248984420543</v>
      </c>
      <c r="K183" s="27">
        <f t="shared" si="36"/>
        <v>6.666666666666667</v>
      </c>
      <c r="L183" s="37">
        <f t="shared" si="32"/>
        <v>0.89383864216987874</v>
      </c>
      <c r="M183" s="110">
        <f t="shared" si="37"/>
        <v>-11.760912373409578</v>
      </c>
      <c r="N183" s="110">
        <f t="shared" si="33"/>
        <v>1.2285246197812181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684.97478299160412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34.413491668996457</v>
      </c>
      <c r="K184" s="27">
        <f t="shared" si="36"/>
        <v>6.666666666666667</v>
      </c>
      <c r="L184" s="37">
        <f t="shared" si="32"/>
        <v>0.82559595759396487</v>
      </c>
      <c r="M184" s="110">
        <f t="shared" si="37"/>
        <v>-11.760912373409578</v>
      </c>
      <c r="N184" s="110">
        <f t="shared" si="33"/>
        <v>1.2093711266721872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690.36948115850896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34.481631689559933</v>
      </c>
      <c r="K185" s="27">
        <f t="shared" si="36"/>
        <v>6.666666666666667</v>
      </c>
      <c r="L185" s="37">
        <f t="shared" si="32"/>
        <v>0.75745593703048897</v>
      </c>
      <c r="M185" s="110">
        <f t="shared" si="37"/>
        <v>-11.760912373409578</v>
      </c>
      <c r="N185" s="110">
        <f t="shared" si="33"/>
        <v>1.1905443921628838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695.79577246400277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34.549635714413263</v>
      </c>
      <c r="K186" s="27">
        <f t="shared" si="36"/>
        <v>6.666666666666667</v>
      </c>
      <c r="L186" s="37">
        <f t="shared" si="32"/>
        <v>0.68945191217715873</v>
      </c>
      <c r="M186" s="110">
        <f t="shared" si="37"/>
        <v>-11.760912373409578</v>
      </c>
      <c r="N186" s="110">
        <f t="shared" si="33"/>
        <v>1.1720474416176843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701.25135873495856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34.617474314960603</v>
      </c>
      <c r="K187" s="27">
        <f t="shared" si="36"/>
        <v>6.666666666666667</v>
      </c>
      <c r="L187" s="37">
        <f t="shared" si="32"/>
        <v>0.62161331162981881</v>
      </c>
      <c r="M187" s="110">
        <f t="shared" si="37"/>
        <v>-11.760912373409578</v>
      </c>
      <c r="N187" s="110">
        <f t="shared" si="33"/>
        <v>1.153881820769562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706.73414870435522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34.685121530145025</v>
      </c>
      <c r="K188" s="27">
        <f t="shared" si="36"/>
        <v>6.666666666666667</v>
      </c>
      <c r="L188" s="37">
        <f t="shared" si="32"/>
        <v>0.55396609644539652</v>
      </c>
      <c r="M188" s="110">
        <f t="shared" si="37"/>
        <v>-11.760912373409578</v>
      </c>
      <c r="N188" s="110">
        <f t="shared" si="33"/>
        <v>1.1360478121459534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712.24223649703583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34.752554481785978</v>
      </c>
      <c r="K189" s="27">
        <f t="shared" si="36"/>
        <v>6.666666666666667</v>
      </c>
      <c r="L189" s="37">
        <f t="shared" si="32"/>
        <v>0.48653314480444365</v>
      </c>
      <c r="M189" s="110">
        <f t="shared" si="37"/>
        <v>-11.760912373409578</v>
      </c>
      <c r="N189" s="110">
        <f t="shared" si="33"/>
        <v>1.1185446231113583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717.77388256980544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34.819753034745943</v>
      </c>
      <c r="K190" s="27">
        <f t="shared" si="36"/>
        <v>6.666666666666667</v>
      </c>
      <c r="L190" s="37">
        <f t="shared" si="32"/>
        <v>0.41933459184447841</v>
      </c>
      <c r="M190" s="110">
        <f t="shared" si="37"/>
        <v>-11.760912373409578</v>
      </c>
      <c r="N190" s="110">
        <f t="shared" si="33"/>
        <v>1.1013705491444883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723.32749681383768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34.886699496537616</v>
      </c>
      <c r="K191" s="27">
        <f t="shared" si="36"/>
        <v>6.666666666666667</v>
      </c>
      <c r="L191" s="37">
        <f t="shared" ref="L191:L222" si="38">F191-J191+M191</f>
        <v>0.35238813005280534</v>
      </c>
      <c r="M191" s="110">
        <f t="shared" si="37"/>
        <v>-11.760912373409578</v>
      </c>
      <c r="N191" s="110">
        <f t="shared" ref="N191:N222" si="39">10^(L191/10)</f>
        <v>1.0845231155352553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728.90162356102314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34.953378351609985</v>
      </c>
      <c r="K192" s="27">
        <f t="shared" si="36"/>
        <v>6.666666666666667</v>
      </c>
      <c r="L192" s="37">
        <f t="shared" si="38"/>
        <v>0.2857092749804373</v>
      </c>
      <c r="M192" s="110">
        <f t="shared" si="37"/>
        <v>-11.760912373409578</v>
      </c>
      <c r="N192" s="110">
        <f t="shared" si="39"/>
        <v>1.0679992002947218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734.49492826644632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35.019776026119771</v>
      </c>
      <c r="K193" s="27">
        <f t="shared" si="36"/>
        <v>6.666666666666667</v>
      </c>
      <c r="L193" s="37">
        <f t="shared" si="38"/>
        <v>0.21931160047065035</v>
      </c>
      <c r="M193" s="110">
        <f t="shared" si="37"/>
        <v>-11.760912373409578</v>
      </c>
      <c r="N193" s="110">
        <f t="shared" si="39"/>
        <v>1.0517951407197652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740.10618566661299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35.085880679503489</v>
      </c>
      <c r="K194" s="27">
        <f t="shared" si="36"/>
        <v>6.666666666666667</v>
      </c>
      <c r="L194" s="37">
        <f t="shared" si="38"/>
        <v>0.15320694708693239</v>
      </c>
      <c r="M194" s="110">
        <f t="shared" si="37"/>
        <v>-11.760912373409578</v>
      </c>
      <c r="N194" s="110">
        <f t="shared" si="39"/>
        <v>1.0359068257422723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745.73426923748423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35.151682019618328</v>
      </c>
      <c r="K195" s="27">
        <f t="shared" si="36"/>
        <v>6.666666666666667</v>
      </c>
      <c r="L195" s="37">
        <f t="shared" si="38"/>
        <v>8.7405606972094319E-2</v>
      </c>
      <c r="M195" s="110">
        <f t="shared" si="37"/>
        <v>-11.760912373409578</v>
      </c>
      <c r="N195" s="110">
        <f t="shared" si="39"/>
        <v>1.0203297759174095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751.37814179800398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35.217171138620039</v>
      </c>
      <c r="K196" s="27">
        <f t="shared" si="36"/>
        <v>6.666666666666667</v>
      </c>
      <c r="L196" s="37">
        <f t="shared" si="38"/>
        <v>2.1916487970383258E-2</v>
      </c>
      <c r="M196" s="110">
        <f t="shared" si="37"/>
        <v>-11.760912373409578</v>
      </c>
      <c r="N196" s="110">
        <f t="shared" si="39"/>
        <v>1.0050592126640698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757.0368471238736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35.282340367098485</v>
      </c>
      <c r="K197" s="27">
        <f t="shared" si="36"/>
        <v>6.666666666666667</v>
      </c>
      <c r="L197" s="37">
        <f t="shared" si="38"/>
        <v>-4.3252740508062715E-2</v>
      </c>
      <c r="M197" s="110">
        <f t="shared" si="37"/>
        <v>-11.760912373409578</v>
      </c>
      <c r="N197" s="110">
        <f t="shared" si="39"/>
        <v>0.99009011815939985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762.70950245306778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35.347183144300409</v>
      </c>
      <c r="K198" s="27">
        <f t="shared" si="36"/>
        <v>6.666666666666667</v>
      </c>
      <c r="L198" s="37">
        <f t="shared" si="38"/>
        <v>-0.10809551770998738</v>
      </c>
      <c r="M198" s="110">
        <f t="shared" si="37"/>
        <v>-11.760912373409578</v>
      </c>
      <c r="N198" s="110">
        <f t="shared" si="39"/>
        <v>0.97541728710529052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768.39529177925965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35.411693902539831</v>
      </c>
      <c r="K199" s="27">
        <f t="shared" si="36"/>
        <v>6.666666666666667</v>
      </c>
      <c r="L199" s="37">
        <f t="shared" si="38"/>
        <v>-0.17260627594940914</v>
      </c>
      <c r="M199" s="110">
        <f t="shared" si="37"/>
        <v>-11.760912373409578</v>
      </c>
      <c r="N199" s="110">
        <f t="shared" si="39"/>
        <v>0.96103537142452755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774.09345984215179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35.475867964132632</v>
      </c>
      <c r="K200" s="27">
        <f t="shared" si="36"/>
        <v>6.666666666666667</v>
      </c>
      <c r="L200" s="37">
        <f t="shared" si="38"/>
        <v>-0.23678033754221062</v>
      </c>
      <c r="M200" s="110">
        <f t="shared" si="37"/>
        <v>-11.760912373409578</v>
      </c>
      <c r="N200" s="110">
        <f t="shared" si="39"/>
        <v>0.94693891880528736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779.80330673491926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35.5397014493985</v>
      </c>
      <c r="K201" s="27">
        <f t="shared" si="36"/>
        <v>6.666666666666667</v>
      </c>
      <c r="L201" s="37">
        <f t="shared" si="38"/>
        <v>-0.30061382280807791</v>
      </c>
      <c r="M201" s="110">
        <f t="shared" si="37"/>
        <v>-11.760912373409578</v>
      </c>
      <c r="N201" s="110">
        <f t="shared" si="39"/>
        <v>0.93312240589193696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785.52418305875608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35.603191194453167</v>
      </c>
      <c r="K202" s="27">
        <f t="shared" si="36"/>
        <v>6.666666666666667</v>
      </c>
      <c r="L202" s="37">
        <f t="shared" si="38"/>
        <v>-0.36410356786274534</v>
      </c>
      <c r="M202" s="110">
        <f t="shared" si="37"/>
        <v>-11.760912373409578</v>
      </c>
      <c r="N202" s="110">
        <f t="shared" si="39"/>
        <v>0.91958026681551919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791.25548556305171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35.666334677671088</v>
      </c>
      <c r="K203" s="27">
        <f t="shared" si="36"/>
        <v>6.666666666666667</v>
      </c>
      <c r="L203" s="37">
        <f t="shared" si="38"/>
        <v>-0.4272470510806663</v>
      </c>
      <c r="M203" s="110">
        <f t="shared" si="37"/>
        <v>-11.760912373409578</v>
      </c>
      <c r="N203" s="110">
        <f t="shared" si="39"/>
        <v>0.90630691766657412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796.99665321717794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35.72912995383534</v>
      </c>
      <c r="K204" s="27">
        <f t="shared" si="36"/>
        <v>6.666666666666667</v>
      </c>
      <c r="L204" s="37">
        <f t="shared" si="38"/>
        <v>-0.49004232724491814</v>
      </c>
      <c r="M204" s="110">
        <f t="shared" si="37"/>
        <v>-11.760912373409578</v>
      </c>
      <c r="N204" s="110">
        <f t="shared" si="39"/>
        <v>0.89329677743438618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802.74716366636039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35.791575595110899</v>
      </c>
      <c r="K205" s="27">
        <f t="shared" si="36"/>
        <v>6.666666666666667</v>
      </c>
      <c r="L205" s="37">
        <f t="shared" si="38"/>
        <v>-0.55248796852047732</v>
      </c>
      <c r="M205" s="110">
        <f t="shared" si="37"/>
        <v>-11.760912373409578</v>
      </c>
      <c r="N205" s="110">
        <f t="shared" si="39"/>
        <v>0.8805442858686493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808.506530029793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35.853670638081624</v>
      </c>
      <c r="K206" s="27">
        <f t="shared" si="36"/>
        <v>6.666666666666667</v>
      </c>
      <c r="L206" s="37">
        <f t="shared" si="38"/>
        <v>-0.61458301149120231</v>
      </c>
      <c r="M206" s="110">
        <f t="shared" si="37"/>
        <v>-11.760912373409578</v>
      </c>
      <c r="N206" s="110">
        <f t="shared" si="39"/>
        <v>0.86804391866046315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814.27429800410289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35.915414536182077</v>
      </c>
      <c r="K207" s="27">
        <f t="shared" si="36"/>
        <v>6.666666666666667</v>
      </c>
      <c r="L207" s="37">
        <f t="shared" si="38"/>
        <v>-0.67632690959165487</v>
      </c>
      <c r="M207" s="110">
        <f t="shared" si="37"/>
        <v>-11.760912373409578</v>
      </c>
      <c r="N207" s="110">
        <f t="shared" si="39"/>
        <v>0.85579020028840236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820.0500432396102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35.976807116934495</v>
      </c>
      <c r="K208" s="27">
        <f t="shared" si="36"/>
        <v>6.666666666666667</v>
      </c>
      <c r="L208" s="37">
        <f t="shared" si="38"/>
        <v>-0.73771949034407314</v>
      </c>
      <c r="M208" s="110">
        <f t="shared" si="37"/>
        <v>-11.760912373409578</v>
      </c>
      <c r="N208" s="110">
        <f t="shared" si="39"/>
        <v>0.84377771483100106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825.83336896061678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36.03784854347105</v>
      </c>
      <c r="K209" s="27">
        <f t="shared" si="36"/>
        <v>6.666666666666667</v>
      </c>
      <c r="L209" s="37">
        <f t="shared" si="38"/>
        <v>-0.798760916880628</v>
      </c>
      <c r="M209" s="110">
        <f t="shared" si="37"/>
        <v>-11.760912373409578</v>
      </c>
      <c r="N209" s="110">
        <f t="shared" si="39"/>
        <v>0.8320011150083505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831.62390380427598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36.098539279881628</v>
      </c>
      <c r="K210" s="27">
        <f t="shared" si="36"/>
        <v>6.666666666666667</v>
      </c>
      <c r="L210" s="37">
        <f t="shared" si="38"/>
        <v>-0.85945165329120599</v>
      </c>
      <c r="M210" s="110">
        <f t="shared" si="37"/>
        <v>-11.760912373409578</v>
      </c>
      <c r="N210" s="110">
        <f t="shared" si="39"/>
        <v>0.82045512968212608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661.46574704376872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34.110147197075534</v>
      </c>
      <c r="K211" s="27">
        <f t="shared" si="36"/>
        <v>6.666666666666667</v>
      </c>
      <c r="L211" s="37">
        <f t="shared" si="38"/>
        <v>1.1289404295148877</v>
      </c>
      <c r="M211" s="110">
        <f t="shared" si="37"/>
        <v>-11.760912373409578</v>
      </c>
      <c r="N211" s="110">
        <f t="shared" si="39"/>
        <v>1.2968628301185565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661.56354713926146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34.111431342243485</v>
      </c>
      <c r="K212" s="27">
        <f t="shared" si="36"/>
        <v>6.666666666666667</v>
      </c>
      <c r="L212" s="37">
        <f t="shared" si="38"/>
        <v>1.1276562843469371</v>
      </c>
      <c r="M212" s="110">
        <f t="shared" si="37"/>
        <v>-11.760912373409578</v>
      </c>
      <c r="N212" s="110">
        <f t="shared" si="39"/>
        <v>1.2964794234626718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661.85663618962656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34.115278554518596</v>
      </c>
      <c r="K213" s="27">
        <f t="shared" si="36"/>
        <v>6.666666666666667</v>
      </c>
      <c r="L213" s="37">
        <f t="shared" si="38"/>
        <v>1.1238090720718255</v>
      </c>
      <c r="M213" s="110">
        <f t="shared" si="37"/>
        <v>-11.760912373409578</v>
      </c>
      <c r="N213" s="110">
        <f t="shared" si="39"/>
        <v>1.2953314413517643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662.34408541795472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34.121673250312924</v>
      </c>
      <c r="K214" s="27">
        <f t="shared" si="36"/>
        <v>6.666666666666667</v>
      </c>
      <c r="L214" s="37">
        <f t="shared" si="38"/>
        <v>1.1174143762774982</v>
      </c>
      <c r="M214" s="110">
        <f t="shared" si="37"/>
        <v>-11.760912373409578</v>
      </c>
      <c r="N214" s="110">
        <f t="shared" si="39"/>
        <v>1.293425555923567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663.02436311965994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34.130589740766069</v>
      </c>
      <c r="K215" s="27">
        <f t="shared" si="36"/>
        <v>6.666666666666667</v>
      </c>
      <c r="L215" s="37">
        <f t="shared" si="38"/>
        <v>1.1084978858243524</v>
      </c>
      <c r="M215" s="110">
        <f t="shared" si="37"/>
        <v>-11.760912373409578</v>
      </c>
      <c r="N215" s="110">
        <f t="shared" si="39"/>
        <v>1.2907727509262312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663.89535842565192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34.141992646408106</v>
      </c>
      <c r="K216" s="27">
        <f t="shared" si="36"/>
        <v>6.666666666666667</v>
      </c>
      <c r="L216" s="37">
        <f t="shared" si="38"/>
        <v>1.097094980182316</v>
      </c>
      <c r="M216" s="110">
        <f t="shared" si="37"/>
        <v>-11.760912373409578</v>
      </c>
      <c r="N216" s="110">
        <f t="shared" si="39"/>
        <v>1.2873881225799708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664.95441336789622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34.155837456396149</v>
      </c>
      <c r="K217" s="27">
        <f t="shared" si="36"/>
        <v>6.666666666666667</v>
      </c>
      <c r="L217" s="37">
        <f t="shared" si="38"/>
        <v>1.0832501701942725</v>
      </c>
      <c r="M217" s="110">
        <f t="shared" si="37"/>
        <v>-11.760912373409578</v>
      </c>
      <c r="N217" s="110">
        <f t="shared" si="39"/>
        <v>1.2832906115642309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666.198362137186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34.172071212685374</v>
      </c>
      <c r="K218" s="27">
        <f t="shared" si="36"/>
        <v>6.666666666666667</v>
      </c>
      <c r="L218" s="37">
        <f t="shared" si="38"/>
        <v>1.0670164139050478</v>
      </c>
      <c r="M218" s="110">
        <f t="shared" si="37"/>
        <v>-11.760912373409578</v>
      </c>
      <c r="N218" s="110">
        <f t="shared" si="39"/>
        <v>1.2785026760499043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667.62357622784418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34.190633296059886</v>
      </c>
      <c r="K219" s="27">
        <f t="shared" si="36"/>
        <v>6.666666666666667</v>
      </c>
      <c r="L219" s="37">
        <f t="shared" si="38"/>
        <v>1.0484543305305358</v>
      </c>
      <c r="M219" s="110">
        <f t="shared" si="37"/>
        <v>-11.760912373409578</v>
      </c>
      <c r="N219" s="110">
        <f t="shared" si="39"/>
        <v>1.2730499173979088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669.22601404400007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34.211456288848865</v>
      </c>
      <c r="K220" s="27">
        <f t="shared" si="36"/>
        <v>6.666666666666667</v>
      </c>
      <c r="L220" s="37">
        <f t="shared" si="38"/>
        <v>1.0276313377415569</v>
      </c>
      <c r="M220" s="110">
        <f t="shared" si="37"/>
        <v>-11.760912373409578</v>
      </c>
      <c r="N220" s="110">
        <f t="shared" si="39"/>
        <v>1.266960671154995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671.00127349821582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34.234466888408846</v>
      </c>
      <c r="K221" s="27">
        <f t="shared" si="36"/>
        <v>6.666666666666667</v>
      </c>
      <c r="L221" s="37">
        <f t="shared" si="38"/>
        <v>1.0046207381815755</v>
      </c>
      <c r="M221" s="110">
        <f t="shared" si="37"/>
        <v>-11.760912373409578</v>
      </c>
      <c r="N221" s="110">
        <f t="shared" si="39"/>
        <v>1.2602655762876451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672.94464616078346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34.259586845977005</v>
      </c>
      <c r="K222" s="27">
        <f t="shared" si="36"/>
        <v>6.666666666666667</v>
      </c>
      <c r="L222" s="37">
        <f t="shared" si="38"/>
        <v>0.97950078061341728</v>
      </c>
      <c r="M222" s="110">
        <f t="shared" si="37"/>
        <v>-11.760912373409578</v>
      </c>
      <c r="N222" s="110">
        <f t="shared" si="39"/>
        <v>1.2529971352539846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675.05117160742429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34.286733907121118</v>
      </c>
      <c r="K223" s="27">
        <f t="shared" si="36"/>
        <v>6.666666666666667</v>
      </c>
      <c r="L223" s="37">
        <f t="shared" ref="L223:L254" si="41">F223-J223+M223</f>
        <v>0.95235371946930414</v>
      </c>
      <c r="M223" s="110">
        <f t="shared" si="37"/>
        <v>-11.760912373409578</v>
      </c>
      <c r="N223" s="110">
        <f t="shared" ref="N223:N254" si="42">10^(L223/10)</f>
        <v>1.2451892766146704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677.31569075154164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34.315822732498681</v>
      </c>
      <c r="K224" s="27">
        <f t="shared" ref="K224:K268" si="45">4/60*100</f>
        <v>6.666666666666667</v>
      </c>
      <c r="L224" s="37">
        <f t="shared" si="41"/>
        <v>0.92326489409174073</v>
      </c>
      <c r="M224" s="110">
        <f t="shared" ref="M224:M268" si="46">10*LOG(6.666667/100)</f>
        <v>-11.760912373409578</v>
      </c>
      <c r="N224" s="110">
        <f t="shared" si="42"/>
        <v>1.2368769305498275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679.73289712009728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34.346765780731459</v>
      </c>
      <c r="K225" s="27">
        <f t="shared" si="45"/>
        <v>6.666666666666667</v>
      </c>
      <c r="L225" s="37">
        <f t="shared" si="41"/>
        <v>0.89232184585896235</v>
      </c>
      <c r="M225" s="110">
        <f t="shared" si="46"/>
        <v>-11.760912373409578</v>
      </c>
      <c r="N225" s="110">
        <f t="shared" si="42"/>
        <v>1.2280956260173619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682.29738522498337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34.379474138641157</v>
      </c>
      <c r="K226" s="27">
        <f t="shared" si="45"/>
        <v>6.666666666666667</v>
      </c>
      <c r="L226" s="37">
        <f t="shared" si="41"/>
        <v>0.85961348794926451</v>
      </c>
      <c r="M226" s="110">
        <f t="shared" si="46"/>
        <v>-11.760912373409578</v>
      </c>
      <c r="N226" s="110">
        <f t="shared" si="42"/>
        <v>1.2188811164955142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685.00369538093435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34.413858287635946</v>
      </c>
      <c r="K227" s="27">
        <f t="shared" si="45"/>
        <v>6.666666666666667</v>
      </c>
      <c r="L227" s="37">
        <f t="shared" si="41"/>
        <v>0.82522933895447537</v>
      </c>
      <c r="M227" s="110">
        <f t="shared" si="46"/>
        <v>-11.760912373409578</v>
      </c>
      <c r="N227" s="110">
        <f t="shared" si="42"/>
        <v>1.2092690394245325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687.84635451508484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34.449828798482855</v>
      </c>
      <c r="K228" s="27">
        <f t="shared" si="45"/>
        <v>6.666666666666667</v>
      </c>
      <c r="L228" s="37">
        <f t="shared" si="41"/>
        <v>0.78925882810756676</v>
      </c>
      <c r="M228" s="110">
        <f t="shared" si="46"/>
        <v>-11.760912373409578</v>
      </c>
      <c r="N228" s="110">
        <f t="shared" si="42"/>
        <v>1.1992946127036168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690.81991269328216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34.48729694988797</v>
      </c>
      <c r="K229" s="27">
        <f t="shared" si="45"/>
        <v>6.666666666666667</v>
      </c>
      <c r="L229" s="37">
        <f t="shared" si="41"/>
        <v>0.75179067670245203</v>
      </c>
      <c r="M229" s="110">
        <f t="shared" si="46"/>
        <v>-11.760912373409578</v>
      </c>
      <c r="N229" s="110">
        <f t="shared" si="42"/>
        <v>1.1889923699903899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693.91897524792375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34.52617526912519</v>
      </c>
      <c r="K230" s="27">
        <f t="shared" si="45"/>
        <v>6.666666666666667</v>
      </c>
      <c r="L230" s="37">
        <f t="shared" si="41"/>
        <v>0.71291235746523185</v>
      </c>
      <c r="M230" s="110">
        <f t="shared" si="46"/>
        <v>-11.760912373409578</v>
      </c>
      <c r="N230" s="110">
        <f t="shared" si="42"/>
        <v>1.1783959351454176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697.13823052770454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34.566377995340034</v>
      </c>
      <c r="K231" s="27">
        <f t="shared" si="45"/>
        <v>6.666666666666667</v>
      </c>
      <c r="L231" s="37">
        <f t="shared" si="41"/>
        <v>0.67270963125038818</v>
      </c>
      <c r="M231" s="110">
        <f t="shared" si="46"/>
        <v>-11.760912373409578</v>
      </c>
      <c r="N231" s="110">
        <f t="shared" si="42"/>
        <v>1.1675378349941548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700.47247339972421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34.607821468081994</v>
      </c>
      <c r="K232" s="27">
        <f t="shared" si="45"/>
        <v>6.666666666666667</v>
      </c>
      <c r="L232" s="37">
        <f t="shared" si="41"/>
        <v>0.63126615850842782</v>
      </c>
      <c r="M232" s="110">
        <f t="shared" si="46"/>
        <v>-11.760912373409578</v>
      </c>
      <c r="N232" s="110">
        <f t="shared" si="42"/>
        <v>1.1564493486527818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703.91662471925929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34.650424445095723</v>
      </c>
      <c r="K233" s="27">
        <f t="shared" si="45"/>
        <v>6.666666666666667</v>
      </c>
      <c r="L233" s="37">
        <f t="shared" si="41"/>
        <v>0.58866318149469876</v>
      </c>
      <c r="M233" s="110">
        <f t="shared" si="46"/>
        <v>-11.760912373409578</v>
      </c>
      <c r="N233" s="110">
        <f t="shared" si="42"/>
        <v>1.145160390975313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707.46574704376872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34.694108354456809</v>
      </c>
      <c r="K234" s="27">
        <f t="shared" si="45"/>
        <v>6.666666666666667</v>
      </c>
      <c r="L234" s="37">
        <f t="shared" si="41"/>
        <v>0.54497927213361308</v>
      </c>
      <c r="M234" s="110">
        <f t="shared" si="46"/>
        <v>-11.760912373409578</v>
      </c>
      <c r="N234" s="110">
        <f t="shared" si="42"/>
        <v>1.1336994272085867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711.11505690793251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34.738797486820275</v>
      </c>
      <c r="K235" s="27">
        <f t="shared" si="45"/>
        <v>6.666666666666667</v>
      </c>
      <c r="L235" s="37">
        <f t="shared" si="41"/>
        <v>0.50029013977014714</v>
      </c>
      <c r="M235" s="110">
        <f t="shared" si="46"/>
        <v>-11.760912373409578</v>
      </c>
      <c r="N235" s="110">
        <f t="shared" si="42"/>
        <v>1.1220934156621722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714.85993399871506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34.78441913391196</v>
      </c>
      <c r="K236" s="27">
        <f t="shared" si="45"/>
        <v>6.666666666666667</v>
      </c>
      <c r="L236" s="37">
        <f t="shared" si="41"/>
        <v>0.45466849267846143</v>
      </c>
      <c r="M236" s="110">
        <f t="shared" si="46"/>
        <v>-11.760912373409578</v>
      </c>
      <c r="N236" s="110">
        <f t="shared" si="42"/>
        <v>1.1103677750818932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718.69592757680243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34.830903679493844</v>
      </c>
      <c r="K237" s="27">
        <f t="shared" si="45"/>
        <v>6.666666666666667</v>
      </c>
      <c r="L237" s="37">
        <f t="shared" si="41"/>
        <v>0.40818394709657824</v>
      </c>
      <c r="M237" s="110">
        <f t="shared" si="46"/>
        <v>-11.760912373409578</v>
      </c>
      <c r="N237" s="110">
        <f t="shared" si="42"/>
        <v>1.098546373426766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722.61876048639397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34.878184648928887</v>
      </c>
      <c r="K238" s="27">
        <f t="shared" si="45"/>
        <v>6.666666666666667</v>
      </c>
      <c r="L238" s="37">
        <f t="shared" si="41"/>
        <v>0.36090297766153512</v>
      </c>
      <c r="M238" s="110">
        <f t="shared" si="46"/>
        <v>-11.760912373409578</v>
      </c>
      <c r="N238" s="110">
        <f t="shared" si="42"/>
        <v>1.0866515348599655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726.62433108212781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34.92619872321184</v>
      </c>
      <c r="K239" s="27">
        <f t="shared" si="45"/>
        <v>6.666666666666667</v>
      </c>
      <c r="L239" s="37">
        <f t="shared" si="41"/>
        <v>0.31288890337858177</v>
      </c>
      <c r="M239" s="110">
        <f t="shared" si="46"/>
        <v>-11.760912373409578</v>
      </c>
      <c r="N239" s="110">
        <f t="shared" si="42"/>
        <v>1.0747040619473505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730.70871338242148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34.974885722964068</v>
      </c>
      <c r="K240" s="27">
        <f t="shared" si="45"/>
        <v>6.666666666666667</v>
      </c>
      <c r="L240" s="37">
        <f t="shared" si="41"/>
        <v>0.2642019036263541</v>
      </c>
      <c r="M240" s="110">
        <f t="shared" si="46"/>
        <v>-11.760912373409578</v>
      </c>
      <c r="N240" s="110">
        <f t="shared" si="42"/>
        <v>1.0627232702886589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734.86815573490753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35.024188567452775</v>
      </c>
      <c r="K241" s="27">
        <f t="shared" si="45"/>
        <v>6.666666666666667</v>
      </c>
      <c r="L241" s="37">
        <f t="shared" si="41"/>
        <v>0.21489905913764673</v>
      </c>
      <c r="M241" s="110">
        <f t="shared" si="46"/>
        <v>-11.760912373409578</v>
      </c>
      <c r="N241" s="110">
        <f t="shared" si="42"/>
        <v>1.0507270330665628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739.09907825368941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35.074053213218249</v>
      </c>
      <c r="K242" s="27">
        <f t="shared" si="45"/>
        <v>6.666666666666667</v>
      </c>
      <c r="L242" s="37">
        <f t="shared" si="41"/>
        <v>0.16503441337217239</v>
      </c>
      <c r="M242" s="110">
        <f t="shared" si="46"/>
        <v>-11.760912373409578</v>
      </c>
      <c r="N242" s="110">
        <f t="shared" si="42"/>
        <v>1.0387318332717412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743.39806926128335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35.124428576403197</v>
      </c>
      <c r="K243" s="27">
        <f t="shared" si="45"/>
        <v>6.666666666666667</v>
      </c>
      <c r="L243" s="37">
        <f t="shared" si="41"/>
        <v>0.11465905018722466</v>
      </c>
      <c r="M243" s="110">
        <f t="shared" si="46"/>
        <v>-11.760912373409578</v>
      </c>
      <c r="N243" s="110">
        <f t="shared" si="42"/>
        <v>1.0267528216353325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747.76188094138854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35.175266442393252</v>
      </c>
      <c r="K244" s="27">
        <f t="shared" si="45"/>
        <v>6.666666666666667</v>
      </c>
      <c r="L244" s="37">
        <f t="shared" si="41"/>
        <v>6.3821184197170311E-2</v>
      </c>
      <c r="M244" s="110">
        <f t="shared" si="46"/>
        <v>-11.760912373409578</v>
      </c>
      <c r="N244" s="110">
        <f t="shared" si="42"/>
        <v>1.0148038785648665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752.18742438285312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35.226521365912987</v>
      </c>
      <c r="K245" s="27">
        <f t="shared" si="45"/>
        <v>6.666666666666667</v>
      </c>
      <c r="L245" s="37">
        <f t="shared" si="41"/>
        <v>1.2566260677434826E-2</v>
      </c>
      <c r="M245" s="110">
        <f t="shared" si="46"/>
        <v>-11.760912373409578</v>
      </c>
      <c r="N245" s="110">
        <f t="shared" si="42"/>
        <v>1.0028976786291981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756.67176417090741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35.278150564284353</v>
      </c>
      <c r="K246" s="27">
        <f t="shared" si="45"/>
        <v>6.666666666666667</v>
      </c>
      <c r="L246" s="37">
        <f t="shared" si="41"/>
        <v>-3.9062937693930877E-2</v>
      </c>
      <c r="M246" s="110">
        <f t="shared" si="46"/>
        <v>-11.760912373409578</v>
      </c>
      <c r="N246" s="110">
        <f t="shared" si="42"/>
        <v>0.99104575636853709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761.2121126592599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35.330113806152113</v>
      </c>
      <c r="K247" s="27">
        <f t="shared" si="45"/>
        <v>6.666666666666667</v>
      </c>
      <c r="L247" s="37">
        <f t="shared" si="41"/>
        <v>-9.1026179561691123E-2</v>
      </c>
      <c r="M247" s="110">
        <f t="shared" si="46"/>
        <v>-11.760912373409578</v>
      </c>
      <c r="N247" s="110">
        <f t="shared" si="42"/>
        <v>0.97925857241464354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765.80582403619792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35.382373297615601</v>
      </c>
      <c r="K248" s="27">
        <f t="shared" si="45"/>
        <v>6.666666666666667</v>
      </c>
      <c r="L248" s="37">
        <f t="shared" si="41"/>
        <v>-0.14328567102517908</v>
      </c>
      <c r="M248" s="110">
        <f t="shared" si="46"/>
        <v>-11.760912373409578</v>
      </c>
      <c r="N248" s="110">
        <f t="shared" si="42"/>
        <v>0.96754557909298411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770.45038827944859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35.434893567379</v>
      </c>
      <c r="K249" s="27">
        <f t="shared" si="45"/>
        <v>6.666666666666667</v>
      </c>
      <c r="L249" s="37">
        <f t="shared" si="41"/>
        <v>-0.19580594078857771</v>
      </c>
      <c r="M249" s="110">
        <f t="shared" si="46"/>
        <v>-11.760912373409578</v>
      </c>
      <c r="N249" s="110">
        <f t="shared" si="42"/>
        <v>0.95591528484321153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775.14342507824949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35.487641352243429</v>
      </c>
      <c r="K250" s="27">
        <f t="shared" si="45"/>
        <v>6.666666666666667</v>
      </c>
      <c r="L250" s="37">
        <f t="shared" si="41"/>
        <v>-0.24855372565300726</v>
      </c>
      <c r="M250" s="110">
        <f t="shared" si="46"/>
        <v>-11.760912373409578</v>
      </c>
      <c r="N250" s="110">
        <f t="shared" si="42"/>
        <v>0.94437531693745802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779.88267778674162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35.540585484010627</v>
      </c>
      <c r="K251" s="27">
        <f t="shared" si="45"/>
        <v>6.666666666666667</v>
      </c>
      <c r="L251" s="37">
        <f t="shared" si="41"/>
        <v>-0.30149785742020541</v>
      </c>
      <c r="M251" s="110">
        <f t="shared" si="46"/>
        <v>-11.760912373409578</v>
      </c>
      <c r="N251" s="110">
        <f t="shared" si="42"/>
        <v>0.93293248209919277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784.66600746032509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35.593696778648948</v>
      </c>
      <c r="K252" s="27">
        <f t="shared" si="45"/>
        <v>6.666666666666667</v>
      </c>
      <c r="L252" s="37">
        <f t="shared" si="41"/>
        <v>-0.35460915205852572</v>
      </c>
      <c r="M252" s="110">
        <f t="shared" si="46"/>
        <v>-11.760912373409578</v>
      </c>
      <c r="N252" s="110">
        <f t="shared" si="42"/>
        <v>0.92159282473011916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789.49138701587106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35.646947928383824</v>
      </c>
      <c r="K253" s="27">
        <f t="shared" si="45"/>
        <v>6.666666666666667</v>
      </c>
      <c r="L253" s="37">
        <f t="shared" si="41"/>
        <v>-0.40786030179340216</v>
      </c>
      <c r="M253" s="110">
        <f t="shared" si="46"/>
        <v>-11.760912373409578</v>
      </c>
      <c r="N253" s="110">
        <f t="shared" si="42"/>
        <v>0.91036168254080541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794.35689554747819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35.700313397214472</v>
      </c>
      <c r="K254" s="27">
        <f t="shared" si="45"/>
        <v>6.666666666666667</v>
      </c>
      <c r="L254" s="37">
        <f t="shared" si="41"/>
        <v>-0.46122577062405057</v>
      </c>
      <c r="M254" s="110">
        <f t="shared" si="46"/>
        <v>-11.760912373409578</v>
      </c>
      <c r="N254" s="110">
        <f t="shared" si="42"/>
        <v>0.89924373945412062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799.26071282166902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35.753769320223441</v>
      </c>
      <c r="K255" s="27">
        <f t="shared" si="45"/>
        <v>6.666666666666667</v>
      </c>
      <c r="L255" s="37">
        <f t="shared" ref="L255:L268" si="47">F255-J255+M255</f>
        <v>-0.51468169363301897</v>
      </c>
      <c r="M255" s="110">
        <f t="shared" si="46"/>
        <v>-11.760912373409578</v>
      </c>
      <c r="N255" s="110">
        <f t="shared" ref="N255:N268" si="48">10^(L255/10)</f>
        <v>0.88824307571085981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804.20111396935886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35.807293406932239</v>
      </c>
      <c r="K256" s="27">
        <f t="shared" si="45"/>
        <v>6.666666666666667</v>
      </c>
      <c r="L256" s="37">
        <f t="shared" si="47"/>
        <v>-0.56820578034181679</v>
      </c>
      <c r="M256" s="110">
        <f t="shared" si="46"/>
        <v>-11.760912373409578</v>
      </c>
      <c r="N256" s="110">
        <f t="shared" si="48"/>
        <v>0.8773632151559847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809.17646438645579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35.86086484886269</v>
      </c>
      <c r="K257" s="27">
        <f t="shared" si="45"/>
        <v>6.666666666666667</v>
      </c>
      <c r="L257" s="37">
        <f t="shared" si="47"/>
        <v>-0.62177722227226795</v>
      </c>
      <c r="M257" s="110">
        <f t="shared" si="46"/>
        <v>-11.760912373409578</v>
      </c>
      <c r="N257" s="110">
        <f t="shared" si="48"/>
        <v>0.86660716972308049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814.18521485042834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35.914464231386539</v>
      </c>
      <c r="K258" s="27">
        <f t="shared" si="45"/>
        <v>6.666666666666667</v>
      </c>
      <c r="L258" s="37">
        <f t="shared" si="47"/>
        <v>-0.67537660479611716</v>
      </c>
      <c r="M258" s="110">
        <f t="shared" si="46"/>
        <v>-11.760912373409578</v>
      </c>
      <c r="N258" s="110">
        <f t="shared" si="48"/>
        <v>0.85597748116552919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819.22589685646994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35.968073449883583</v>
      </c>
      <c r="K259" s="27">
        <f t="shared" si="45"/>
        <v>6.666666666666667</v>
      </c>
      <c r="L259" s="37">
        <f t="shared" si="47"/>
        <v>-0.72898582329316142</v>
      </c>
      <c r="M259" s="110">
        <f t="shared" si="46"/>
        <v>-11.760912373409578</v>
      </c>
      <c r="N259" s="110">
        <f t="shared" si="48"/>
        <v>0.84547626010664423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824.29711817389011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36.021675630178315</v>
      </c>
      <c r="K260" s="27">
        <f t="shared" si="45"/>
        <v>6.666666666666667</v>
      </c>
      <c r="L260" s="37">
        <f t="shared" si="47"/>
        <v>-0.78258800358789316</v>
      </c>
      <c r="M260" s="110">
        <f t="shared" si="46"/>
        <v>-11.760912373409578</v>
      </c>
      <c r="N260" s="110">
        <f t="shared" si="48"/>
        <v>0.83510522249891073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829.3975586209549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36.075255053185785</v>
      </c>
      <c r="K261" s="27">
        <f t="shared" si="45"/>
        <v>6.666666666666667</v>
      </c>
      <c r="L261" s="37">
        <f t="shared" si="47"/>
        <v>-0.83616742659536314</v>
      </c>
      <c r="M261" s="110">
        <f t="shared" si="46"/>
        <v>-11.760912373409578</v>
      </c>
      <c r="N261" s="110">
        <f t="shared" si="48"/>
        <v>0.82486572359533417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834.52596605451208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36.128797083666619</v>
      </c>
      <c r="K262" s="27">
        <f t="shared" si="45"/>
        <v>6.666666666666667</v>
      </c>
      <c r="L262" s="37">
        <f t="shared" si="47"/>
        <v>-0.8897094570761972</v>
      </c>
      <c r="M262" s="110">
        <f t="shared" si="46"/>
        <v>-11.760912373409578</v>
      </c>
      <c r="N262" s="110">
        <f t="shared" si="48"/>
        <v>0.81475878954476089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839.68115256926546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36.182288102967917</v>
      </c>
      <c r="K263" s="27">
        <f t="shared" si="45"/>
        <v>6.666666666666667</v>
      </c>
      <c r="L263" s="37">
        <f t="shared" si="47"/>
        <v>-0.94320047637749482</v>
      </c>
      <c r="M263" s="110">
        <f t="shared" si="46"/>
        <v>-11.760912373409578</v>
      </c>
      <c r="N263" s="110">
        <f t="shared" si="48"/>
        <v>0.80478514672854262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844.86199090045272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36.235715445609898</v>
      </c>
      <c r="K264" s="27">
        <f t="shared" si="45"/>
        <v>6.666666666666667</v>
      </c>
      <c r="L264" s="37">
        <f t="shared" si="47"/>
        <v>-0.99662781901947639</v>
      </c>
      <c r="M264" s="110">
        <f t="shared" si="46"/>
        <v>-11.760912373409578</v>
      </c>
      <c r="N264" s="110">
        <f t="shared" si="48"/>
        <v>0.79494524895869845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850.06741102287663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36.289067339566081</v>
      </c>
      <c r="K265" s="27">
        <f t="shared" si="45"/>
        <v>6.666666666666667</v>
      </c>
      <c r="L265" s="37">
        <f t="shared" si="47"/>
        <v>-1.0499797129756594</v>
      </c>
      <c r="M265" s="110">
        <f t="shared" si="46"/>
        <v>-11.760912373409578</v>
      </c>
      <c r="N265" s="110">
        <f t="shared" si="48"/>
        <v>0.78523930265843589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855.29639693866545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36.342332850077327</v>
      </c>
      <c r="K266" s="27">
        <f t="shared" si="45"/>
        <v>6.666666666666667</v>
      </c>
      <c r="L266" s="37">
        <f t="shared" si="47"/>
        <v>-1.1032452234869048</v>
      </c>
      <c r="M266" s="110">
        <f t="shared" si="46"/>
        <v>-11.760912373409578</v>
      </c>
      <c r="N266" s="110">
        <f t="shared" si="48"/>
        <v>0.77566729014481461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860.54798364578096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36.395501826835499</v>
      </c>
      <c r="K267" s="27">
        <f t="shared" si="45"/>
        <v>6.666666666666667</v>
      </c>
      <c r="L267" s="37">
        <f t="shared" si="47"/>
        <v>-1.1564142002450772</v>
      </c>
      <c r="M267" s="110">
        <f t="shared" si="46"/>
        <v>-11.760912373409578</v>
      </c>
      <c r="N267" s="110">
        <f t="shared" si="48"/>
        <v>0.76622899113105203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865.82125427908534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36.448564854371256</v>
      </c>
      <c r="K268" s="40">
        <f t="shared" si="45"/>
        <v>6.666666666666667</v>
      </c>
      <c r="L268" s="41">
        <f t="shared" si="47"/>
        <v>-1.2094772277808339</v>
      </c>
      <c r="M268" s="110">
        <f t="shared" si="46"/>
        <v>-11.760912373409578</v>
      </c>
      <c r="N268" s="110">
        <f t="shared" si="48"/>
        <v>0.75692400256259029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23.489154489118881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18CE4-21D8-4775-839F-C831CC319496}">
  <sheetPr codeName="Sheet37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179</v>
      </c>
      <c r="B2" s="29" t="s">
        <v>119</v>
      </c>
      <c r="C2" s="29">
        <f>NSAs!B37</f>
        <v>253764.83</v>
      </c>
      <c r="D2" s="30">
        <f>NSAs!C37</f>
        <v>4258874.59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35 (dBA)</v>
      </c>
      <c r="V5" s="145" t="str">
        <f>INDEX(A7:A45,MATCH(W5,H7:H45,0))</f>
        <v>A-2</v>
      </c>
      <c r="W5" s="146">
        <f>MAX(H7:H45)</f>
        <v>36.501235966781209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A-3</v>
      </c>
      <c r="W6" s="148">
        <f>LARGE(H7:H45,2)</f>
        <v>31.27302187928187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1248.8269847340136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39.6300454883784</v>
      </c>
      <c r="H7" s="36">
        <f>C7-G7</f>
        <v>29.380254468261413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867.01267556199821</v>
      </c>
    </row>
    <row r="8" spans="1:23" x14ac:dyDescent="0.25">
      <c r="A8" s="9" t="str">
        <f>Inverters!B4</f>
        <v>A-2</v>
      </c>
      <c r="B8" s="24">
        <f t="shared" si="0"/>
        <v>550.11463578059136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32.509063989858603</v>
      </c>
      <c r="H8" s="37">
        <f t="shared" ref="H8:H44" si="3">C8-G8</f>
        <v>36.501235966781209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4468.1073275985354</v>
      </c>
    </row>
    <row r="9" spans="1:23" x14ac:dyDescent="0.25">
      <c r="A9" s="9" t="str">
        <f>Inverters!B5</f>
        <v>A-3</v>
      </c>
      <c r="B9" s="24">
        <f t="shared" si="0"/>
        <v>1004.3010202124841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37.737278077357942</v>
      </c>
      <c r="H9" s="37">
        <f t="shared" si="3"/>
        <v>31.27302187928187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1340.6091768234976</v>
      </c>
    </row>
    <row r="10" spans="1:23" x14ac:dyDescent="0.25">
      <c r="A10" s="9" t="str">
        <f>Inverters!B6</f>
        <v>A-4</v>
      </c>
      <c r="B10" s="24">
        <f t="shared" si="0"/>
        <v>1892.4849974833614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43.240648907051025</v>
      </c>
      <c r="H10" s="37">
        <f t="shared" si="3"/>
        <v>25.769651049588788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377.54185467115082</v>
      </c>
    </row>
    <row r="11" spans="1:23" x14ac:dyDescent="0.25">
      <c r="A11" s="9" t="str">
        <f>Inverters!B7</f>
        <v>A-5</v>
      </c>
      <c r="B11" s="24">
        <f t="shared" si="0"/>
        <v>2245.2528597242604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44.725305164239053</v>
      </c>
      <c r="H11" s="37">
        <f t="shared" si="3"/>
        <v>24.284994792400759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268.22513913349144</v>
      </c>
    </row>
    <row r="12" spans="1:23" x14ac:dyDescent="0.25">
      <c r="A12" s="9" t="str">
        <f>Inverters!B8</f>
        <v>A-6</v>
      </c>
      <c r="B12" s="24">
        <f t="shared" si="0"/>
        <v>2646.8993779514672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46.154748637654876</v>
      </c>
      <c r="H12" s="37">
        <f t="shared" si="3"/>
        <v>22.855551318984936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192.99903249740589</v>
      </c>
    </row>
    <row r="13" spans="1:23" x14ac:dyDescent="0.25">
      <c r="A13" s="9" t="str">
        <f>Inverters!B9</f>
        <v>A-7</v>
      </c>
      <c r="B13" s="24">
        <f t="shared" si="0"/>
        <v>1306.6000468775831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40.022853388704156</v>
      </c>
      <c r="H13" s="37">
        <f t="shared" si="3"/>
        <v>28.987446567935656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792.03551670148477</v>
      </c>
    </row>
    <row r="14" spans="1:23" x14ac:dyDescent="0.25">
      <c r="A14" s="9" t="str">
        <f>Inverters!B10</f>
        <v>A-8</v>
      </c>
      <c r="B14" s="24">
        <f t="shared" si="0"/>
        <v>1507.6003270429483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41.26572445977704</v>
      </c>
      <c r="H14" s="37">
        <f t="shared" si="3"/>
        <v>27.744575496862772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594.91860332462068</v>
      </c>
    </row>
    <row r="15" spans="1:23" x14ac:dyDescent="0.25">
      <c r="A15" s="9" t="str">
        <f>Inverters!B11</f>
        <v>A-9</v>
      </c>
      <c r="B15" s="24">
        <f t="shared" si="0"/>
        <v>2054.8680483425137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43.955678784907356</v>
      </c>
      <c r="H15" s="37">
        <f t="shared" si="3"/>
        <v>25.054621171732457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320.23007507720342</v>
      </c>
    </row>
    <row r="16" spans="1:23" x14ac:dyDescent="0.25">
      <c r="A16" s="9" t="str">
        <f>Inverters!B12</f>
        <v>A-10</v>
      </c>
      <c r="B16" s="24">
        <f t="shared" si="0"/>
        <v>2372.3745676009012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45.203665192997377</v>
      </c>
      <c r="H16" s="37">
        <f t="shared" si="3"/>
        <v>23.806634763642435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240.25004426877848</v>
      </c>
    </row>
    <row r="17" spans="1:21" x14ac:dyDescent="0.25">
      <c r="A17" s="9" t="str">
        <f>Inverters!B13</f>
        <v>A-11</v>
      </c>
      <c r="B17" s="24">
        <f t="shared" si="0"/>
        <v>2719.0238617010305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46.388260378006819</v>
      </c>
      <c r="H17" s="37">
        <f t="shared" si="3"/>
        <v>22.622039578632993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182.89589490885578</v>
      </c>
    </row>
    <row r="18" spans="1:21" x14ac:dyDescent="0.25">
      <c r="A18" s="9" t="str">
        <f>Inverters!B14</f>
        <v>A-12</v>
      </c>
      <c r="B18" s="24">
        <f t="shared" si="0"/>
        <v>2993.8926931505653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47.224724606795739</v>
      </c>
      <c r="H18" s="37">
        <f t="shared" si="3"/>
        <v>21.785575349844073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150.85424477958111</v>
      </c>
    </row>
    <row r="19" spans="1:21" x14ac:dyDescent="0.25">
      <c r="A19" s="9" t="str">
        <f>Inverters!B15</f>
        <v>A-13</v>
      </c>
      <c r="B19" s="24">
        <f t="shared" si="0"/>
        <v>3358.2010608657401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48.22213388970637</v>
      </c>
      <c r="H19" s="37">
        <f t="shared" si="3"/>
        <v>20.788166066933442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119.89928870820017</v>
      </c>
    </row>
    <row r="20" spans="1:21" x14ac:dyDescent="0.25">
      <c r="A20" s="9" t="str">
        <f>Inverters!B16</f>
        <v>A-14</v>
      </c>
      <c r="B20" s="24">
        <f t="shared" si="0"/>
        <v>3641.6949461616932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48.926071268786131</v>
      </c>
      <c r="H20" s="37">
        <f t="shared" si="3"/>
        <v>20.084228687853681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101.95836646967464</v>
      </c>
    </row>
    <row r="21" spans="1:21" x14ac:dyDescent="0.25">
      <c r="A21" s="9" t="str">
        <f>Inverters!B17</f>
        <v>A-15</v>
      </c>
      <c r="B21" s="24">
        <f t="shared" si="0"/>
        <v>3967.5186794392462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49.670379602593378</v>
      </c>
      <c r="H21" s="37">
        <f t="shared" si="3"/>
        <v>19.339920354046434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85.899776806468978</v>
      </c>
    </row>
    <row r="22" spans="1:21" x14ac:dyDescent="0.25">
      <c r="A22" s="9" t="str">
        <f>Inverters!B18</f>
        <v>A-16</v>
      </c>
      <c r="B22" s="24">
        <f t="shared" si="0"/>
        <v>1676.5395393189226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42.188276004751444</v>
      </c>
      <c r="H22" s="37">
        <f t="shared" si="3"/>
        <v>26.822023951888369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481.06348726643768</v>
      </c>
    </row>
    <row r="23" spans="1:21" x14ac:dyDescent="0.25">
      <c r="A23" s="9" t="str">
        <f>Inverters!B19</f>
        <v>A-17</v>
      </c>
      <c r="B23" s="24">
        <f t="shared" si="0"/>
        <v>1962.5088654319538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43.556232546047518</v>
      </c>
      <c r="H23" s="37">
        <f t="shared" si="3"/>
        <v>25.454067410592295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351.0805265661952</v>
      </c>
    </row>
    <row r="24" spans="1:21" x14ac:dyDescent="0.25">
      <c r="A24" s="9" t="str">
        <f>Inverters!B20</f>
        <v>A-18</v>
      </c>
      <c r="B24" s="24">
        <f t="shared" si="0"/>
        <v>2227.685191336629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44.657076357275528</v>
      </c>
      <c r="H24" s="37">
        <f t="shared" si="3"/>
        <v>24.353223599364284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272.47230137990869</v>
      </c>
    </row>
    <row r="25" spans="1:21" x14ac:dyDescent="0.25">
      <c r="A25" s="9" t="str">
        <f>Inverters!B21</f>
        <v>A-19</v>
      </c>
      <c r="B25" s="24">
        <f t="shared" si="0"/>
        <v>2560.118965458596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45.865202937813237</v>
      </c>
      <c r="H25" s="37">
        <f t="shared" si="3"/>
        <v>23.145097018826576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206.30497541110253</v>
      </c>
    </row>
    <row r="26" spans="1:21" x14ac:dyDescent="0.25">
      <c r="A26" s="9" t="str">
        <f>Inverters!B22</f>
        <v>A-20</v>
      </c>
      <c r="B26" s="24">
        <f t="shared" si="0"/>
        <v>2845.7313979362129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46.783878112440831</v>
      </c>
      <c r="H26" s="37">
        <f t="shared" si="3"/>
        <v>22.226421844198981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166.97143684048905</v>
      </c>
    </row>
    <row r="27" spans="1:21" x14ac:dyDescent="0.25">
      <c r="A27" s="9" t="str">
        <f>Inverters!B23</f>
        <v>A-21</v>
      </c>
      <c r="B27" s="24">
        <f t="shared" si="0"/>
        <v>3141.1584460673657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47.641796871982805</v>
      </c>
      <c r="H27" s="37">
        <f t="shared" si="3"/>
        <v>21.368503084657007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137.0409335493957</v>
      </c>
    </row>
    <row r="28" spans="1:21" x14ac:dyDescent="0.25">
      <c r="A28" s="9" t="str">
        <f>Inverters!B24</f>
        <v>A-22</v>
      </c>
      <c r="B28" s="24">
        <f t="shared" si="0"/>
        <v>3435.1786820046736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48.418986639209194</v>
      </c>
      <c r="H28" s="37">
        <f t="shared" si="3"/>
        <v>20.591313317430618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114.58593998209336</v>
      </c>
    </row>
    <row r="29" spans="1:21" x14ac:dyDescent="0.25">
      <c r="A29" s="9" t="str">
        <f>Inverters!B25</f>
        <v>A-23</v>
      </c>
      <c r="B29" s="24">
        <f t="shared" si="0"/>
        <v>3737.4822051748497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49.151582671665018</v>
      </c>
      <c r="H29" s="37">
        <f t="shared" si="3"/>
        <v>19.858717284974794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96.799191176854436</v>
      </c>
    </row>
    <row r="30" spans="1:21" x14ac:dyDescent="0.25">
      <c r="A30" s="9" t="str">
        <f>Inverters!B26</f>
        <v>A-24</v>
      </c>
      <c r="B30" s="24">
        <f t="shared" si="0"/>
        <v>4081.5492182380931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49.916500758006507</v>
      </c>
      <c r="H30" s="37">
        <f t="shared" si="3"/>
        <v>19.093799198633306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81.16707952074394</v>
      </c>
    </row>
    <row r="31" spans="1:21" x14ac:dyDescent="0.25">
      <c r="A31" s="9" t="str">
        <f>Inverters!B27</f>
        <v>A-25</v>
      </c>
      <c r="B31" s="24">
        <f t="shared" si="0"/>
        <v>2333.6883707984503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45.060857240883941</v>
      </c>
      <c r="H31" s="37">
        <f t="shared" si="3"/>
        <v>23.949442715755872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248.28144914903794</v>
      </c>
    </row>
    <row r="32" spans="1:21" x14ac:dyDescent="0.25">
      <c r="A32" s="9" t="str">
        <f>Inverters!B28</f>
        <v>A-26</v>
      </c>
      <c r="B32" s="24">
        <f t="shared" si="0"/>
        <v>2628.7760536988321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46.095071799833832</v>
      </c>
      <c r="H32" s="37">
        <f t="shared" si="3"/>
        <v>22.915228156805981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195.66935602210717</v>
      </c>
    </row>
    <row r="33" spans="1:21" x14ac:dyDescent="0.25">
      <c r="A33" s="9" t="str">
        <f>Inverters!B29</f>
        <v>A-27</v>
      </c>
      <c r="B33" s="24">
        <f t="shared" si="0"/>
        <v>3017.8365916828488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47.293914402285438</v>
      </c>
      <c r="H33" s="37">
        <f t="shared" si="3"/>
        <v>21.716385554354375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148.4699476620861</v>
      </c>
    </row>
    <row r="34" spans="1:21" x14ac:dyDescent="0.25">
      <c r="A34" s="9" t="str">
        <f>Inverters!B30</f>
        <v>A-28</v>
      </c>
      <c r="B34" s="24">
        <f t="shared" si="0"/>
        <v>3846.0083029029711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49.400204349484753</v>
      </c>
      <c r="H34" s="37">
        <f t="shared" si="3"/>
        <v>19.61009560715506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91.41333653106517</v>
      </c>
    </row>
    <row r="35" spans="1:21" x14ac:dyDescent="0.25">
      <c r="A35" s="9" t="str">
        <f>Inverters!B31</f>
        <v>A-29</v>
      </c>
      <c r="B35" s="24">
        <f t="shared" si="0"/>
        <v>4076.3888943277993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49.90551219463643</v>
      </c>
      <c r="H35" s="37">
        <f t="shared" si="3"/>
        <v>19.104787762003383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81.372709328568803</v>
      </c>
    </row>
    <row r="36" spans="1:21" x14ac:dyDescent="0.25">
      <c r="A36" s="9" t="str">
        <f>Inverters!B32</f>
        <v>A-30</v>
      </c>
      <c r="B36" s="24">
        <f t="shared" si="0"/>
        <v>5107.2088401591309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51.863672341267076</v>
      </c>
      <c r="H36" s="37">
        <f t="shared" si="3"/>
        <v>17.146627615372736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51.839733656287819</v>
      </c>
    </row>
    <row r="37" spans="1:21" x14ac:dyDescent="0.25">
      <c r="A37" s="9" t="str">
        <f>Inverters!B33</f>
        <v>A-31</v>
      </c>
      <c r="B37" s="24">
        <f t="shared" si="0"/>
        <v>3135.2423017844089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47.625422203248888</v>
      </c>
      <c r="H37" s="37">
        <f t="shared" si="3"/>
        <v>21.384877753390924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137.55860892902029</v>
      </c>
    </row>
    <row r="38" spans="1:21" x14ac:dyDescent="0.25">
      <c r="A38" s="9" t="str">
        <f>Inverters!B34</f>
        <v>A-32</v>
      </c>
      <c r="B38" s="24">
        <f t="shared" si="0"/>
        <v>4227.3900817049853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50.221446482558946</v>
      </c>
      <c r="H38" s="37">
        <f t="shared" si="3"/>
        <v>18.788853474080867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75.663311951430558</v>
      </c>
    </row>
    <row r="39" spans="1:21" x14ac:dyDescent="0.25">
      <c r="A39" s="9" t="str">
        <f>Inverters!B35</f>
        <v>A-33</v>
      </c>
      <c r="B39" s="24">
        <f t="shared" si="0"/>
        <v>4380.6624659862773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50.530795833675889</v>
      </c>
      <c r="H39" s="37">
        <f t="shared" si="3"/>
        <v>18.479504122963924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70.461261177136734</v>
      </c>
    </row>
    <row r="40" spans="1:21" x14ac:dyDescent="0.25">
      <c r="A40" s="9" t="str">
        <f>Inverters!B36</f>
        <v>B-1</v>
      </c>
      <c r="B40" s="24">
        <f t="shared" si="0"/>
        <v>966.93375579718236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37.407934435595678</v>
      </c>
      <c r="H40" s="37">
        <f t="shared" si="3"/>
        <v>28.592065564404322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723.11364464225301</v>
      </c>
    </row>
    <row r="41" spans="1:21" x14ac:dyDescent="0.25">
      <c r="A41" s="9" t="str">
        <f>Inverters!B37</f>
        <v>B-2</v>
      </c>
      <c r="B41" s="24">
        <f t="shared" si="0"/>
        <v>1550.6554175572269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41.510306015850922</v>
      </c>
      <c r="H41" s="37">
        <f t="shared" si="3"/>
        <v>24.489693984149078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281.17027031038049</v>
      </c>
    </row>
    <row r="42" spans="1:21" x14ac:dyDescent="0.25">
      <c r="A42" s="9" t="str">
        <f>Inverters!B38</f>
        <v>B-3</v>
      </c>
      <c r="B42" s="24">
        <f t="shared" si="0"/>
        <v>2571.2634182630491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45.902931421910878</v>
      </c>
      <c r="H42" s="37">
        <f t="shared" si="3"/>
        <v>20.097068578089122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102.26025180808004</v>
      </c>
    </row>
    <row r="43" spans="1:21" x14ac:dyDescent="0.25">
      <c r="A43" s="9" t="str">
        <f>Inverters!B39</f>
        <v>C-1</v>
      </c>
      <c r="B43" s="24">
        <f t="shared" si="0"/>
        <v>1774.7686983096842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42.682835208741849</v>
      </c>
      <c r="H43" s="37">
        <f t="shared" si="3"/>
        <v>23.317164791258151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214.64287615369312</v>
      </c>
    </row>
    <row r="44" spans="1:21" ht="15.75" thickBot="1" x14ac:dyDescent="0.3">
      <c r="A44" s="9" t="str">
        <f>Inverters!B40</f>
        <v>Trans</v>
      </c>
      <c r="B44" s="24">
        <f>SQRT(($C$2-Q44)^2+($D$2-R44)^2)</f>
        <v>4500.0897432161946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50.764423495928867</v>
      </c>
      <c r="H44" s="37">
        <f t="shared" si="3"/>
        <v>3.2355765040711333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2.1064815052527304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22.566461729326704</v>
      </c>
      <c r="O45" s="108"/>
      <c r="P45" s="108"/>
      <c r="Q45" s="109"/>
      <c r="R45" s="109"/>
      <c r="U45">
        <f t="shared" ref="U45" si="5">10^(H45/10)</f>
        <v>180.57023902591121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41.648141636088553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41.648141636088553</v>
      </c>
      <c r="D51" s="77">
        <f>10*LOG10(SUM(U7:U44))</f>
        <v>41.594151674047623</v>
      </c>
      <c r="E51" s="77">
        <f>P85</f>
        <v>41.627973972829153</v>
      </c>
      <c r="F51" s="78">
        <f>S85</f>
        <v>48.011686314033632</v>
      </c>
    </row>
    <row r="52" spans="1:19" ht="14.45" customHeight="1" thickBot="1" x14ac:dyDescent="0.3">
      <c r="B52" s="72" t="s">
        <v>141</v>
      </c>
      <c r="C52" s="79">
        <f>10*LOG10(10^(C50/10)+10^(C51/10))</f>
        <v>43.912089505265257</v>
      </c>
      <c r="D52" s="79">
        <f>10*LOG10(10^(D50/10)+10^(D51/10))</f>
        <v>42.290885384956319</v>
      </c>
      <c r="E52" s="79">
        <f>J85</f>
        <v>43.372547440870697</v>
      </c>
      <c r="F52" s="80">
        <f>M85</f>
        <v>48.972713729638784</v>
      </c>
    </row>
    <row r="53" spans="1:19" ht="16.149999999999999" customHeight="1" thickBot="1" x14ac:dyDescent="0.3">
      <c r="B53" s="74" t="s">
        <v>145</v>
      </c>
      <c r="C53" s="81">
        <f>C52-C50</f>
        <v>3.9120895052652571</v>
      </c>
      <c r="D53" s="81">
        <f>D52-D50</f>
        <v>8.2908853849563187</v>
      </c>
      <c r="E53" s="81">
        <f>E52-E50</f>
        <v>4.8040763708993239</v>
      </c>
      <c r="F53" s="82">
        <f>F52-F50</f>
        <v>7.0221417998259597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35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42.290885384956319</v>
      </c>
      <c r="J61" s="62">
        <f>10^(I61/10)</f>
        <v>16946.832559360166</v>
      </c>
      <c r="K61" s="63"/>
      <c r="L61" s="153">
        <f>I61+10</f>
        <v>52.290885384956319</v>
      </c>
      <c r="M61" s="62">
        <f>10^(L61/10)</f>
        <v>169468.32559360153</v>
      </c>
      <c r="N61" s="62"/>
      <c r="O61" s="62">
        <f>D51</f>
        <v>41.594151674047623</v>
      </c>
      <c r="P61" s="62">
        <f>10^(O61/10)</f>
        <v>14434.946127850561</v>
      </c>
      <c r="Q61" s="62"/>
      <c r="R61" s="62">
        <f>O61+10</f>
        <v>51.594151674047623</v>
      </c>
      <c r="S61" s="63">
        <f>10^(R61/10)</f>
        <v>144349.46127850577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42.290885384956319</v>
      </c>
      <c r="J62" s="26">
        <f t="shared" ref="J62:J84" si="10">10^(I62/10)</f>
        <v>16946.832559360166</v>
      </c>
      <c r="K62" s="64"/>
      <c r="L62" s="154">
        <f t="shared" ref="L62:L67" si="11">I62+10</f>
        <v>52.290885384956319</v>
      </c>
      <c r="M62" s="26">
        <f t="shared" ref="M62:M84" si="12">10^(L62/10)</f>
        <v>169468.32559360153</v>
      </c>
      <c r="N62" s="26"/>
      <c r="O62" s="26">
        <f>O61</f>
        <v>41.594151674047623</v>
      </c>
      <c r="P62" s="26">
        <f t="shared" ref="P62:P84" si="13">10^(O62/10)</f>
        <v>14434.946127850561</v>
      </c>
      <c r="Q62" s="26"/>
      <c r="R62" s="26">
        <f t="shared" ref="R62:R67" si="14">O62+10</f>
        <v>51.594151674047623</v>
      </c>
      <c r="S62" s="64">
        <f t="shared" ref="S62:S84" si="15">10^(R62/10)</f>
        <v>144349.46127850577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42.290885384956319</v>
      </c>
      <c r="J63" s="26">
        <f t="shared" si="10"/>
        <v>16946.832559360166</v>
      </c>
      <c r="K63" s="64"/>
      <c r="L63" s="154">
        <f t="shared" si="11"/>
        <v>52.290885384956319</v>
      </c>
      <c r="M63" s="26">
        <f t="shared" si="12"/>
        <v>169468.32559360153</v>
      </c>
      <c r="N63" s="26"/>
      <c r="O63" s="26">
        <f t="shared" ref="O63:O84" si="17">O62</f>
        <v>41.594151674047623</v>
      </c>
      <c r="P63" s="26">
        <f t="shared" si="13"/>
        <v>14434.946127850561</v>
      </c>
      <c r="Q63" s="26"/>
      <c r="R63" s="26">
        <f t="shared" si="14"/>
        <v>51.594151674047623</v>
      </c>
      <c r="S63" s="64">
        <f t="shared" si="15"/>
        <v>144349.46127850577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42.290885384956319</v>
      </c>
      <c r="J64" s="26">
        <f t="shared" si="10"/>
        <v>16946.832559360166</v>
      </c>
      <c r="K64" s="64"/>
      <c r="L64" s="154">
        <f t="shared" si="11"/>
        <v>52.290885384956319</v>
      </c>
      <c r="M64" s="26">
        <f t="shared" si="12"/>
        <v>169468.32559360153</v>
      </c>
      <c r="N64" s="26"/>
      <c r="O64" s="26">
        <f t="shared" si="17"/>
        <v>41.594151674047623</v>
      </c>
      <c r="P64" s="26">
        <f t="shared" si="13"/>
        <v>14434.946127850561</v>
      </c>
      <c r="Q64" s="26"/>
      <c r="R64" s="26">
        <f t="shared" si="14"/>
        <v>51.594151674047623</v>
      </c>
      <c r="S64" s="64">
        <f t="shared" si="15"/>
        <v>144349.46127850577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42.290885384956319</v>
      </c>
      <c r="J65" s="26">
        <f t="shared" si="10"/>
        <v>16946.832559360166</v>
      </c>
      <c r="K65" s="64"/>
      <c r="L65" s="154">
        <f t="shared" si="11"/>
        <v>52.290885384956319</v>
      </c>
      <c r="M65" s="26">
        <f t="shared" si="12"/>
        <v>169468.32559360153</v>
      </c>
      <c r="N65" s="26"/>
      <c r="O65" s="26">
        <f t="shared" si="17"/>
        <v>41.594151674047623</v>
      </c>
      <c r="P65" s="26">
        <f t="shared" si="13"/>
        <v>14434.946127850561</v>
      </c>
      <c r="Q65" s="26"/>
      <c r="R65" s="26">
        <f t="shared" si="14"/>
        <v>51.594151674047623</v>
      </c>
      <c r="S65" s="64">
        <f t="shared" si="15"/>
        <v>144349.46127850577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42.290885384956319</v>
      </c>
      <c r="J66" s="26">
        <f t="shared" si="10"/>
        <v>16946.832559360166</v>
      </c>
      <c r="K66" s="64"/>
      <c r="L66" s="154">
        <f t="shared" si="11"/>
        <v>52.290885384956319</v>
      </c>
      <c r="M66" s="26">
        <f t="shared" si="12"/>
        <v>169468.32559360153</v>
      </c>
      <c r="N66" s="26"/>
      <c r="O66" s="26">
        <f t="shared" si="17"/>
        <v>41.594151674047623</v>
      </c>
      <c r="P66" s="26">
        <f t="shared" si="13"/>
        <v>14434.946127850561</v>
      </c>
      <c r="Q66" s="26"/>
      <c r="R66" s="26">
        <f t="shared" si="14"/>
        <v>51.594151674047623</v>
      </c>
      <c r="S66" s="64">
        <f t="shared" si="15"/>
        <v>144349.46127850577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42.290885384956319</v>
      </c>
      <c r="J67" s="26">
        <f t="shared" si="10"/>
        <v>16946.832559360166</v>
      </c>
      <c r="K67" s="64"/>
      <c r="L67" s="154">
        <f t="shared" si="11"/>
        <v>52.290885384956319</v>
      </c>
      <c r="M67" s="26">
        <f t="shared" si="12"/>
        <v>169468.32559360153</v>
      </c>
      <c r="N67" s="26"/>
      <c r="O67" s="26">
        <f t="shared" si="17"/>
        <v>41.594151674047623</v>
      </c>
      <c r="P67" s="26">
        <f t="shared" si="13"/>
        <v>14434.946127850561</v>
      </c>
      <c r="Q67" s="26"/>
      <c r="R67" s="26">
        <f t="shared" si="14"/>
        <v>51.594151674047623</v>
      </c>
      <c r="S67" s="64">
        <f t="shared" si="15"/>
        <v>144349.46127850577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43.912089505265257</v>
      </c>
      <c r="J68" s="26">
        <f t="shared" si="10"/>
        <v>24615.516366876534</v>
      </c>
      <c r="K68" s="64"/>
      <c r="L68" s="154">
        <f>I68</f>
        <v>43.912089505265257</v>
      </c>
      <c r="M68" s="26">
        <f t="shared" si="12"/>
        <v>24615.516366876534</v>
      </c>
      <c r="N68" s="26"/>
      <c r="O68" s="26">
        <f>H46</f>
        <v>41.648141636088553</v>
      </c>
      <c r="P68" s="26">
        <f t="shared" si="13"/>
        <v>14615.516366876484</v>
      </c>
      <c r="Q68" s="26"/>
      <c r="R68" s="26">
        <f>O68</f>
        <v>41.648141636088553</v>
      </c>
      <c r="S68" s="64">
        <f t="shared" si="15"/>
        <v>14615.516366876484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43.912089505265257</v>
      </c>
      <c r="J69" s="26">
        <f t="shared" si="10"/>
        <v>24615.516366876534</v>
      </c>
      <c r="K69" s="64"/>
      <c r="L69" s="154">
        <f t="shared" ref="L69:L82" si="20">I69</f>
        <v>43.912089505265257</v>
      </c>
      <c r="M69" s="26">
        <f t="shared" si="12"/>
        <v>24615.516366876534</v>
      </c>
      <c r="N69" s="26"/>
      <c r="O69" s="26">
        <f t="shared" si="17"/>
        <v>41.648141636088553</v>
      </c>
      <c r="P69" s="26">
        <f t="shared" si="13"/>
        <v>14615.516366876484</v>
      </c>
      <c r="Q69" s="26"/>
      <c r="R69" s="26">
        <f t="shared" ref="R69:R82" si="21">O69</f>
        <v>41.648141636088553</v>
      </c>
      <c r="S69" s="64">
        <f t="shared" si="15"/>
        <v>14615.516366876484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43.912089505265257</v>
      </c>
      <c r="J70" s="26">
        <f t="shared" si="10"/>
        <v>24615.516366876534</v>
      </c>
      <c r="K70" s="64"/>
      <c r="L70" s="154">
        <f t="shared" si="20"/>
        <v>43.912089505265257</v>
      </c>
      <c r="M70" s="26">
        <f t="shared" si="12"/>
        <v>24615.516366876534</v>
      </c>
      <c r="N70" s="26"/>
      <c r="O70" s="26">
        <f t="shared" si="17"/>
        <v>41.648141636088553</v>
      </c>
      <c r="P70" s="26">
        <f t="shared" si="13"/>
        <v>14615.516366876484</v>
      </c>
      <c r="Q70" s="26"/>
      <c r="R70" s="26">
        <f t="shared" si="21"/>
        <v>41.648141636088553</v>
      </c>
      <c r="S70" s="64">
        <f t="shared" si="15"/>
        <v>14615.516366876484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43.912089505265257</v>
      </c>
      <c r="J71" s="26">
        <f t="shared" si="10"/>
        <v>24615.516366876534</v>
      </c>
      <c r="K71" s="64"/>
      <c r="L71" s="154">
        <f t="shared" si="20"/>
        <v>43.912089505265257</v>
      </c>
      <c r="M71" s="26">
        <f t="shared" si="12"/>
        <v>24615.516366876534</v>
      </c>
      <c r="N71" s="26"/>
      <c r="O71" s="26">
        <f t="shared" si="17"/>
        <v>41.648141636088553</v>
      </c>
      <c r="P71" s="26">
        <f t="shared" si="13"/>
        <v>14615.516366876484</v>
      </c>
      <c r="Q71" s="26"/>
      <c r="R71" s="26">
        <f t="shared" si="21"/>
        <v>41.648141636088553</v>
      </c>
      <c r="S71" s="64">
        <f t="shared" si="15"/>
        <v>14615.516366876484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43.912089505265257</v>
      </c>
      <c r="J72" s="26">
        <f t="shared" si="10"/>
        <v>24615.516366876534</v>
      </c>
      <c r="K72" s="64"/>
      <c r="L72" s="154">
        <f t="shared" si="20"/>
        <v>43.912089505265257</v>
      </c>
      <c r="M72" s="26">
        <f t="shared" si="12"/>
        <v>24615.516366876534</v>
      </c>
      <c r="N72" s="26"/>
      <c r="O72" s="26">
        <f t="shared" si="17"/>
        <v>41.648141636088553</v>
      </c>
      <c r="P72" s="26">
        <f t="shared" si="13"/>
        <v>14615.516366876484</v>
      </c>
      <c r="Q72" s="26"/>
      <c r="R72" s="26">
        <f t="shared" si="21"/>
        <v>41.648141636088553</v>
      </c>
      <c r="S72" s="64">
        <f t="shared" si="15"/>
        <v>14615.516366876484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43.912089505265257</v>
      </c>
      <c r="J73" s="26">
        <f t="shared" si="10"/>
        <v>24615.516366876534</v>
      </c>
      <c r="K73" s="64"/>
      <c r="L73" s="154">
        <f t="shared" si="20"/>
        <v>43.912089505265257</v>
      </c>
      <c r="M73" s="26">
        <f t="shared" si="12"/>
        <v>24615.516366876534</v>
      </c>
      <c r="N73" s="26"/>
      <c r="O73" s="26">
        <f t="shared" si="17"/>
        <v>41.648141636088553</v>
      </c>
      <c r="P73" s="26">
        <f t="shared" si="13"/>
        <v>14615.516366876484</v>
      </c>
      <c r="Q73" s="26"/>
      <c r="R73" s="26">
        <f t="shared" si="21"/>
        <v>41.648141636088553</v>
      </c>
      <c r="S73" s="64">
        <f t="shared" si="15"/>
        <v>14615.516366876484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43.912089505265257</v>
      </c>
      <c r="J74" s="26">
        <f t="shared" si="10"/>
        <v>24615.516366876534</v>
      </c>
      <c r="K74" s="64"/>
      <c r="L74" s="154">
        <f t="shared" si="20"/>
        <v>43.912089505265257</v>
      </c>
      <c r="M74" s="26">
        <f t="shared" si="12"/>
        <v>24615.516366876534</v>
      </c>
      <c r="N74" s="26"/>
      <c r="O74" s="26">
        <f t="shared" si="17"/>
        <v>41.648141636088553</v>
      </c>
      <c r="P74" s="26">
        <f t="shared" si="13"/>
        <v>14615.516366876484</v>
      </c>
      <c r="Q74" s="26"/>
      <c r="R74" s="26">
        <f t="shared" si="21"/>
        <v>41.648141636088553</v>
      </c>
      <c r="S74" s="64">
        <f t="shared" si="15"/>
        <v>14615.516366876484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43.912089505265257</v>
      </c>
      <c r="J75" s="26">
        <f t="shared" si="10"/>
        <v>24615.516366876534</v>
      </c>
      <c r="K75" s="64"/>
      <c r="L75" s="154">
        <f t="shared" si="20"/>
        <v>43.912089505265257</v>
      </c>
      <c r="M75" s="26">
        <f t="shared" si="12"/>
        <v>24615.516366876534</v>
      </c>
      <c r="N75" s="26"/>
      <c r="O75" s="26">
        <f t="shared" si="17"/>
        <v>41.648141636088553</v>
      </c>
      <c r="P75" s="26">
        <f t="shared" si="13"/>
        <v>14615.516366876484</v>
      </c>
      <c r="Q75" s="26"/>
      <c r="R75" s="26">
        <f t="shared" si="21"/>
        <v>41.648141636088553</v>
      </c>
      <c r="S75" s="64">
        <f t="shared" si="15"/>
        <v>14615.516366876484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43.912089505265257</v>
      </c>
      <c r="J76" s="26">
        <f t="shared" si="10"/>
        <v>24615.516366876534</v>
      </c>
      <c r="K76" s="64"/>
      <c r="L76" s="154">
        <f t="shared" si="20"/>
        <v>43.912089505265257</v>
      </c>
      <c r="M76" s="26">
        <f t="shared" si="12"/>
        <v>24615.516366876534</v>
      </c>
      <c r="N76" s="26"/>
      <c r="O76" s="26">
        <f t="shared" si="17"/>
        <v>41.648141636088553</v>
      </c>
      <c r="P76" s="26">
        <f t="shared" si="13"/>
        <v>14615.516366876484</v>
      </c>
      <c r="Q76" s="26"/>
      <c r="R76" s="26">
        <f t="shared" si="21"/>
        <v>41.648141636088553</v>
      </c>
      <c r="S76" s="64">
        <f t="shared" si="15"/>
        <v>14615.516366876484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43.912089505265257</v>
      </c>
      <c r="J77" s="26">
        <f t="shared" si="10"/>
        <v>24615.516366876534</v>
      </c>
      <c r="K77" s="64"/>
      <c r="L77" s="154">
        <f t="shared" si="20"/>
        <v>43.912089505265257</v>
      </c>
      <c r="M77" s="26">
        <f t="shared" si="12"/>
        <v>24615.516366876534</v>
      </c>
      <c r="N77" s="26"/>
      <c r="O77" s="26">
        <f t="shared" si="17"/>
        <v>41.648141636088553</v>
      </c>
      <c r="P77" s="26">
        <f t="shared" si="13"/>
        <v>14615.516366876484</v>
      </c>
      <c r="Q77" s="26"/>
      <c r="R77" s="26">
        <f t="shared" si="21"/>
        <v>41.648141636088553</v>
      </c>
      <c r="S77" s="64">
        <f t="shared" si="15"/>
        <v>14615.516366876484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43.912089505265257</v>
      </c>
      <c r="J78" s="26">
        <f t="shared" si="10"/>
        <v>24615.516366876534</v>
      </c>
      <c r="K78" s="64"/>
      <c r="L78" s="154">
        <f t="shared" si="20"/>
        <v>43.912089505265257</v>
      </c>
      <c r="M78" s="26">
        <f t="shared" si="12"/>
        <v>24615.516366876534</v>
      </c>
      <c r="N78" s="26"/>
      <c r="O78" s="26">
        <f t="shared" si="17"/>
        <v>41.648141636088553</v>
      </c>
      <c r="P78" s="26">
        <f t="shared" si="13"/>
        <v>14615.516366876484</v>
      </c>
      <c r="Q78" s="26"/>
      <c r="R78" s="26">
        <f t="shared" si="21"/>
        <v>41.648141636088553</v>
      </c>
      <c r="S78" s="64">
        <f t="shared" si="15"/>
        <v>14615.516366876484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43.912089505265257</v>
      </c>
      <c r="J79" s="26">
        <f t="shared" si="10"/>
        <v>24615.516366876534</v>
      </c>
      <c r="K79" s="64"/>
      <c r="L79" s="154">
        <f t="shared" si="20"/>
        <v>43.912089505265257</v>
      </c>
      <c r="M79" s="26">
        <f t="shared" si="12"/>
        <v>24615.516366876534</v>
      </c>
      <c r="N79" s="26"/>
      <c r="O79" s="26">
        <f t="shared" si="17"/>
        <v>41.648141636088553</v>
      </c>
      <c r="P79" s="26">
        <f t="shared" si="13"/>
        <v>14615.516366876484</v>
      </c>
      <c r="Q79" s="26"/>
      <c r="R79" s="26">
        <f t="shared" si="21"/>
        <v>41.648141636088553</v>
      </c>
      <c r="S79" s="64">
        <f t="shared" si="15"/>
        <v>14615.516366876484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43.912089505265257</v>
      </c>
      <c r="J80" s="26">
        <f t="shared" si="10"/>
        <v>24615.516366876534</v>
      </c>
      <c r="K80" s="64"/>
      <c r="L80" s="154">
        <f t="shared" si="20"/>
        <v>43.912089505265257</v>
      </c>
      <c r="M80" s="26">
        <f t="shared" si="12"/>
        <v>24615.516366876534</v>
      </c>
      <c r="N80" s="26"/>
      <c r="O80" s="26">
        <f t="shared" si="17"/>
        <v>41.648141636088553</v>
      </c>
      <c r="P80" s="26">
        <f t="shared" si="13"/>
        <v>14615.516366876484</v>
      </c>
      <c r="Q80" s="26"/>
      <c r="R80" s="26">
        <f t="shared" si="21"/>
        <v>41.648141636088553</v>
      </c>
      <c r="S80" s="64">
        <f t="shared" si="15"/>
        <v>14615.516366876484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43.912089505265257</v>
      </c>
      <c r="J81" s="26">
        <f t="shared" si="10"/>
        <v>24615.516366876534</v>
      </c>
      <c r="K81" s="64"/>
      <c r="L81" s="154">
        <f t="shared" si="20"/>
        <v>43.912089505265257</v>
      </c>
      <c r="M81" s="26">
        <f t="shared" si="12"/>
        <v>24615.516366876534</v>
      </c>
      <c r="N81" s="26"/>
      <c r="O81" s="26">
        <f t="shared" si="17"/>
        <v>41.648141636088553</v>
      </c>
      <c r="P81" s="26">
        <f t="shared" si="13"/>
        <v>14615.516366876484</v>
      </c>
      <c r="Q81" s="26"/>
      <c r="R81" s="26">
        <f t="shared" si="21"/>
        <v>41.648141636088553</v>
      </c>
      <c r="S81" s="64">
        <f t="shared" si="15"/>
        <v>14615.516366876484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43.912089505265257</v>
      </c>
      <c r="J82" s="26">
        <f t="shared" si="10"/>
        <v>24615.516366876534</v>
      </c>
      <c r="K82" s="64"/>
      <c r="L82" s="154">
        <f t="shared" si="20"/>
        <v>43.912089505265257</v>
      </c>
      <c r="M82" s="26">
        <f t="shared" si="12"/>
        <v>24615.516366876534</v>
      </c>
      <c r="N82" s="26"/>
      <c r="O82" s="26">
        <f t="shared" si="17"/>
        <v>41.648141636088553</v>
      </c>
      <c r="P82" s="26">
        <f t="shared" si="13"/>
        <v>14615.516366876484</v>
      </c>
      <c r="Q82" s="26"/>
      <c r="R82" s="26">
        <f t="shared" si="21"/>
        <v>41.648141636088553</v>
      </c>
      <c r="S82" s="64">
        <f t="shared" si="15"/>
        <v>14615.516366876484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42.290885384956319</v>
      </c>
      <c r="J83" s="26">
        <f t="shared" si="10"/>
        <v>16946.832559360166</v>
      </c>
      <c r="K83" s="64"/>
      <c r="L83" s="154">
        <f>I83+10</f>
        <v>52.290885384956319</v>
      </c>
      <c r="M83" s="26">
        <f t="shared" si="12"/>
        <v>169468.32559360153</v>
      </c>
      <c r="N83" s="26"/>
      <c r="O83" s="26">
        <f>D51</f>
        <v>41.594151674047623</v>
      </c>
      <c r="P83" s="26">
        <f t="shared" si="13"/>
        <v>14434.946127850561</v>
      </c>
      <c r="Q83" s="26"/>
      <c r="R83" s="26">
        <f>O83+10</f>
        <v>51.594151674047623</v>
      </c>
      <c r="S83" s="64">
        <f t="shared" si="15"/>
        <v>144349.46127850577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42.290885384956319</v>
      </c>
      <c r="J84" s="65">
        <f t="shared" si="10"/>
        <v>16946.832559360166</v>
      </c>
      <c r="K84" s="66"/>
      <c r="L84" s="155">
        <f>I84+10</f>
        <v>52.290885384956319</v>
      </c>
      <c r="M84" s="65">
        <f t="shared" si="12"/>
        <v>169468.32559360153</v>
      </c>
      <c r="N84" s="65"/>
      <c r="O84" s="65">
        <f t="shared" si="17"/>
        <v>41.594151674047623</v>
      </c>
      <c r="P84" s="65">
        <f t="shared" si="13"/>
        <v>14434.946127850561</v>
      </c>
      <c r="Q84" s="65"/>
      <c r="R84" s="65">
        <f>O84+10</f>
        <v>51.594151674047623</v>
      </c>
      <c r="S84" s="66">
        <f t="shared" si="15"/>
        <v>144349.46127850577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43.372547440870697</v>
      </c>
      <c r="K85" s="67"/>
      <c r="L85" s="67" t="s">
        <v>134</v>
      </c>
      <c r="M85" s="67">
        <f>10*LOG10(SUM(M61:M84)/24)</f>
        <v>48.972713729638784</v>
      </c>
      <c r="N85" s="67"/>
      <c r="O85" s="67" t="s">
        <v>135</v>
      </c>
      <c r="P85" s="67">
        <f>10*LOG10(SUM(P61:P84)/24)</f>
        <v>41.627973972829153</v>
      </c>
      <c r="Q85" s="67"/>
      <c r="R85" s="67" t="s">
        <v>134</v>
      </c>
      <c r="S85" s="68">
        <f>10*LOG10(SUM(S61:S84)/24)</f>
        <v>48.011686314033632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35</v>
      </c>
      <c r="C89" s="22">
        <f>C2</f>
        <v>253764.83</v>
      </c>
      <c r="D89" s="23">
        <f>D2</f>
        <v>4258874.59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41.648141636088553</v>
      </c>
      <c r="J89" s="86">
        <f>D51</f>
        <v>41.594151674047623</v>
      </c>
      <c r="K89" s="86">
        <f>E51</f>
        <v>41.627973972829153</v>
      </c>
      <c r="L89" s="87">
        <f>F51</f>
        <v>48.011686314033632</v>
      </c>
      <c r="M89" s="89">
        <f>C52</f>
        <v>43.912089505265257</v>
      </c>
      <c r="N89" s="86">
        <f>D52</f>
        <v>42.290885384956319</v>
      </c>
      <c r="O89" s="86">
        <f>E52</f>
        <v>43.372547440870697</v>
      </c>
      <c r="P89" s="87">
        <f>F52</f>
        <v>48.972713729638784</v>
      </c>
      <c r="Q89" s="89">
        <f>C53</f>
        <v>3.9120895052652571</v>
      </c>
      <c r="R89" s="86">
        <f>D53</f>
        <v>8.2908853849563187</v>
      </c>
      <c r="S89" s="86">
        <f>E53</f>
        <v>4.8040763708993239</v>
      </c>
      <c r="T89" s="87">
        <f>F53</f>
        <v>7.0221417998259597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35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550.11463578059136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28.84936464978697</v>
      </c>
      <c r="K95" s="35">
        <f>4/60*100</f>
        <v>6.666666666666667</v>
      </c>
      <c r="L95" s="36">
        <f t="shared" ref="L95:L126" si="23">F95-J95+M95</f>
        <v>6.3897229768034514</v>
      </c>
      <c r="M95" s="110">
        <f>10*LOG(6.666667/100)</f>
        <v>-11.760912373409578</v>
      </c>
      <c r="N95" s="110">
        <f t="shared" ref="N95:N126" si="24">10^(L95/10)</f>
        <v>4.3548409459818815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556.11463578059136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32.603286499096257</v>
      </c>
      <c r="K96" s="27">
        <f t="shared" ref="K96:K159" si="27">4/60*100</f>
        <v>6.666666666666667</v>
      </c>
      <c r="L96" s="37">
        <f t="shared" si="23"/>
        <v>2.6358011274941653</v>
      </c>
      <c r="M96" s="110">
        <f t="shared" ref="M96:M159" si="28">10*LOG(6.666667/100)</f>
        <v>-11.760912373409578</v>
      </c>
      <c r="N96" s="110">
        <f t="shared" si="24"/>
        <v>1.8347635881784723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562.11463578059136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32.696497863339623</v>
      </c>
      <c r="K97" s="27">
        <f t="shared" si="27"/>
        <v>6.666666666666667</v>
      </c>
      <c r="L97" s="37">
        <f t="shared" si="23"/>
        <v>2.542589763250799</v>
      </c>
      <c r="M97" s="110">
        <f t="shared" si="28"/>
        <v>-11.760912373409578</v>
      </c>
      <c r="N97" s="110">
        <f t="shared" si="24"/>
        <v>1.7958041726206442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568.11463578059136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32.788719554489859</v>
      </c>
      <c r="K98" s="27">
        <f t="shared" si="27"/>
        <v>6.666666666666667</v>
      </c>
      <c r="L98" s="37">
        <f t="shared" si="23"/>
        <v>2.450368072100563</v>
      </c>
      <c r="M98" s="110">
        <f t="shared" si="28"/>
        <v>-11.760912373409578</v>
      </c>
      <c r="N98" s="110">
        <f t="shared" si="24"/>
        <v>1.7580726073454267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574.11463578059136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32.879972367686108</v>
      </c>
      <c r="K99" s="27">
        <f t="shared" si="27"/>
        <v>6.666666666666667</v>
      </c>
      <c r="L99" s="37">
        <f t="shared" si="23"/>
        <v>2.3591152589043141</v>
      </c>
      <c r="M99" s="110">
        <f t="shared" si="28"/>
        <v>-11.760912373409578</v>
      </c>
      <c r="N99" s="110">
        <f t="shared" si="24"/>
        <v>1.7215178330839158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580.11463578059136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32.9702764494508</v>
      </c>
      <c r="K100" s="27">
        <f t="shared" si="27"/>
        <v>6.666666666666667</v>
      </c>
      <c r="L100" s="37">
        <f t="shared" si="23"/>
        <v>2.2688111771396215</v>
      </c>
      <c r="M100" s="110">
        <f t="shared" si="28"/>
        <v>-11.760912373409578</v>
      </c>
      <c r="N100" s="110">
        <f t="shared" si="24"/>
        <v>1.68609141731456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586.11463578059136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33.059651324386792</v>
      </c>
      <c r="K101" s="27">
        <f t="shared" si="27"/>
        <v>6.666666666666667</v>
      </c>
      <c r="L101" s="37">
        <f t="shared" si="23"/>
        <v>2.17943630220363</v>
      </c>
      <c r="M101" s="110">
        <f t="shared" si="28"/>
        <v>-11.760912373409578</v>
      </c>
      <c r="N101" s="110">
        <f t="shared" si="24"/>
        <v>1.6517473937562028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592.11463578059136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33.14811592051494</v>
      </c>
      <c r="K102" s="27">
        <f t="shared" si="27"/>
        <v>6.666666666666667</v>
      </c>
      <c r="L102" s="37">
        <f t="shared" si="23"/>
        <v>2.0909717060754822</v>
      </c>
      <c r="M102" s="110">
        <f t="shared" si="28"/>
        <v>-11.760912373409578</v>
      </c>
      <c r="N102" s="110">
        <f t="shared" si="24"/>
        <v>1.6184421131880387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598.11463578059136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33.235688593334281</v>
      </c>
      <c r="K103" s="27">
        <f t="shared" si="27"/>
        <v>6.666666666666667</v>
      </c>
      <c r="L103" s="37">
        <f t="shared" si="23"/>
        <v>2.0033990332561409</v>
      </c>
      <c r="M103" s="110">
        <f t="shared" si="28"/>
        <v>-11.760912373409578</v>
      </c>
      <c r="N103" s="110">
        <f t="shared" si="24"/>
        <v>1.5861341046921098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604.11463578059136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33.322387148681457</v>
      </c>
      <c r="K104" s="27">
        <f t="shared" si="27"/>
        <v>6.666666666666667</v>
      </c>
      <c r="L104" s="37">
        <f t="shared" si="23"/>
        <v>1.9167004779089645</v>
      </c>
      <c r="M104" s="110">
        <f t="shared" si="28"/>
        <v>-11.760912373409578</v>
      </c>
      <c r="N104" s="110">
        <f t="shared" si="24"/>
        <v>1.5547839464943252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610.11463578059136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33.40822886446044</v>
      </c>
      <c r="K105" s="27">
        <f t="shared" si="27"/>
        <v>6.666666666666667</v>
      </c>
      <c r="L105" s="37">
        <f t="shared" si="23"/>
        <v>1.8308587621299814</v>
      </c>
      <c r="M105" s="110">
        <f t="shared" si="28"/>
        <v>-11.760912373409578</v>
      </c>
      <c r="N105" s="110">
        <f t="shared" si="24"/>
        <v>1.5243541456526539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616.11463578059136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33.493230511308951</v>
      </c>
      <c r="K106" s="27">
        <f t="shared" si="27"/>
        <v>6.666666666666667</v>
      </c>
      <c r="L106" s="37">
        <f t="shared" si="23"/>
        <v>1.7458571152814706</v>
      </c>
      <c r="M106" s="110">
        <f t="shared" si="28"/>
        <v>-11.760912373409578</v>
      </c>
      <c r="N106" s="110">
        <f t="shared" si="24"/>
        <v>1.4948090259066042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622.11463578059136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33.577408372263477</v>
      </c>
      <c r="K107" s="27">
        <f t="shared" si="27"/>
        <v>6.666666666666667</v>
      </c>
      <c r="L107" s="37">
        <f t="shared" si="23"/>
        <v>1.6616792543269447</v>
      </c>
      <c r="M107" s="110">
        <f t="shared" si="28"/>
        <v>-11.760912373409578</v>
      </c>
      <c r="N107" s="110">
        <f t="shared" si="24"/>
        <v>1.4661146230613316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628.11463578059136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33.660778261480438</v>
      </c>
      <c r="K108" s="27">
        <f t="shared" si="27"/>
        <v>6.666666666666667</v>
      </c>
      <c r="L108" s="37">
        <f t="shared" si="23"/>
        <v>1.578309365109984</v>
      </c>
      <c r="M108" s="110">
        <f t="shared" si="28"/>
        <v>-11.760912373409578</v>
      </c>
      <c r="N108" s="110">
        <f t="shared" si="24"/>
        <v>1.4382385873334098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634.11463578059136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33.743355542067434</v>
      </c>
      <c r="K109" s="27">
        <f t="shared" si="27"/>
        <v>6.666666666666667</v>
      </c>
      <c r="L109" s="37">
        <f t="shared" si="23"/>
        <v>1.495732084522988</v>
      </c>
      <c r="M109" s="110">
        <f t="shared" si="28"/>
        <v>-11.760912373409578</v>
      </c>
      <c r="N109" s="110">
        <f t="shared" si="24"/>
        <v>1.4111500921337801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640.11463578059136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33.825155143074788</v>
      </c>
      <c r="K110" s="27">
        <f t="shared" si="27"/>
        <v>6.666666666666667</v>
      </c>
      <c r="L110" s="37">
        <f t="shared" si="23"/>
        <v>1.4139324835156337</v>
      </c>
      <c r="M110" s="110">
        <f t="shared" si="28"/>
        <v>-11.760912373409578</v>
      </c>
      <c r="N110" s="110">
        <f t="shared" si="24"/>
        <v>1.3848197488074803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646.11463578059136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33.906191575694507</v>
      </c>
      <c r="K111" s="27">
        <f t="shared" si="27"/>
        <v>6.666666666666667</v>
      </c>
      <c r="L111" s="37">
        <f t="shared" si="23"/>
        <v>1.3328960508959149</v>
      </c>
      <c r="M111" s="110">
        <f t="shared" si="28"/>
        <v>-11.760912373409578</v>
      </c>
      <c r="N111" s="110">
        <f t="shared" si="24"/>
        <v>1.3592195268896701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652.11463578059136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33.98647894871047</v>
      </c>
      <c r="K112" s="27">
        <f t="shared" si="27"/>
        <v>6.666666666666667</v>
      </c>
      <c r="L112" s="37">
        <f t="shared" si="23"/>
        <v>1.2526086778799517</v>
      </c>
      <c r="M112" s="110">
        <f t="shared" si="28"/>
        <v>-11.760912373409578</v>
      </c>
      <c r="N112" s="110">
        <f t="shared" si="24"/>
        <v>1.3343226794738394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658.11463578059136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34.066030983241085</v>
      </c>
      <c r="K113" s="27">
        <f t="shared" si="27"/>
        <v>6.666666666666667</v>
      </c>
      <c r="L113" s="37">
        <f t="shared" si="23"/>
        <v>1.1730566433493372</v>
      </c>
      <c r="M113" s="110">
        <f t="shared" si="28"/>
        <v>-11.760912373409578</v>
      </c>
      <c r="N113" s="110">
        <f t="shared" si="24"/>
        <v>1.3101036733210349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664.11463578059136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34.144861026812997</v>
      </c>
      <c r="K114" s="27">
        <f t="shared" si="27"/>
        <v>6.666666666666667</v>
      </c>
      <c r="L114" s="37">
        <f t="shared" si="23"/>
        <v>1.094226599777425</v>
      </c>
      <c r="M114" s="110">
        <f t="shared" si="28"/>
        <v>-11.760912373409578</v>
      </c>
      <c r="N114" s="110">
        <f t="shared" si="24"/>
        <v>1.2865381233689774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670.11463578059136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34.222982066801755</v>
      </c>
      <c r="K115" s="27">
        <f t="shared" si="27"/>
        <v>6.666666666666667</v>
      </c>
      <c r="L115" s="37">
        <f t="shared" si="23"/>
        <v>1.0161055597886666</v>
      </c>
      <c r="M115" s="110">
        <f t="shared" si="28"/>
        <v>-11.760912373409578</v>
      </c>
      <c r="N115" s="110">
        <f t="shared" si="24"/>
        <v>1.2636027313274008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676.11463578059136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34.300406743273527</v>
      </c>
      <c r="K116" s="27">
        <f t="shared" si="27"/>
        <v>6.666666666666667</v>
      </c>
      <c r="L116" s="37">
        <f t="shared" si="23"/>
        <v>0.93868088331689492</v>
      </c>
      <c r="M116" s="110">
        <f t="shared" si="28"/>
        <v>-11.760912373409578</v>
      </c>
      <c r="N116" s="110">
        <f t="shared" si="24"/>
        <v>1.2412752280707349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682.11463578059136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34.377147361259453</v>
      </c>
      <c r="K117" s="27">
        <f t="shared" si="27"/>
        <v>6.666666666666667</v>
      </c>
      <c r="L117" s="37">
        <f t="shared" si="23"/>
        <v>0.86194026533096846</v>
      </c>
      <c r="M117" s="110">
        <f t="shared" si="28"/>
        <v>-11.760912373409578</v>
      </c>
      <c r="N117" s="110">
        <f t="shared" si="24"/>
        <v>1.2195343195621569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688.11463578059136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34.453215902492509</v>
      </c>
      <c r="K118" s="27">
        <f t="shared" si="27"/>
        <v>6.666666666666667</v>
      </c>
      <c r="L118" s="37">
        <f t="shared" si="23"/>
        <v>0.78587172409791251</v>
      </c>
      <c r="M118" s="110">
        <f t="shared" si="28"/>
        <v>-11.760912373409578</v>
      </c>
      <c r="N118" s="110">
        <f t="shared" si="24"/>
        <v>1.1983596360637423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694.11463578059136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34.528624036634895</v>
      </c>
      <c r="K119" s="27">
        <f t="shared" si="27"/>
        <v>6.666666666666667</v>
      </c>
      <c r="L119" s="37">
        <f t="shared" si="23"/>
        <v>0.71046358995552694</v>
      </c>
      <c r="M119" s="110">
        <f t="shared" si="28"/>
        <v>-11.760912373409578</v>
      </c>
      <c r="N119" s="110">
        <f t="shared" si="24"/>
        <v>1.1777316844064567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700.11463578059136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34.60338313202223</v>
      </c>
      <c r="K120" s="27">
        <f t="shared" si="27"/>
        <v>6.666666666666667</v>
      </c>
      <c r="L120" s="37">
        <f t="shared" si="23"/>
        <v>0.63570449456819134</v>
      </c>
      <c r="M120" s="110">
        <f t="shared" si="28"/>
        <v>-11.760912373409578</v>
      </c>
      <c r="N120" s="110">
        <f t="shared" si="24"/>
        <v>1.1576318031111235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706.11463578059136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34.677504265949267</v>
      </c>
      <c r="K121" s="27">
        <f t="shared" si="27"/>
        <v>6.666666666666667</v>
      </c>
      <c r="L121" s="37">
        <f t="shared" si="23"/>
        <v>0.56158336064115488</v>
      </c>
      <c r="M121" s="110">
        <f t="shared" si="28"/>
        <v>-11.760912373409578</v>
      </c>
      <c r="N121" s="110">
        <f t="shared" si="24"/>
        <v>1.1380421201674022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712.11463578059136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34.750998234520551</v>
      </c>
      <c r="K122" s="27">
        <f t="shared" si="27"/>
        <v>6.666666666666667</v>
      </c>
      <c r="L122" s="37">
        <f t="shared" si="23"/>
        <v>0.48808939206987034</v>
      </c>
      <c r="M122" s="110">
        <f t="shared" si="28"/>
        <v>-11.760912373409578</v>
      </c>
      <c r="N122" s="110">
        <f t="shared" si="24"/>
        <v>1.1189455132923336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718.11463578059136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34.823875562087636</v>
      </c>
      <c r="K123" s="27">
        <f t="shared" si="27"/>
        <v>6.666666666666667</v>
      </c>
      <c r="L123" s="37">
        <f t="shared" si="23"/>
        <v>0.41521206450278569</v>
      </c>
      <c r="M123" s="110">
        <f t="shared" si="28"/>
        <v>-11.760912373409578</v>
      </c>
      <c r="N123" s="110">
        <f t="shared" si="24"/>
        <v>1.1003255725034928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724.11463578059136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34.896146510293896</v>
      </c>
      <c r="K124" s="27">
        <f t="shared" si="27"/>
        <v>6.666666666666667</v>
      </c>
      <c r="L124" s="37">
        <f t="shared" si="23"/>
        <v>0.34294111629652591</v>
      </c>
      <c r="M124" s="110">
        <f t="shared" si="28"/>
        <v>-11.760912373409578</v>
      </c>
      <c r="N124" s="110">
        <f t="shared" si="24"/>
        <v>1.0821665648538528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730.11463578059136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34.967821086745921</v>
      </c>
      <c r="K125" s="27">
        <f t="shared" si="27"/>
        <v>6.666666666666667</v>
      </c>
      <c r="L125" s="37">
        <f t="shared" si="23"/>
        <v>0.27126653984450044</v>
      </c>
      <c r="M125" s="110">
        <f t="shared" si="28"/>
        <v>-11.760912373409578</v>
      </c>
      <c r="N125" s="110">
        <f t="shared" si="24"/>
        <v>1.0644534011869458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736.11463578059136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35.038909053330244</v>
      </c>
      <c r="K126" s="27">
        <f t="shared" si="27"/>
        <v>6.666666666666667</v>
      </c>
      <c r="L126" s="37">
        <f t="shared" si="23"/>
        <v>0.20017857326017818</v>
      </c>
      <c r="M126" s="110">
        <f t="shared" si="28"/>
        <v>-11.760912373409578</v>
      </c>
      <c r="N126" s="110">
        <f t="shared" si="24"/>
        <v>1.0471716047810231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742.11463578059136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35.109419934192388</v>
      </c>
      <c r="K127" s="27">
        <f t="shared" si="27"/>
        <v>6.666666666666667</v>
      </c>
      <c r="L127" s="37">
        <f t="shared" ref="L127:L158" si="29">F127-J127+M127</f>
        <v>0.12966769239803355</v>
      </c>
      <c r="M127" s="110">
        <f t="shared" si="28"/>
        <v>-11.760912373409578</v>
      </c>
      <c r="N127" s="110">
        <f t="shared" ref="N127:N158" si="30">10^(L127/10)</f>
        <v>1.0303072817605974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748.11463578059136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35.179363023394629</v>
      </c>
      <c r="K128" s="27">
        <f t="shared" si="27"/>
        <v>6.666666666666667</v>
      </c>
      <c r="L128" s="37">
        <f t="shared" si="29"/>
        <v>5.972460319579298E-2</v>
      </c>
      <c r="M128" s="110">
        <f t="shared" si="28"/>
        <v>-11.760912373409578</v>
      </c>
      <c r="N128" s="110">
        <f t="shared" si="30"/>
        <v>1.0138470931624153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754.11463578059136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35.248747392267994</v>
      </c>
      <c r="K129" s="27">
        <f t="shared" si="27"/>
        <v>6.666666666666667</v>
      </c>
      <c r="L129" s="37">
        <f t="shared" si="29"/>
        <v>-9.6597656775720964E-3</v>
      </c>
      <c r="M129" s="110">
        <f t="shared" si="28"/>
        <v>-11.760912373409578</v>
      </c>
      <c r="N129" s="110">
        <f t="shared" si="30"/>
        <v>0.99777822855094245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760.11463578059136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35.317581896472838</v>
      </c>
      <c r="K130" s="27">
        <f t="shared" si="27"/>
        <v>6.666666666666667</v>
      </c>
      <c r="L130" s="37">
        <f t="shared" si="29"/>
        <v>-7.8494269882416035E-2</v>
      </c>
      <c r="M130" s="110">
        <f t="shared" si="28"/>
        <v>-11.760912373409578</v>
      </c>
      <c r="N130" s="110">
        <f t="shared" si="30"/>
        <v>0.98208838108595198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766.11463578059136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35.385875182781874</v>
      </c>
      <c r="K131" s="27">
        <f t="shared" si="27"/>
        <v>6.666666666666667</v>
      </c>
      <c r="L131" s="37">
        <f t="shared" si="29"/>
        <v>-0.14678755619145178</v>
      </c>
      <c r="M131" s="110">
        <f t="shared" si="28"/>
        <v>-11.760912373409578</v>
      </c>
      <c r="N131" s="110">
        <f t="shared" si="30"/>
        <v>0.9667657239515618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772.11463578059136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35.453635695598635</v>
      </c>
      <c r="K132" s="27">
        <f t="shared" si="27"/>
        <v>6.666666666666667</v>
      </c>
      <c r="L132" s="37">
        <f t="shared" si="29"/>
        <v>-0.2145480690082131</v>
      </c>
      <c r="M132" s="110">
        <f t="shared" si="28"/>
        <v>-11.760912373409578</v>
      </c>
      <c r="N132" s="110">
        <f t="shared" si="30"/>
        <v>0.95179888806242208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778.11463578059136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35.520871683223596</v>
      </c>
      <c r="K133" s="27">
        <f t="shared" si="27"/>
        <v>6.666666666666667</v>
      </c>
      <c r="L133" s="37">
        <f t="shared" si="29"/>
        <v>-0.28178405663317463</v>
      </c>
      <c r="M133" s="110">
        <f t="shared" si="28"/>
        <v>-11.760912373409578</v>
      </c>
      <c r="N133" s="110">
        <f t="shared" si="30"/>
        <v>0.93717694096858672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784.11463578059136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35.587591203879711</v>
      </c>
      <c r="K134" s="27">
        <f t="shared" si="27"/>
        <v>6.666666666666667</v>
      </c>
      <c r="L134" s="37">
        <f t="shared" si="29"/>
        <v>-0.34850357728928927</v>
      </c>
      <c r="M134" s="110">
        <f t="shared" si="28"/>
        <v>-11.760912373409578</v>
      </c>
      <c r="N134" s="110">
        <f t="shared" si="30"/>
        <v>0.92288936688594558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790.11463578059136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35.653802131508165</v>
      </c>
      <c r="K135" s="27">
        <f t="shared" si="27"/>
        <v>6.666666666666667</v>
      </c>
      <c r="L135" s="37">
        <f t="shared" si="29"/>
        <v>-0.4147145049177432</v>
      </c>
      <c r="M135" s="110">
        <f t="shared" si="28"/>
        <v>-11.760912373409578</v>
      </c>
      <c r="N135" s="110">
        <f t="shared" si="30"/>
        <v>0.9089260477841451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796.11463578059136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35.719512161344987</v>
      </c>
      <c r="K136" s="27">
        <f t="shared" si="27"/>
        <v>6.666666666666667</v>
      </c>
      <c r="L136" s="37">
        <f t="shared" si="29"/>
        <v>-0.48042453475456526</v>
      </c>
      <c r="M136" s="110">
        <f t="shared" si="28"/>
        <v>-11.760912373409578</v>
      </c>
      <c r="N136" s="110">
        <f t="shared" si="30"/>
        <v>0.89527724546843546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802.11463578059136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35.784728815288275</v>
      </c>
      <c r="K137" s="27">
        <f t="shared" si="27"/>
        <v>6.666666666666667</v>
      </c>
      <c r="L137" s="37">
        <f t="shared" si="29"/>
        <v>-0.54564118869785361</v>
      </c>
      <c r="M137" s="110">
        <f t="shared" si="28"/>
        <v>-11.760912373409578</v>
      </c>
      <c r="N137" s="110">
        <f t="shared" si="30"/>
        <v>0.88193358459621474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808.11463578059136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35.849459447065421</v>
      </c>
      <c r="K138" s="27">
        <f t="shared" si="27"/>
        <v>6.666666666666667</v>
      </c>
      <c r="L138" s="37">
        <f t="shared" si="29"/>
        <v>-0.61037182047499883</v>
      </c>
      <c r="M138" s="110">
        <f t="shared" si="28"/>
        <v>-11.760912373409578</v>
      </c>
      <c r="N138" s="110">
        <f t="shared" si="30"/>
        <v>0.86888603657295393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814.11463578059136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35.9137112472092</v>
      </c>
      <c r="K139" s="27">
        <f t="shared" si="27"/>
        <v>6.666666666666667</v>
      </c>
      <c r="L139" s="37">
        <f t="shared" si="29"/>
        <v>-0.67462362061877812</v>
      </c>
      <c r="M139" s="110">
        <f t="shared" si="28"/>
        <v>-11.760912373409578</v>
      </c>
      <c r="N139" s="110">
        <f t="shared" si="30"/>
        <v>0.85612590427584889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820.11463578059136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35.977491247851191</v>
      </c>
      <c r="K140" s="27">
        <f t="shared" si="27"/>
        <v>6.666666666666667</v>
      </c>
      <c r="L140" s="37">
        <f t="shared" si="29"/>
        <v>-0.73840362126076897</v>
      </c>
      <c r="M140" s="110">
        <f t="shared" si="28"/>
        <v>-11.760912373409578</v>
      </c>
      <c r="N140" s="110">
        <f t="shared" si="30"/>
        <v>0.84364480755692661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826.11463578059136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36.040806327340448</v>
      </c>
      <c r="K141" s="27">
        <f t="shared" si="27"/>
        <v>6.666666666666667</v>
      </c>
      <c r="L141" s="37">
        <f t="shared" si="29"/>
        <v>-0.80171870075002616</v>
      </c>
      <c r="M141" s="110">
        <f t="shared" si="28"/>
        <v>-11.760912373409578</v>
      </c>
      <c r="N141" s="110">
        <f t="shared" si="30"/>
        <v>0.83143466948049083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832.11463578059136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36.103663214695111</v>
      </c>
      <c r="K142" s="27">
        <f t="shared" si="27"/>
        <v>6.666666666666667</v>
      </c>
      <c r="L142" s="37">
        <f t="shared" si="29"/>
        <v>-0.86457558810468882</v>
      </c>
      <c r="M142" s="110">
        <f t="shared" si="28"/>
        <v>-11.760912373409578</v>
      </c>
      <c r="N142" s="110">
        <f t="shared" si="30"/>
        <v>0.81948770325268705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838.11463578059136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36.166068493894002</v>
      </c>
      <c r="K143" s="27">
        <f t="shared" si="27"/>
        <v>6.666666666666667</v>
      </c>
      <c r="L143" s="37">
        <f t="shared" si="29"/>
        <v>-0.92698086730358042</v>
      </c>
      <c r="M143" s="110">
        <f t="shared" si="28"/>
        <v>-11.760912373409578</v>
      </c>
      <c r="N143" s="110">
        <f t="shared" si="30"/>
        <v>0.80779639980371676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844.11463578059136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36.228028608015251</v>
      </c>
      <c r="K144" s="27">
        <f t="shared" si="27"/>
        <v>6.666666666666667</v>
      </c>
      <c r="L144" s="37">
        <f t="shared" si="29"/>
        <v>-0.98894098142482889</v>
      </c>
      <c r="M144" s="110">
        <f t="shared" si="28"/>
        <v>-11.760912373409578</v>
      </c>
      <c r="N144" s="110">
        <f t="shared" si="30"/>
        <v>0.79635351598568749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850.11463578059136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36.289549863228267</v>
      </c>
      <c r="K145" s="27">
        <f t="shared" si="27"/>
        <v>6.666666666666667</v>
      </c>
      <c r="L145" s="37">
        <f t="shared" si="29"/>
        <v>-1.0504622366378449</v>
      </c>
      <c r="M145" s="110">
        <f t="shared" si="28"/>
        <v>-11.760912373409578</v>
      </c>
      <c r="N145" s="110">
        <f t="shared" si="30"/>
        <v>0.78515206335149257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856.11463578059136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36.350638432645397</v>
      </c>
      <c r="K146" s="27">
        <f t="shared" si="27"/>
        <v>6.666666666666667</v>
      </c>
      <c r="L146" s="37">
        <f t="shared" si="29"/>
        <v>-1.111550806054975</v>
      </c>
      <c r="M146" s="110">
        <f t="shared" si="28"/>
        <v>-11.760912373409578</v>
      </c>
      <c r="N146" s="110">
        <f t="shared" si="30"/>
        <v>0.77418529748223575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862.11463578059136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36.411300360039036</v>
      </c>
      <c r="K147" s="27">
        <f t="shared" si="27"/>
        <v>6.666666666666667</v>
      </c>
      <c r="L147" s="37">
        <f t="shared" si="29"/>
        <v>-1.1722127334486139</v>
      </c>
      <c r="M147" s="110">
        <f t="shared" si="28"/>
        <v>-11.760912373409578</v>
      </c>
      <c r="N147" s="110">
        <f t="shared" si="30"/>
        <v>0.76344670783278257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868.11463578059136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36.471541563429817</v>
      </c>
      <c r="K148" s="27">
        <f t="shared" si="27"/>
        <v>6.666666666666667</v>
      </c>
      <c r="L148" s="37">
        <f t="shared" si="29"/>
        <v>-1.232453936839395</v>
      </c>
      <c r="M148" s="110">
        <f t="shared" si="28"/>
        <v>-11.760912373409578</v>
      </c>
      <c r="N148" s="110">
        <f t="shared" si="30"/>
        <v>0.75293000806688648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874.11463578059136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36.531367838551319</v>
      </c>
      <c r="K149" s="27">
        <f t="shared" si="27"/>
        <v>6.666666666666667</v>
      </c>
      <c r="L149" s="37">
        <f t="shared" si="29"/>
        <v>-1.2922802119608967</v>
      </c>
      <c r="M149" s="110">
        <f t="shared" si="28"/>
        <v>-11.760912373409578</v>
      </c>
      <c r="N149" s="110">
        <f t="shared" si="30"/>
        <v>0.74262912685507976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880.11463578059136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36.590784862196145</v>
      </c>
      <c r="K150" s="27">
        <f t="shared" si="27"/>
        <v>6.666666666666667</v>
      </c>
      <c r="L150" s="37">
        <f t="shared" si="29"/>
        <v>-1.3516972356057231</v>
      </c>
      <c r="M150" s="110">
        <f t="shared" si="28"/>
        <v>-11.760912373409578</v>
      </c>
      <c r="N150" s="110">
        <f t="shared" si="30"/>
        <v>0.73253819911021467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886.11463578059136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36.649798195448419</v>
      </c>
      <c r="K151" s="27">
        <f t="shared" si="27"/>
        <v>6.666666666666667</v>
      </c>
      <c r="L151" s="37">
        <f t="shared" si="29"/>
        <v>-1.4107105688579971</v>
      </c>
      <c r="M151" s="110">
        <f t="shared" si="28"/>
        <v>-11.760912373409578</v>
      </c>
      <c r="N151" s="110">
        <f t="shared" si="30"/>
        <v>0.72265155763699152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892.11463578059136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36.708413286807186</v>
      </c>
      <c r="K152" s="27">
        <f t="shared" si="27"/>
        <v>6.666666666666667</v>
      </c>
      <c r="L152" s="37">
        <f t="shared" si="29"/>
        <v>-1.4693256602167644</v>
      </c>
      <c r="M152" s="110">
        <f t="shared" si="28"/>
        <v>-11.760912373409578</v>
      </c>
      <c r="N152" s="110">
        <f t="shared" si="30"/>
        <v>0.71296372517329487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642.11463578059136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33.852251378903304</v>
      </c>
      <c r="K153" s="27">
        <f t="shared" si="27"/>
        <v>6.666666666666667</v>
      </c>
      <c r="L153" s="37">
        <f t="shared" si="29"/>
        <v>1.3868362476871177</v>
      </c>
      <c r="M153" s="110">
        <f t="shared" si="28"/>
        <v>-11.760912373409578</v>
      </c>
      <c r="N153" s="110">
        <f t="shared" si="30"/>
        <v>1.3762065634555378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642.31008035352022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33.854894756880384</v>
      </c>
      <c r="K154" s="27">
        <f t="shared" si="27"/>
        <v>6.666666666666667</v>
      </c>
      <c r="L154" s="37">
        <f t="shared" si="29"/>
        <v>1.3841928697100379</v>
      </c>
      <c r="M154" s="110">
        <f t="shared" si="28"/>
        <v>-11.760912373409578</v>
      </c>
      <c r="N154" s="110">
        <f t="shared" si="30"/>
        <v>1.3753691760616564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642.89394381853697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33.862786692906631</v>
      </c>
      <c r="K155" s="27">
        <f t="shared" si="27"/>
        <v>6.666666666666667</v>
      </c>
      <c r="L155" s="37">
        <f t="shared" si="29"/>
        <v>1.3763009336837904</v>
      </c>
      <c r="M155" s="110">
        <f t="shared" si="28"/>
        <v>-11.760912373409578</v>
      </c>
      <c r="N155" s="110">
        <f t="shared" si="30"/>
        <v>1.3728721447126944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643.85896894265511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33.875814995721321</v>
      </c>
      <c r="K156" s="27">
        <f t="shared" si="27"/>
        <v>6.666666666666667</v>
      </c>
      <c r="L156" s="37">
        <f t="shared" si="29"/>
        <v>1.3632726308691012</v>
      </c>
      <c r="M156" s="110">
        <f t="shared" si="28"/>
        <v>-11.760912373409578</v>
      </c>
      <c r="N156" s="110">
        <f t="shared" si="30"/>
        <v>1.3687598675869004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645.19355037262903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33.893800346949213</v>
      </c>
      <c r="K157" s="27">
        <f t="shared" si="27"/>
        <v>6.666666666666667</v>
      </c>
      <c r="L157" s="37">
        <f t="shared" si="29"/>
        <v>1.3452872796412088</v>
      </c>
      <c r="M157" s="110">
        <f t="shared" si="28"/>
        <v>-11.760912373409578</v>
      </c>
      <c r="N157" s="110">
        <f t="shared" si="30"/>
        <v>1.3631031705674388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646.88239900781491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33.916506692070129</v>
      </c>
      <c r="K158" s="27">
        <f t="shared" si="27"/>
        <v>6.666666666666667</v>
      </c>
      <c r="L158" s="37">
        <f t="shared" si="29"/>
        <v>1.3225809345202926</v>
      </c>
      <c r="M158" s="110">
        <f t="shared" si="28"/>
        <v>-11.760912373409578</v>
      </c>
      <c r="N158" s="110">
        <f t="shared" si="30"/>
        <v>1.3559950165630512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648.90734806241915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33.943653840545799</v>
      </c>
      <c r="K159" s="27">
        <f t="shared" si="27"/>
        <v>6.666666666666667</v>
      </c>
      <c r="L159" s="37">
        <f t="shared" ref="L159:L190" si="32">F159-J159+M159</f>
        <v>1.2954337860446223</v>
      </c>
      <c r="M159" s="110">
        <f t="shared" si="28"/>
        <v>-11.760912373409578</v>
      </c>
      <c r="N159" s="110">
        <f t="shared" ref="N159:N190" si="33">10^(L159/10)</f>
        <v>1.3475453153943693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651.24821081875564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33.974930863345975</v>
      </c>
      <c r="K160" s="27">
        <f t="shared" ref="K160:K223" si="36">4/60*100</f>
        <v>6.666666666666667</v>
      </c>
      <c r="L160" s="37">
        <f t="shared" si="32"/>
        <v>1.264156763244447</v>
      </c>
      <c r="M160" s="110">
        <f t="shared" ref="M160:M223" si="37">10*LOG(6.666667/100)</f>
        <v>-11.760912373409578</v>
      </c>
      <c r="N160" s="110">
        <f t="shared" si="33"/>
        <v>1.3378754247794258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653.88360994917412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34.010009032074336</v>
      </c>
      <c r="K161" s="27">
        <f t="shared" si="36"/>
        <v>6.666666666666667</v>
      </c>
      <c r="L161" s="37">
        <f t="shared" si="32"/>
        <v>1.2290785945160856</v>
      </c>
      <c r="M161" s="110">
        <f t="shared" si="37"/>
        <v>-11.760912373409578</v>
      </c>
      <c r="N161" s="110">
        <f t="shared" si="33"/>
        <v>1.3271128656651832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656.79171860534802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34.04855336375406</v>
      </c>
      <c r="K162" s="27">
        <f t="shared" si="36"/>
        <v>6.666666666666667</v>
      </c>
      <c r="L162" s="37">
        <f t="shared" si="32"/>
        <v>1.190534262836362</v>
      </c>
      <c r="M162" s="110">
        <f t="shared" si="37"/>
        <v>-11.760912373409578</v>
      </c>
      <c r="N162" s="110">
        <f t="shared" si="33"/>
        <v>1.3153866392152229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659.95087752255927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34.090232213418027</v>
      </c>
      <c r="K163" s="27">
        <f t="shared" si="36"/>
        <v>6.666666666666667</v>
      </c>
      <c r="L163" s="37">
        <f t="shared" si="32"/>
        <v>1.1488554131723951</v>
      </c>
      <c r="M163" s="110">
        <f t="shared" si="37"/>
        <v>-11.760912373409578</v>
      </c>
      <c r="N163" s="110">
        <f t="shared" si="33"/>
        <v>1.3028233729858212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663.34007461833664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34.134724705800927</v>
      </c>
      <c r="K164" s="27">
        <f t="shared" si="36"/>
        <v>6.666666666666667</v>
      </c>
      <c r="L164" s="37">
        <f t="shared" si="32"/>
        <v>1.1043629207894945</v>
      </c>
      <c r="M164" s="110">
        <f t="shared" si="37"/>
        <v>-11.760912373409578</v>
      </c>
      <c r="N164" s="110">
        <f t="shared" si="33"/>
        <v>1.2895443770069859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666.93929071267326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34.181726066383703</v>
      </c>
      <c r="K165" s="27">
        <f t="shared" si="36"/>
        <v>6.666666666666667</v>
      </c>
      <c r="L165" s="37">
        <f t="shared" si="32"/>
        <v>1.0573615602067186</v>
      </c>
      <c r="M165" s="110">
        <f t="shared" si="37"/>
        <v>-11.760912373409578</v>
      </c>
      <c r="N165" s="110">
        <f t="shared" si="33"/>
        <v>1.2756635781133188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670.72972604710822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34.23095108498056</v>
      </c>
      <c r="K166" s="27">
        <f t="shared" si="36"/>
        <v>6.666666666666667</v>
      </c>
      <c r="L166" s="37">
        <f t="shared" si="32"/>
        <v>1.0081365416098613</v>
      </c>
      <c r="M166" s="110">
        <f t="shared" si="37"/>
        <v>-11.760912373409578</v>
      </c>
      <c r="N166" s="110">
        <f t="shared" si="33"/>
        <v>1.2612862293661626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674.69392779977079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34.282136031031804</v>
      </c>
      <c r="K167" s="27">
        <f t="shared" si="36"/>
        <v>6.666666666666667</v>
      </c>
      <c r="L167" s="37">
        <f t="shared" si="32"/>
        <v>0.95695159555861764</v>
      </c>
      <c r="M167" s="110">
        <f t="shared" si="37"/>
        <v>-11.760912373409578</v>
      </c>
      <c r="N167" s="110">
        <f t="shared" si="33"/>
        <v>1.2465082566981764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678.81584012616077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34.335039359981707</v>
      </c>
      <c r="K168" s="27">
        <f t="shared" si="36"/>
        <v>6.666666666666667</v>
      </c>
      <c r="L168" s="37">
        <f t="shared" si="32"/>
        <v>0.90404826660871507</v>
      </c>
      <c r="M168" s="110">
        <f t="shared" si="37"/>
        <v>-11.760912373409578</v>
      </c>
      <c r="N168" s="110">
        <f t="shared" si="33"/>
        <v>1.2314160978391584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683.08079688934868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34.389441528033643</v>
      </c>
      <c r="K169" s="27">
        <f t="shared" si="36"/>
        <v>6.666666666666667</v>
      </c>
      <c r="L169" s="37">
        <f t="shared" si="32"/>
        <v>0.84964609855677864</v>
      </c>
      <c r="M169" s="110">
        <f t="shared" si="37"/>
        <v>-11.760912373409578</v>
      </c>
      <c r="N169" s="110">
        <f t="shared" si="33"/>
        <v>1.2160868991236766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687.47547445013356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34.445144188199833</v>
      </c>
      <c r="K170" s="27">
        <f t="shared" si="36"/>
        <v>6.666666666666667</v>
      </c>
      <c r="L170" s="37">
        <f t="shared" si="32"/>
        <v>0.79394343839058834</v>
      </c>
      <c r="M170" s="110">
        <f t="shared" si="37"/>
        <v>-11.760912373409578</v>
      </c>
      <c r="N170" s="110">
        <f t="shared" si="33"/>
        <v>1.2005889554387605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691.98781858833695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34.50196898837126</v>
      </c>
      <c r="K171" s="27">
        <f t="shared" si="36"/>
        <v>6.666666666666667</v>
      </c>
      <c r="L171" s="37">
        <f t="shared" si="32"/>
        <v>0.73711863821916168</v>
      </c>
      <c r="M171" s="110">
        <f t="shared" si="37"/>
        <v>-11.760912373409578</v>
      </c>
      <c r="N171" s="110">
        <f t="shared" si="33"/>
        <v>1.18498230124005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696.60695639843129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34.559756141185893</v>
      </c>
      <c r="K172" s="27">
        <f t="shared" si="36"/>
        <v>6.666666666666667</v>
      </c>
      <c r="L172" s="37">
        <f t="shared" si="32"/>
        <v>0.67933148540452848</v>
      </c>
      <c r="M172" s="110">
        <f t="shared" si="37"/>
        <v>-11.760912373409578</v>
      </c>
      <c r="N172" s="110">
        <f t="shared" si="33"/>
        <v>1.1693193824602073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701.3231011520777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34.618362890556163</v>
      </c>
      <c r="K173" s="27">
        <f t="shared" si="36"/>
        <v>6.666666666666667</v>
      </c>
      <c r="L173" s="37">
        <f t="shared" si="32"/>
        <v>0.62072473603425848</v>
      </c>
      <c r="M173" s="110">
        <f t="shared" si="37"/>
        <v>-11.760912373409578</v>
      </c>
      <c r="N173" s="110">
        <f t="shared" si="33"/>
        <v>1.1536457582853357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706.12745576664247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34.677661962685079</v>
      </c>
      <c r="K174" s="27">
        <f t="shared" si="36"/>
        <v>6.666666666666667</v>
      </c>
      <c r="L174" s="37">
        <f t="shared" si="32"/>
        <v>0.56142566390534299</v>
      </c>
      <c r="M174" s="110">
        <f t="shared" si="37"/>
        <v>-11.760912373409578</v>
      </c>
      <c r="N174" s="110">
        <f t="shared" si="33"/>
        <v>1.1380007974527935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711.01211866954145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34.737540060346582</v>
      </c>
      <c r="K175" s="27">
        <f t="shared" si="36"/>
        <v>6.666666666666667</v>
      </c>
      <c r="L175" s="37">
        <f t="shared" si="32"/>
        <v>0.50154756624383978</v>
      </c>
      <c r="M175" s="110">
        <f t="shared" si="37"/>
        <v>-11.760912373409578</v>
      </c>
      <c r="N175" s="110">
        <f t="shared" si="33"/>
        <v>1.1224183459349981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715.96999445193489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34.797896437302079</v>
      </c>
      <c r="K176" s="27">
        <f t="shared" si="36"/>
        <v>6.666666666666667</v>
      </c>
      <c r="L176" s="37">
        <f t="shared" si="32"/>
        <v>0.44119118928834311</v>
      </c>
      <c r="M176" s="110">
        <f t="shared" si="37"/>
        <v>-11.760912373409578</v>
      </c>
      <c r="N176" s="110">
        <f t="shared" si="33"/>
        <v>1.1069273520053209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720.99471068694197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34.858641573781085</v>
      </c>
      <c r="K177" s="27">
        <f t="shared" si="36"/>
        <v>6.666666666666667</v>
      </c>
      <c r="L177" s="37">
        <f t="shared" si="32"/>
        <v>0.38044605280933652</v>
      </c>
      <c r="M177" s="110">
        <f t="shared" si="37"/>
        <v>-11.760912373409578</v>
      </c>
      <c r="N177" s="110">
        <f t="shared" si="33"/>
        <v>1.091552441264841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726.08054156918433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34.919695962733371</v>
      </c>
      <c r="K178" s="27">
        <f t="shared" si="36"/>
        <v>6.666666666666667</v>
      </c>
      <c r="L178" s="37">
        <f t="shared" si="32"/>
        <v>0.31939166385705064</v>
      </c>
      <c r="M178" s="110">
        <f t="shared" si="37"/>
        <v>-11.760912373409578</v>
      </c>
      <c r="N178" s="110">
        <f t="shared" si="33"/>
        <v>1.0763144387843326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731.22233854333967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34.980989008944285</v>
      </c>
      <c r="K179" s="27">
        <f t="shared" si="36"/>
        <v>6.666666666666667</v>
      </c>
      <c r="L179" s="37">
        <f t="shared" si="32"/>
        <v>0.25809861764613728</v>
      </c>
      <c r="M179" s="110">
        <f t="shared" si="37"/>
        <v>-11.760912373409578</v>
      </c>
      <c r="N179" s="110">
        <f t="shared" si="33"/>
        <v>1.0612308385698694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736.41546777014526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35.042458038156994</v>
      </c>
      <c r="K180" s="27">
        <f t="shared" si="36"/>
        <v>6.666666666666667</v>
      </c>
      <c r="L180" s="37">
        <f t="shared" si="32"/>
        <v>0.19662958843342793</v>
      </c>
      <c r="M180" s="110">
        <f t="shared" si="37"/>
        <v>-11.760912373409578</v>
      </c>
      <c r="N180" s="110">
        <f t="shared" si="33"/>
        <v>1.0463162224966369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741.65575408159748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35.104047410318479</v>
      </c>
      <c r="K181" s="27">
        <f t="shared" si="36"/>
        <v>6.666666666666667</v>
      </c>
      <c r="L181" s="37">
        <f t="shared" si="32"/>
        <v>0.13504021627194263</v>
      </c>
      <c r="M181" s="110">
        <f t="shared" si="37"/>
        <v>-11.760912373409578</v>
      </c>
      <c r="N181" s="110">
        <f t="shared" si="33"/>
        <v>1.0315826319936661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746.9394309665638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35.165707729387236</v>
      </c>
      <c r="K182" s="27">
        <f t="shared" si="36"/>
        <v>6.666666666666667</v>
      </c>
      <c r="L182" s="37">
        <f t="shared" si="32"/>
        <v>7.3379897203185607E-2</v>
      </c>
      <c r="M182" s="110">
        <f t="shared" si="37"/>
        <v>-11.760912373409578</v>
      </c>
      <c r="N182" s="110">
        <f t="shared" si="33"/>
        <v>1.0170398963461555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752.26309607648386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35.227395141382786</v>
      </c>
      <c r="K183" s="27">
        <f t="shared" si="36"/>
        <v>6.666666666666667</v>
      </c>
      <c r="L183" s="37">
        <f t="shared" si="32"/>
        <v>1.1692485207635883E-2</v>
      </c>
      <c r="M183" s="110">
        <f t="shared" si="37"/>
        <v>-11.760912373409578</v>
      </c>
      <c r="N183" s="110">
        <f t="shared" si="33"/>
        <v>1.0026959216926656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757.62367172842664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35.289070712207021</v>
      </c>
      <c r="K184" s="27">
        <f t="shared" si="36"/>
        <v>6.666666666666667</v>
      </c>
      <c r="L184" s="37">
        <f t="shared" si="32"/>
        <v>-4.9983085616599254E-2</v>
      </c>
      <c r="M184" s="110">
        <f t="shared" si="37"/>
        <v>-11.760912373409578</v>
      </c>
      <c r="N184" s="110">
        <f t="shared" si="33"/>
        <v>0.98855694476310252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763.0183698953316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35.350699877004274</v>
      </c>
      <c r="K185" s="27">
        <f t="shared" si="36"/>
        <v>6.666666666666667</v>
      </c>
      <c r="L185" s="37">
        <f t="shared" si="32"/>
        <v>-0.11161225041385237</v>
      </c>
      <c r="M185" s="110">
        <f t="shared" si="37"/>
        <v>-11.760912373409578</v>
      </c>
      <c r="N185" s="110">
        <f t="shared" si="33"/>
        <v>0.97462775522250145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768.44466120082529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35.412251953293946</v>
      </c>
      <c r="K186" s="27">
        <f t="shared" si="36"/>
        <v>6.666666666666667</v>
      </c>
      <c r="L186" s="37">
        <f t="shared" si="32"/>
        <v>-0.17316432670352455</v>
      </c>
      <c r="M186" s="110">
        <f t="shared" si="37"/>
        <v>-11.760912373409578</v>
      </c>
      <c r="N186" s="110">
        <f t="shared" si="33"/>
        <v>0.96091189021972911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773.9002474717812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35.473699710700423</v>
      </c>
      <c r="K187" s="27">
        <f t="shared" si="36"/>
        <v>6.666666666666667</v>
      </c>
      <c r="L187" s="37">
        <f t="shared" si="32"/>
        <v>-0.23461208411000101</v>
      </c>
      <c r="M187" s="110">
        <f t="shared" si="37"/>
        <v>-11.760912373409578</v>
      </c>
      <c r="N187" s="110">
        <f t="shared" si="33"/>
        <v>0.94741180443281736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779.38303744117775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35.535018990748519</v>
      </c>
      <c r="K188" s="27">
        <f t="shared" si="36"/>
        <v>6.666666666666667</v>
      </c>
      <c r="L188" s="37">
        <f t="shared" si="32"/>
        <v>-0.29593136415809695</v>
      </c>
      <c r="M188" s="110">
        <f t="shared" si="37"/>
        <v>-11.760912373409578</v>
      </c>
      <c r="N188" s="110">
        <f t="shared" si="33"/>
        <v>0.93412901858235364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784.89112523385836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35.596188370842896</v>
      </c>
      <c r="K189" s="27">
        <f t="shared" si="36"/>
        <v>6.666666666666667</v>
      </c>
      <c r="L189" s="37">
        <f t="shared" si="32"/>
        <v>-0.35710074425247385</v>
      </c>
      <c r="M189" s="110">
        <f t="shared" si="37"/>
        <v>-11.760912373409578</v>
      </c>
      <c r="N189" s="110">
        <f t="shared" si="33"/>
        <v>0.92106424906929651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790.42277130662796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35.657188867177474</v>
      </c>
      <c r="K190" s="27">
        <f t="shared" si="36"/>
        <v>6.666666666666667</v>
      </c>
      <c r="L190" s="37">
        <f t="shared" si="32"/>
        <v>-0.41810124058705256</v>
      </c>
      <c r="M190" s="110">
        <f t="shared" si="37"/>
        <v>-11.760912373409578</v>
      </c>
      <c r="N190" s="110">
        <f t="shared" si="33"/>
        <v>0.90821752109482001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795.97638555066032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35.718003671909962</v>
      </c>
      <c r="K191" s="27">
        <f t="shared" si="36"/>
        <v>6.666666666666667</v>
      </c>
      <c r="L191" s="37">
        <f t="shared" ref="L191:L222" si="38">F191-J191+M191</f>
        <v>-0.47891604531954002</v>
      </c>
      <c r="M191" s="110">
        <f t="shared" si="37"/>
        <v>-11.760912373409578</v>
      </c>
      <c r="N191" s="110">
        <f t="shared" ref="N191:N222" si="39">10^(L191/10)</f>
        <v>0.89558826734311225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801.55051229784578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35.778617920477913</v>
      </c>
      <c r="K192" s="27">
        <f t="shared" si="36"/>
        <v>6.666666666666667</v>
      </c>
      <c r="L192" s="37">
        <f t="shared" si="38"/>
        <v>-0.5395302938874913</v>
      </c>
      <c r="M192" s="110">
        <f t="shared" si="37"/>
        <v>-11.760912373409578</v>
      </c>
      <c r="N192" s="110">
        <f t="shared" si="39"/>
        <v>0.88317541405633859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807.14381700326885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35.839018485423374</v>
      </c>
      <c r="K193" s="27">
        <f t="shared" si="36"/>
        <v>6.666666666666667</v>
      </c>
      <c r="L193" s="37">
        <f t="shared" si="38"/>
        <v>-0.59993085883295194</v>
      </c>
      <c r="M193" s="110">
        <f t="shared" si="37"/>
        <v>-11.760912373409578</v>
      </c>
      <c r="N193" s="110">
        <f t="shared" si="39"/>
        <v>0.87097745610472732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812.75507440343563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35.899193793533236</v>
      </c>
      <c r="K194" s="27">
        <f t="shared" si="36"/>
        <v>6.666666666666667</v>
      </c>
      <c r="L194" s="37">
        <f t="shared" si="38"/>
        <v>-0.6601061669428141</v>
      </c>
      <c r="M194" s="110">
        <f t="shared" si="37"/>
        <v>-11.760912373409578</v>
      </c>
      <c r="N194" s="110">
        <f t="shared" si="39"/>
        <v>0.85899252245325319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818.38315797430687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35.959133663493468</v>
      </c>
      <c r="K195" s="27">
        <f t="shared" si="36"/>
        <v>6.666666666666667</v>
      </c>
      <c r="L195" s="37">
        <f t="shared" si="38"/>
        <v>-0.72004603690304592</v>
      </c>
      <c r="M195" s="110">
        <f t="shared" si="37"/>
        <v>-11.760912373409578</v>
      </c>
      <c r="N195" s="110">
        <f t="shared" si="39"/>
        <v>0.8472184332483168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824.02703053482662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36.018829161601914</v>
      </c>
      <c r="K196" s="27">
        <f t="shared" si="36"/>
        <v>6.666666666666667</v>
      </c>
      <c r="L196" s="37">
        <f t="shared" si="38"/>
        <v>-0.77974153501149246</v>
      </c>
      <c r="M196" s="110">
        <f t="shared" si="37"/>
        <v>-11.760912373409578</v>
      </c>
      <c r="N196" s="110">
        <f t="shared" si="39"/>
        <v>0.83565274959103908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829.68573586069624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36.078272473388971</v>
      </c>
      <c r="K197" s="27">
        <f t="shared" si="36"/>
        <v>6.666666666666667</v>
      </c>
      <c r="L197" s="37">
        <f t="shared" si="38"/>
        <v>-0.83918484679854899</v>
      </c>
      <c r="M197" s="110">
        <f t="shared" si="37"/>
        <v>-11.760912373409578</v>
      </c>
      <c r="N197" s="110">
        <f t="shared" si="39"/>
        <v>0.82429281692651823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835.35839118989043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36.137456789262856</v>
      </c>
      <c r="K198" s="27">
        <f t="shared" si="36"/>
        <v>6.666666666666667</v>
      </c>
      <c r="L198" s="37">
        <f t="shared" si="38"/>
        <v>-0.89836916267243438</v>
      </c>
      <c r="M198" s="110">
        <f t="shared" si="37"/>
        <v>-11.760912373409578</v>
      </c>
      <c r="N198" s="110">
        <f t="shared" si="39"/>
        <v>0.8131358028584692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841.04418051608218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36.196376202530708</v>
      </c>
      <c r="K199" s="27">
        <f t="shared" si="36"/>
        <v>6.666666666666667</v>
      </c>
      <c r="L199" s="37">
        <f t="shared" si="38"/>
        <v>-0.95728857594028582</v>
      </c>
      <c r="M199" s="110">
        <f t="shared" si="37"/>
        <v>-11.760912373409578</v>
      </c>
      <c r="N199" s="110">
        <f t="shared" si="39"/>
        <v>0.80217873009404261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846.74234857897432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36.255025618351226</v>
      </c>
      <c r="K200" s="27">
        <f t="shared" si="36"/>
        <v>6.666666666666667</v>
      </c>
      <c r="L200" s="37">
        <f t="shared" si="38"/>
        <v>-1.0159379917608042</v>
      </c>
      <c r="M200" s="110">
        <f t="shared" si="37"/>
        <v>-11.760912373409578</v>
      </c>
      <c r="N200" s="110">
        <f t="shared" si="39"/>
        <v>0.79141850513265588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852.45219547174179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36.313400672353353</v>
      </c>
      <c r="K201" s="27">
        <f t="shared" si="36"/>
        <v>6.666666666666667</v>
      </c>
      <c r="L201" s="37">
        <f t="shared" si="38"/>
        <v>-1.0743130457629313</v>
      </c>
      <c r="M201" s="110">
        <f t="shared" si="37"/>
        <v>-11.760912373409578</v>
      </c>
      <c r="N201" s="110">
        <f t="shared" si="39"/>
        <v>0.78085194323354157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858.17307179557861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36.371497657811688</v>
      </c>
      <c r="K202" s="27">
        <f t="shared" si="36"/>
        <v>6.666666666666667</v>
      </c>
      <c r="L202" s="37">
        <f t="shared" si="38"/>
        <v>-1.1324100312212657</v>
      </c>
      <c r="M202" s="110">
        <f t="shared" si="37"/>
        <v>-11.760912373409578</v>
      </c>
      <c r="N202" s="110">
        <f t="shared" si="39"/>
        <v>0.77047579012791023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863.90437429987435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36.429313460404884</v>
      </c>
      <c r="K203" s="27">
        <f t="shared" si="36"/>
        <v>6.666666666666667</v>
      </c>
      <c r="L203" s="37">
        <f t="shared" si="38"/>
        <v>-1.1902258338144627</v>
      </c>
      <c r="M203" s="110">
        <f t="shared" si="37"/>
        <v>-11.760912373409578</v>
      </c>
      <c r="N203" s="110">
        <f t="shared" si="39"/>
        <v>0.76028674088200376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869.64554195400046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36.486845499702319</v>
      </c>
      <c r="K204" s="27">
        <f t="shared" si="36"/>
        <v>6.666666666666667</v>
      </c>
      <c r="L204" s="37">
        <f t="shared" si="38"/>
        <v>-1.2477578731118975</v>
      </c>
      <c r="M204" s="110">
        <f t="shared" si="37"/>
        <v>-11.760912373409578</v>
      </c>
      <c r="N204" s="110">
        <f t="shared" si="39"/>
        <v>0.75028145626537379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875.39605240318292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36.544091676627588</v>
      </c>
      <c r="K205" s="27">
        <f t="shared" si="36"/>
        <v>6.666666666666667</v>
      </c>
      <c r="L205" s="37">
        <f t="shared" si="38"/>
        <v>-1.3050040500371658</v>
      </c>
      <c r="M205" s="110">
        <f t="shared" si="37"/>
        <v>-11.760912373409578</v>
      </c>
      <c r="N205" s="110">
        <f t="shared" si="39"/>
        <v>0.7404565769337097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881.15541876661564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36.601050326237505</v>
      </c>
      <c r="K206" s="27">
        <f t="shared" si="36"/>
        <v>6.666666666666667</v>
      </c>
      <c r="L206" s="37">
        <f t="shared" si="38"/>
        <v>-1.3619626996470835</v>
      </c>
      <c r="M206" s="110">
        <f t="shared" si="37"/>
        <v>-11.760912373409578</v>
      </c>
      <c r="N206" s="110">
        <f t="shared" si="39"/>
        <v>0.73080873569643345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886.92318674092553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36.657720175234566</v>
      </c>
      <c r="K207" s="27">
        <f t="shared" si="36"/>
        <v>6.666666666666667</v>
      </c>
      <c r="L207" s="37">
        <f t="shared" si="38"/>
        <v>-1.418632548644144</v>
      </c>
      <c r="M207" s="110">
        <f t="shared" si="37"/>
        <v>-11.760912373409578</v>
      </c>
      <c r="N207" s="110">
        <f t="shared" si="39"/>
        <v>0.72133456810518648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892.69893197643273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36.714100303699041</v>
      </c>
      <c r="K208" s="27">
        <f t="shared" si="36"/>
        <v>6.666666666666667</v>
      </c>
      <c r="L208" s="37">
        <f t="shared" si="38"/>
        <v>-1.4750126771086194</v>
      </c>
      <c r="M208" s="110">
        <f t="shared" si="37"/>
        <v>-11.760912373409578</v>
      </c>
      <c r="N208" s="110">
        <f t="shared" si="39"/>
        <v>0.71203072156985381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898.48225769743942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36.770190110587627</v>
      </c>
      <c r="K209" s="27">
        <f t="shared" si="36"/>
        <v>6.666666666666667</v>
      </c>
      <c r="L209" s="37">
        <f t="shared" si="38"/>
        <v>-1.5311024839972056</v>
      </c>
      <c r="M209" s="110">
        <f t="shared" si="37"/>
        <v>-11.760912373409578</v>
      </c>
      <c r="N209" s="110">
        <f t="shared" si="39"/>
        <v>0.70289386318294167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904.27279254109862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36.825989282597988</v>
      </c>
      <c r="K210" s="27">
        <f t="shared" si="36"/>
        <v>6.666666666666667</v>
      </c>
      <c r="L210" s="37">
        <f t="shared" si="38"/>
        <v>-1.5869016560075657</v>
      </c>
      <c r="M210" s="110">
        <f t="shared" si="37"/>
        <v>-11.760912373409578</v>
      </c>
      <c r="N210" s="110">
        <f t="shared" si="39"/>
        <v>0.69392068641075266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734.11463578059136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35.015277650626359</v>
      </c>
      <c r="K211" s="27">
        <f t="shared" si="36"/>
        <v>6.666666666666667</v>
      </c>
      <c r="L211" s="37">
        <f t="shared" si="38"/>
        <v>0.2238099759640626</v>
      </c>
      <c r="M211" s="110">
        <f t="shared" si="37"/>
        <v>-11.760912373409578</v>
      </c>
      <c r="N211" s="110">
        <f t="shared" si="39"/>
        <v>1.052885143213323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734.2124358760841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35.0164347236705</v>
      </c>
      <c r="K212" s="27">
        <f t="shared" si="36"/>
        <v>6.666666666666667</v>
      </c>
      <c r="L212" s="37">
        <f t="shared" si="38"/>
        <v>0.22265290291992201</v>
      </c>
      <c r="M212" s="110">
        <f t="shared" si="37"/>
        <v>-11.760912373409578</v>
      </c>
      <c r="N212" s="110">
        <f t="shared" si="39"/>
        <v>1.052604664691428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734.50552492644908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35.019901337747982</v>
      </c>
      <c r="K213" s="27">
        <f t="shared" si="36"/>
        <v>6.666666666666667</v>
      </c>
      <c r="L213" s="37">
        <f t="shared" si="38"/>
        <v>0.21918628884244029</v>
      </c>
      <c r="M213" s="110">
        <f t="shared" si="37"/>
        <v>-11.760912373409578</v>
      </c>
      <c r="N213" s="110">
        <f t="shared" si="39"/>
        <v>1.0517647925883422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734.99297415477736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35.025663753101739</v>
      </c>
      <c r="K214" s="27">
        <f t="shared" si="36"/>
        <v>6.666666666666667</v>
      </c>
      <c r="L214" s="37">
        <f t="shared" si="38"/>
        <v>0.21342387348868286</v>
      </c>
      <c r="M214" s="110">
        <f t="shared" si="37"/>
        <v>-11.760912373409578</v>
      </c>
      <c r="N214" s="110">
        <f t="shared" si="39"/>
        <v>1.0503701889701744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735.67325185648258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35.033699318693941</v>
      </c>
      <c r="K215" s="27">
        <f t="shared" si="36"/>
        <v>6.666666666666667</v>
      </c>
      <c r="L215" s="37">
        <f t="shared" si="38"/>
        <v>0.20538830789648088</v>
      </c>
      <c r="M215" s="110">
        <f t="shared" si="37"/>
        <v>-11.760912373409578</v>
      </c>
      <c r="N215" s="110">
        <f t="shared" si="39"/>
        <v>1.0484285306406731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736.54424716247456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35.043976835420686</v>
      </c>
      <c r="K216" s="27">
        <f t="shared" si="36"/>
        <v>6.666666666666667</v>
      </c>
      <c r="L216" s="37">
        <f t="shared" si="38"/>
        <v>0.19511079116973562</v>
      </c>
      <c r="M216" s="110">
        <f t="shared" si="37"/>
        <v>-11.760912373409578</v>
      </c>
      <c r="N216" s="110">
        <f t="shared" si="39"/>
        <v>1.0459503729544353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737.60330210471875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35.056457046015801</v>
      </c>
      <c r="K217" s="27">
        <f t="shared" si="36"/>
        <v>6.666666666666667</v>
      </c>
      <c r="L217" s="37">
        <f t="shared" si="38"/>
        <v>0.18263058057462089</v>
      </c>
      <c r="M217" s="110">
        <f t="shared" si="37"/>
        <v>-11.760912373409578</v>
      </c>
      <c r="N217" s="110">
        <f t="shared" si="39"/>
        <v>1.0429489664418572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738.84725087400864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35.071093234488565</v>
      </c>
      <c r="K218" s="27">
        <f t="shared" si="36"/>
        <v>6.666666666666667</v>
      </c>
      <c r="L218" s="37">
        <f t="shared" si="38"/>
        <v>0.16799439210185696</v>
      </c>
      <c r="M218" s="110">
        <f t="shared" si="37"/>
        <v>-11.760912373409578</v>
      </c>
      <c r="N218" s="110">
        <f t="shared" si="39"/>
        <v>1.0394400329540834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740.27246496466682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35.087831914935649</v>
      </c>
      <c r="K219" s="27">
        <f t="shared" si="36"/>
        <v>6.666666666666667</v>
      </c>
      <c r="L219" s="37">
        <f t="shared" si="38"/>
        <v>0.15125571165477325</v>
      </c>
      <c r="M219" s="110">
        <f t="shared" si="37"/>
        <v>-11.760912373409578</v>
      </c>
      <c r="N219" s="110">
        <f t="shared" si="39"/>
        <v>1.0354415091928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741.87490278082259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35.106613587728887</v>
      </c>
      <c r="K220" s="27">
        <f t="shared" si="36"/>
        <v>6.666666666666667</v>
      </c>
      <c r="L220" s="37">
        <f t="shared" si="38"/>
        <v>0.13247403886153464</v>
      </c>
      <c r="M220" s="110">
        <f t="shared" si="37"/>
        <v>-11.760912373409578</v>
      </c>
      <c r="N220" s="110">
        <f t="shared" si="39"/>
        <v>1.0309732661808189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743.65016223503847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35.127373540424088</v>
      </c>
      <c r="K221" s="27">
        <f t="shared" si="36"/>
        <v>6.666666666666667</v>
      </c>
      <c r="L221" s="37">
        <f t="shared" si="38"/>
        <v>0.11171408616633371</v>
      </c>
      <c r="M221" s="110">
        <f t="shared" si="37"/>
        <v>-11.760912373409578</v>
      </c>
      <c r="N221" s="110">
        <f t="shared" si="39"/>
        <v>1.0260568134499513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745.59353489760599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35.150042671187066</v>
      </c>
      <c r="K222" s="27">
        <f t="shared" si="36"/>
        <v>6.666666666666667</v>
      </c>
      <c r="L222" s="37">
        <f t="shared" si="38"/>
        <v>8.9044955403355885E-2</v>
      </c>
      <c r="M222" s="110">
        <f t="shared" si="37"/>
        <v>-11.760912373409578</v>
      </c>
      <c r="N222" s="110">
        <f t="shared" si="39"/>
        <v>1.0207149965045341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747.70006034424682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35.17454831394128</v>
      </c>
      <c r="K223" s="27">
        <f t="shared" si="36"/>
        <v>6.666666666666667</v>
      </c>
      <c r="L223" s="37">
        <f t="shared" ref="L223:L254" si="41">F223-J223+M223</f>
        <v>6.4539312649142033E-2</v>
      </c>
      <c r="M223" s="110">
        <f t="shared" si="37"/>
        <v>-11.760912373409578</v>
      </c>
      <c r="N223" s="110">
        <f t="shared" ref="N223:N254" si="42">10^(L223/10)</f>
        <v>1.014971695524129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749.96457948836428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35.200815046607104</v>
      </c>
      <c r="K224" s="27">
        <f t="shared" ref="K224:K268" si="45">4/60*100</f>
        <v>6.666666666666667</v>
      </c>
      <c r="L224" s="37">
        <f t="shared" si="41"/>
        <v>3.8272579983317456E-2</v>
      </c>
      <c r="M224" s="110">
        <f t="shared" ref="M224:M268" si="46">10*LOG(6.666667/100)</f>
        <v>-11.760912373409578</v>
      </c>
      <c r="N224" s="110">
        <f t="shared" si="42"/>
        <v>1.0088515323791936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752.38178585691981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35.228765466498771</v>
      </c>
      <c r="K225" s="27">
        <f t="shared" si="45"/>
        <v>6.666666666666667</v>
      </c>
      <c r="L225" s="37">
        <f t="shared" si="41"/>
        <v>1.0322160091650545E-2</v>
      </c>
      <c r="M225" s="110">
        <f t="shared" si="46"/>
        <v>-11.760912373409578</v>
      </c>
      <c r="N225" s="110">
        <f t="shared" si="42"/>
        <v>1.0023795919409102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754.9462739618059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35.258320919944012</v>
      </c>
      <c r="K226" s="27">
        <f t="shared" si="45"/>
        <v>6.666666666666667</v>
      </c>
      <c r="L226" s="37">
        <f t="shared" si="41"/>
        <v>-1.9233293353590142E-2</v>
      </c>
      <c r="M226" s="110">
        <f t="shared" si="46"/>
        <v>-11.760912373409578</v>
      </c>
      <c r="N226" s="110">
        <f t="shared" si="42"/>
        <v>0.99558116246265549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757.65258411775687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35.289402176284227</v>
      </c>
      <c r="K227" s="27">
        <f t="shared" si="45"/>
        <v>6.666666666666667</v>
      </c>
      <c r="L227" s="37">
        <f t="shared" si="41"/>
        <v>-5.0314549693805333E-2</v>
      </c>
      <c r="M227" s="110">
        <f t="shared" si="46"/>
        <v>-11.760912373409578</v>
      </c>
      <c r="N227" s="110">
        <f t="shared" si="42"/>
        <v>0.98848149857967038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760.49524325190748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35.321930039419819</v>
      </c>
      <c r="K228" s="27">
        <f t="shared" si="45"/>
        <v>6.666666666666667</v>
      </c>
      <c r="L228" s="37">
        <f t="shared" si="41"/>
        <v>-8.284241282939675E-2</v>
      </c>
      <c r="M228" s="110">
        <f t="shared" si="46"/>
        <v>-11.760912373409578</v>
      </c>
      <c r="N228" s="110">
        <f t="shared" si="42"/>
        <v>0.98110560928646628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763.4688014301048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35.355825892849793</v>
      </c>
      <c r="K229" s="27">
        <f t="shared" si="45"/>
        <v>6.666666666666667</v>
      </c>
      <c r="L229" s="37">
        <f t="shared" si="41"/>
        <v>-0.11673826625937167</v>
      </c>
      <c r="M229" s="110">
        <f t="shared" si="46"/>
        <v>-11.760912373409578</v>
      </c>
      <c r="N229" s="110">
        <f t="shared" si="42"/>
        <v>0.97347807216219173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766.5678639847464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35.391012176617842</v>
      </c>
      <c r="K230" s="27">
        <f t="shared" si="45"/>
        <v>6.666666666666667</v>
      </c>
      <c r="L230" s="37">
        <f t="shared" si="41"/>
        <v>-0.15192455002742022</v>
      </c>
      <c r="M230" s="110">
        <f t="shared" si="46"/>
        <v>-11.760912373409578</v>
      </c>
      <c r="N230" s="110">
        <f t="shared" si="42"/>
        <v>0.96562287416029513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769.78711926452706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35.427412796664285</v>
      </c>
      <c r="K231" s="27">
        <f t="shared" si="45"/>
        <v>6.666666666666667</v>
      </c>
      <c r="L231" s="37">
        <f t="shared" si="41"/>
        <v>-0.18832517007386329</v>
      </c>
      <c r="M231" s="110">
        <f t="shared" si="46"/>
        <v>-11.760912373409578</v>
      </c>
      <c r="N231" s="110">
        <f t="shared" si="42"/>
        <v>0.95756327848081824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773.12136213654685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35.464953468770545</v>
      </c>
      <c r="K232" s="27">
        <f t="shared" si="45"/>
        <v>6.666666666666667</v>
      </c>
      <c r="L232" s="37">
        <f t="shared" si="41"/>
        <v>-0.22586584218012362</v>
      </c>
      <c r="M232" s="110">
        <f t="shared" si="46"/>
        <v>-11.760912373409578</v>
      </c>
      <c r="N232" s="110">
        <f t="shared" si="42"/>
        <v>0.94932171640892804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776.56551345608193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35.503562000577531</v>
      </c>
      <c r="K233" s="27">
        <f t="shared" si="45"/>
        <v>6.666666666666667</v>
      </c>
      <c r="L233" s="37">
        <f t="shared" si="41"/>
        <v>-0.2644743739871096</v>
      </c>
      <c r="M233" s="110">
        <f t="shared" si="46"/>
        <v>-11.760912373409578</v>
      </c>
      <c r="N233" s="110">
        <f t="shared" si="42"/>
        <v>0.94091970252738077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780.11463578059136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35.543168516087121</v>
      </c>
      <c r="K234" s="27">
        <f t="shared" si="45"/>
        <v>6.666666666666667</v>
      </c>
      <c r="L234" s="37">
        <f t="shared" si="41"/>
        <v>-0.30408088949669931</v>
      </c>
      <c r="M234" s="110">
        <f t="shared" si="46"/>
        <v>-11.760912373409578</v>
      </c>
      <c r="N234" s="110">
        <f t="shared" si="42"/>
        <v>0.93237777138145517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783.76394564475504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35.583705627657274</v>
      </c>
      <c r="K235" s="27">
        <f t="shared" si="45"/>
        <v>6.666666666666667</v>
      </c>
      <c r="L235" s="37">
        <f t="shared" si="41"/>
        <v>-0.34461800106685203</v>
      </c>
      <c r="M235" s="110">
        <f t="shared" si="46"/>
        <v>-11.760912373409578</v>
      </c>
      <c r="N235" s="110">
        <f t="shared" si="42"/>
        <v>0.92371543347496343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787.50882273553771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35.625108560823762</v>
      </c>
      <c r="K236" s="27">
        <f t="shared" si="45"/>
        <v>6.666666666666667</v>
      </c>
      <c r="L236" s="37">
        <f t="shared" si="41"/>
        <v>-0.38602093423333983</v>
      </c>
      <c r="M236" s="110">
        <f t="shared" si="46"/>
        <v>-11.760912373409578</v>
      </c>
      <c r="N236" s="110">
        <f t="shared" si="42"/>
        <v>0.91495114838512437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791.34481631362496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35.667315237374844</v>
      </c>
      <c r="K237" s="27">
        <f t="shared" si="45"/>
        <v>6.666666666666667</v>
      </c>
      <c r="L237" s="37">
        <f t="shared" si="41"/>
        <v>-0.42822761078442184</v>
      </c>
      <c r="M237" s="110">
        <f t="shared" si="46"/>
        <v>-11.760912373409578</v>
      </c>
      <c r="N237" s="110">
        <f t="shared" si="42"/>
        <v>0.90610231278157127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795.26764922321661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35.710266322018676</v>
      </c>
      <c r="K238" s="27">
        <f t="shared" si="45"/>
        <v>6.666666666666667</v>
      </c>
      <c r="L238" s="37">
        <f t="shared" si="41"/>
        <v>-0.47117869542825375</v>
      </c>
      <c r="M238" s="110">
        <f t="shared" si="46"/>
        <v>-11.760912373409578</v>
      </c>
      <c r="N238" s="110">
        <f t="shared" si="42"/>
        <v>0.89718526120040809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799.27321981895034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35.753905237761224</v>
      </c>
      <c r="K239" s="27">
        <f t="shared" si="45"/>
        <v>6.666666666666667</v>
      </c>
      <c r="L239" s="37">
        <f t="shared" si="41"/>
        <v>-0.51481761117080183</v>
      </c>
      <c r="M239" s="110">
        <f t="shared" si="46"/>
        <v>-11.760912373409578</v>
      </c>
      <c r="N239" s="110">
        <f t="shared" si="42"/>
        <v>0.88821527753987339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803.35760211924412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35.798178154795472</v>
      </c>
      <c r="K240" s="27">
        <f t="shared" si="45"/>
        <v>6.666666666666667</v>
      </c>
      <c r="L240" s="37">
        <f t="shared" si="41"/>
        <v>-0.55909052820505067</v>
      </c>
      <c r="M240" s="110">
        <f t="shared" si="46"/>
        <v>-11.760912373409578</v>
      </c>
      <c r="N240" s="110">
        <f t="shared" si="42"/>
        <v>0.87920661539368039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807.51704447173006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35.843033957323428</v>
      </c>
      <c r="K241" s="27">
        <f t="shared" si="45"/>
        <v>6.666666666666667</v>
      </c>
      <c r="L241" s="37">
        <f t="shared" si="41"/>
        <v>-0.60394633073300596</v>
      </c>
      <c r="M241" s="110">
        <f t="shared" si="46"/>
        <v>-11.760912373409578</v>
      </c>
      <c r="N241" s="110">
        <f t="shared" si="42"/>
        <v>0.87017252550830004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811.74796699051194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35.88842419231969</v>
      </c>
      <c r="K242" s="27">
        <f t="shared" si="45"/>
        <v>6.666666666666667</v>
      </c>
      <c r="L242" s="37">
        <f t="shared" si="41"/>
        <v>-0.64933656572926779</v>
      </c>
      <c r="M242" s="110">
        <f t="shared" si="46"/>
        <v>-11.760912373409578</v>
      </c>
      <c r="N242" s="110">
        <f t="shared" si="42"/>
        <v>0.86112528883029571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816.04695799810588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35.934303003819636</v>
      </c>
      <c r="K243" s="27">
        <f t="shared" si="45"/>
        <v>6.666666666666667</v>
      </c>
      <c r="L243" s="37">
        <f t="shared" si="41"/>
        <v>-0.69521537722921423</v>
      </c>
      <c r="M243" s="110">
        <f t="shared" si="46"/>
        <v>-11.760912373409578</v>
      </c>
      <c r="N243" s="110">
        <f t="shared" si="42"/>
        <v>0.8520762537911436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820.41076967821118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35.980627055894381</v>
      </c>
      <c r="K244" s="27">
        <f t="shared" si="45"/>
        <v>6.666666666666667</v>
      </c>
      <c r="L244" s="37">
        <f t="shared" si="41"/>
        <v>-0.741539429303959</v>
      </c>
      <c r="M244" s="110">
        <f t="shared" si="46"/>
        <v>-11.760912373409578</v>
      </c>
      <c r="N244" s="110">
        <f t="shared" si="42"/>
        <v>0.8430358766533067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824.83631311967576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36.027355447069432</v>
      </c>
      <c r="K245" s="27">
        <f t="shared" si="45"/>
        <v>6.666666666666667</v>
      </c>
      <c r="L245" s="37">
        <f t="shared" si="41"/>
        <v>-0.78826782047901034</v>
      </c>
      <c r="M245" s="110">
        <f t="shared" si="46"/>
        <v>-11.760912373409578</v>
      </c>
      <c r="N245" s="110">
        <f t="shared" si="42"/>
        <v>0.83401376390847803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829.32065290772994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36.074449618563506</v>
      </c>
      <c r="K246" s="27">
        <f t="shared" si="45"/>
        <v>6.666666666666667</v>
      </c>
      <c r="L246" s="37">
        <f t="shared" si="41"/>
        <v>-0.83536199197308392</v>
      </c>
      <c r="M246" s="110">
        <f t="shared" si="46"/>
        <v>-11.760912373409578</v>
      </c>
      <c r="N246" s="110">
        <f t="shared" si="42"/>
        <v>0.82501871587383091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833.86100139608254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36.121873258373256</v>
      </c>
      <c r="K247" s="27">
        <f t="shared" si="45"/>
        <v>6.666666666666667</v>
      </c>
      <c r="L247" s="37">
        <f t="shared" si="41"/>
        <v>-0.8827856317828342</v>
      </c>
      <c r="M247" s="110">
        <f t="shared" si="46"/>
        <v>-11.760912373409578</v>
      </c>
      <c r="N247" s="110">
        <f t="shared" si="42"/>
        <v>0.81605877077315192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838.45471277302056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36.169592202910565</v>
      </c>
      <c r="K248" s="27">
        <f t="shared" si="45"/>
        <v>6.666666666666667</v>
      </c>
      <c r="L248" s="37">
        <f t="shared" si="41"/>
        <v>-0.93050457632014272</v>
      </c>
      <c r="M248" s="110">
        <f t="shared" si="46"/>
        <v>-11.760912373409578</v>
      </c>
      <c r="N248" s="110">
        <f t="shared" si="42"/>
        <v>0.80714124871635351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843.09927701627112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36.217574337613968</v>
      </c>
      <c r="K249" s="27">
        <f t="shared" si="45"/>
        <v>6.666666666666667</v>
      </c>
      <c r="L249" s="37">
        <f t="shared" si="41"/>
        <v>-0.97848671102354601</v>
      </c>
      <c r="M249" s="110">
        <f t="shared" si="46"/>
        <v>-11.760912373409578</v>
      </c>
      <c r="N249" s="110">
        <f t="shared" si="42"/>
        <v>0.79827279510272464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847.79231381507213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36.265789497702961</v>
      </c>
      <c r="K250" s="27">
        <f t="shared" si="45"/>
        <v>6.666666666666667</v>
      </c>
      <c r="L250" s="37">
        <f t="shared" si="41"/>
        <v>-1.0267018711125395</v>
      </c>
      <c r="M250" s="110">
        <f t="shared" si="46"/>
        <v>-11.760912373409578</v>
      </c>
      <c r="N250" s="110">
        <f t="shared" si="42"/>
        <v>0.78945942307113603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852.53156652356415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36.314209370022446</v>
      </c>
      <c r="K251" s="27">
        <f t="shared" si="45"/>
        <v>6.666666666666667</v>
      </c>
      <c r="L251" s="37">
        <f t="shared" si="41"/>
        <v>-1.0751217434320246</v>
      </c>
      <c r="M251" s="110">
        <f t="shared" si="46"/>
        <v>-11.760912373409578</v>
      </c>
      <c r="N251" s="110">
        <f t="shared" si="42"/>
        <v>0.78070655470497308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857.31489619714762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36.36280739673272</v>
      </c>
      <c r="K252" s="27">
        <f t="shared" si="45"/>
        <v>6.666666666666667</v>
      </c>
      <c r="L252" s="37">
        <f t="shared" si="41"/>
        <v>-1.1237197701422978</v>
      </c>
      <c r="M252" s="110">
        <f t="shared" si="46"/>
        <v>-11.760912373409578</v>
      </c>
      <c r="N252" s="110">
        <f t="shared" si="42"/>
        <v>0.7720190607718076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862.1402757526937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36.411558681435174</v>
      </c>
      <c r="K253" s="27">
        <f t="shared" si="45"/>
        <v>6.666666666666667</v>
      </c>
      <c r="L253" s="37">
        <f t="shared" si="41"/>
        <v>-1.1724710548447526</v>
      </c>
      <c r="M253" s="110">
        <f t="shared" si="46"/>
        <v>-11.760912373409578</v>
      </c>
      <c r="N253" s="110">
        <f t="shared" si="42"/>
        <v>0.76340129883898988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867.00578428430072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36.460439898183353</v>
      </c>
      <c r="K254" s="27">
        <f t="shared" si="45"/>
        <v>6.666666666666667</v>
      </c>
      <c r="L254" s="37">
        <f t="shared" si="41"/>
        <v>-1.2213522715929308</v>
      </c>
      <c r="M254" s="110">
        <f t="shared" si="46"/>
        <v>-11.760912373409578</v>
      </c>
      <c r="N254" s="110">
        <f t="shared" si="42"/>
        <v>0.75485714965750339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871.90960155849166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36.509429203710098</v>
      </c>
      <c r="K255" s="27">
        <f t="shared" si="45"/>
        <v>6.666666666666667</v>
      </c>
      <c r="L255" s="37">
        <f t="shared" ref="L255:L268" si="47">F255-J255+M255</f>
        <v>-1.2703415771196767</v>
      </c>
      <c r="M255" s="110">
        <f t="shared" si="46"/>
        <v>-11.760912373409578</v>
      </c>
      <c r="N255" s="110">
        <f t="shared" ref="N255:N268" si="48">10^(L255/10)</f>
        <v>0.74639005174881468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876.85000270618139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36.558506153102059</v>
      </c>
      <c r="K256" s="27">
        <f t="shared" si="45"/>
        <v>6.666666666666667</v>
      </c>
      <c r="L256" s="37">
        <f t="shared" si="47"/>
        <v>-1.3194185265116367</v>
      </c>
      <c r="M256" s="110">
        <f t="shared" si="46"/>
        <v>-11.760912373409578</v>
      </c>
      <c r="N256" s="110">
        <f t="shared" si="48"/>
        <v>0.73800303416414481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881.82535312327832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36.607651619070182</v>
      </c>
      <c r="K257" s="27">
        <f t="shared" si="45"/>
        <v>6.666666666666667</v>
      </c>
      <c r="L257" s="37">
        <f t="shared" si="47"/>
        <v>-1.3685639924797606</v>
      </c>
      <c r="M257" s="110">
        <f t="shared" si="46"/>
        <v>-11.760912373409578</v>
      </c>
      <c r="N257" s="110">
        <f t="shared" si="48"/>
        <v>0.72969874741362073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886.83410358725087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36.656847714897069</v>
      </c>
      <c r="K258" s="27">
        <f t="shared" si="45"/>
        <v>6.666666666666667</v>
      </c>
      <c r="L258" s="37">
        <f t="shared" si="47"/>
        <v>-1.4177600883066468</v>
      </c>
      <c r="M258" s="110">
        <f t="shared" si="46"/>
        <v>-11.760912373409578</v>
      </c>
      <c r="N258" s="110">
        <f t="shared" si="48"/>
        <v>0.72147949258506772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891.87478559329259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36.706077721086743</v>
      </c>
      <c r="K259" s="27">
        <f t="shared" si="45"/>
        <v>6.666666666666667</v>
      </c>
      <c r="L259" s="37">
        <f t="shared" si="47"/>
        <v>-1.466990094496321</v>
      </c>
      <c r="M259" s="110">
        <f t="shared" si="46"/>
        <v>-11.760912373409578</v>
      </c>
      <c r="N259" s="110">
        <f t="shared" si="48"/>
        <v>0.71334724868968413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896.94600691071275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36.755326015697982</v>
      </c>
      <c r="K260" s="27">
        <f t="shared" si="45"/>
        <v>6.666666666666667</v>
      </c>
      <c r="L260" s="37">
        <f t="shared" si="47"/>
        <v>-1.5162383891075599</v>
      </c>
      <c r="M260" s="110">
        <f t="shared" si="46"/>
        <v>-11.760912373409578</v>
      </c>
      <c r="N260" s="110">
        <f t="shared" si="48"/>
        <v>0.70530369828520512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902.04644735777742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36.80457800830753</v>
      </c>
      <c r="K261" s="27">
        <f t="shared" si="45"/>
        <v>6.666666666666667</v>
      </c>
      <c r="L261" s="37">
        <f t="shared" si="47"/>
        <v>-1.5654903817171082</v>
      </c>
      <c r="M261" s="110">
        <f t="shared" si="46"/>
        <v>-11.760912373409578</v>
      </c>
      <c r="N261" s="110">
        <f t="shared" si="48"/>
        <v>0.69735025143704699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907.17485479133472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36.853820077521711</v>
      </c>
      <c r="K262" s="27">
        <f t="shared" si="45"/>
        <v>6.666666666666667</v>
      </c>
      <c r="L262" s="37">
        <f t="shared" si="47"/>
        <v>-1.6147324509312888</v>
      </c>
      <c r="M262" s="110">
        <f t="shared" si="46"/>
        <v>-11.760912373409578</v>
      </c>
      <c r="N262" s="110">
        <f t="shared" si="48"/>
        <v>0.68948806808508101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912.33004130608811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36.903039511934622</v>
      </c>
      <c r="K263" s="27">
        <f t="shared" si="45"/>
        <v>6.666666666666667</v>
      </c>
      <c r="L263" s="37">
        <f t="shared" si="47"/>
        <v>-1.6639518853442006</v>
      </c>
      <c r="M263" s="110">
        <f t="shared" si="46"/>
        <v>-11.760912373409578</v>
      </c>
      <c r="N263" s="110">
        <f t="shared" si="48"/>
        <v>0.68171807888834979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917.51087963727537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36.952224454415401</v>
      </c>
      <c r="K264" s="27">
        <f t="shared" si="45"/>
        <v>6.666666666666667</v>
      </c>
      <c r="L264" s="37">
        <f t="shared" si="47"/>
        <v>-1.7131368278249788</v>
      </c>
      <c r="M264" s="110">
        <f t="shared" si="46"/>
        <v>-11.760912373409578</v>
      </c>
      <c r="N264" s="110">
        <f t="shared" si="48"/>
        <v>0.6740410046229286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922.71629975969927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37.001363849596231</v>
      </c>
      <c r="K265" s="27">
        <f t="shared" si="45"/>
        <v>6.666666666666667</v>
      </c>
      <c r="L265" s="37">
        <f t="shared" si="47"/>
        <v>-1.7622762230058093</v>
      </c>
      <c r="M265" s="110">
        <f t="shared" si="46"/>
        <v>-11.760912373409578</v>
      </c>
      <c r="N265" s="110">
        <f t="shared" si="48"/>
        <v>0.66645737420941797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927.94528567548809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37.050447394425852</v>
      </c>
      <c r="K266" s="27">
        <f t="shared" si="45"/>
        <v>6.666666666666667</v>
      </c>
      <c r="L266" s="37">
        <f t="shared" si="47"/>
        <v>-1.8113597678354303</v>
      </c>
      <c r="M266" s="110">
        <f t="shared" si="46"/>
        <v>-11.760912373409578</v>
      </c>
      <c r="N266" s="110">
        <f t="shared" si="48"/>
        <v>0.65896754144658676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933.19687238260349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37.099465491648772</v>
      </c>
      <c r="K267" s="27">
        <f t="shared" si="45"/>
        <v>6.666666666666667</v>
      </c>
      <c r="L267" s="37">
        <f t="shared" si="47"/>
        <v>-1.86037786505835</v>
      </c>
      <c r="M267" s="110">
        <f t="shared" si="46"/>
        <v>-11.760912373409578</v>
      </c>
      <c r="N267" s="110">
        <f t="shared" si="48"/>
        <v>0.65157170052684765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938.47014301590798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37.148409206068983</v>
      </c>
      <c r="K268" s="40">
        <f t="shared" si="45"/>
        <v>6.666666666666667</v>
      </c>
      <c r="L268" s="41">
        <f t="shared" si="47"/>
        <v>-1.9093215794785614</v>
      </c>
      <c r="M268" s="110">
        <f t="shared" si="46"/>
        <v>-11.760912373409578</v>
      </c>
      <c r="N268" s="110">
        <f t="shared" si="48"/>
        <v>0.64426990040756404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22.566461729326704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EDEDE-3535-424D-BE67-73A2D8B3AC11}">
  <sheetPr codeName="Sheet21"/>
  <dimension ref="A1:W274"/>
  <sheetViews>
    <sheetView view="pageBreakPreview" topLeftCell="A66" zoomScale="60" zoomScaleNormal="100" workbookViewId="0">
      <selection activeCell="W114" sqref="W114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</cols>
  <sheetData>
    <row r="1" spans="1:23" ht="23.25" x14ac:dyDescent="0.35">
      <c r="A1" s="167" t="s">
        <v>195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</row>
    <row r="2" spans="1:23" ht="23.25" x14ac:dyDescent="0.35">
      <c r="A2" s="167" t="s">
        <v>205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</row>
    <row r="3" spans="1:23" ht="23.25" x14ac:dyDescent="0.35">
      <c r="A3" s="167" t="s">
        <v>196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</row>
    <row r="4" spans="1:23" ht="23.25" x14ac:dyDescent="0.35">
      <c r="A4" s="167" t="s">
        <v>163</v>
      </c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</row>
    <row r="5" spans="1:23" ht="15.75" thickBot="1" x14ac:dyDescent="0.3"/>
    <row r="6" spans="1:23" ht="15.75" thickBot="1" x14ac:dyDescent="0.3">
      <c r="A6" s="18" t="s">
        <v>114</v>
      </c>
      <c r="B6" s="19" t="s">
        <v>115</v>
      </c>
      <c r="C6" s="19" t="s">
        <v>116</v>
      </c>
      <c r="D6" s="20" t="s">
        <v>117</v>
      </c>
    </row>
    <row r="7" spans="1:23" ht="15.75" thickBot="1" x14ac:dyDescent="0.3">
      <c r="A7" s="28" t="s">
        <v>163</v>
      </c>
      <c r="B7" s="29" t="s">
        <v>119</v>
      </c>
      <c r="C7" s="29">
        <f>NSAs!B21</f>
        <v>256270.62</v>
      </c>
      <c r="D7" s="30">
        <f>NSAs!C21</f>
        <v>4258413.8</v>
      </c>
    </row>
    <row r="9" spans="1:23" ht="15.75" thickBot="1" x14ac:dyDescent="0.3"/>
    <row r="10" spans="1:23" ht="14.45" customHeight="1" x14ac:dyDescent="0.25">
      <c r="A10" s="175" t="s">
        <v>114</v>
      </c>
      <c r="B10" s="177" t="s">
        <v>122</v>
      </c>
      <c r="C10" s="177" t="s">
        <v>124</v>
      </c>
      <c r="D10" s="177" t="s">
        <v>123</v>
      </c>
      <c r="E10" s="177" t="s">
        <v>120</v>
      </c>
      <c r="F10" s="177" t="s">
        <v>121</v>
      </c>
      <c r="G10" s="177" t="s">
        <v>125</v>
      </c>
      <c r="H10" s="194" t="str">
        <f>CONCATENATE("Sound Level @ ", A7, " (dBA)")</f>
        <v>Sound Level @ NSA 19 (dBA)</v>
      </c>
      <c r="V10" s="145" t="str">
        <f>INDEX(A12:A50,MATCH(W10,H12:H50,0))</f>
        <v>A-6</v>
      </c>
      <c r="W10" s="146">
        <f>MAX(H12:H50)</f>
        <v>44.081485267475685</v>
      </c>
    </row>
    <row r="11" spans="1:23" ht="15.75" thickBot="1" x14ac:dyDescent="0.3">
      <c r="A11" s="207"/>
      <c r="B11" s="208"/>
      <c r="C11" s="208"/>
      <c r="D11" s="208"/>
      <c r="E11" s="208"/>
      <c r="F11" s="208"/>
      <c r="G11" s="208"/>
      <c r="H11" s="202"/>
      <c r="V11" s="147" t="str">
        <f>INDEX(A12:A50,MATCH(W11,H12:H50,0))</f>
        <v>A-5</v>
      </c>
      <c r="W11" s="148">
        <f>LARGE(H12:H50,2)</f>
        <v>37.78739356512105</v>
      </c>
    </row>
    <row r="12" spans="1:23" x14ac:dyDescent="0.25">
      <c r="A12" s="32" t="str">
        <f>Inverters!B3</f>
        <v>A-1</v>
      </c>
      <c r="B12" s="33">
        <f t="shared" ref="B12:B48" si="0">SQRT(($C$7-Q12)^2+($D$7-R12)^2)</f>
        <v>3795.9716119591289</v>
      </c>
      <c r="C12" s="33">
        <f>66+3.01029995663981</f>
        <v>69.010299956639813</v>
      </c>
      <c r="D12" s="33">
        <v>10</v>
      </c>
      <c r="E12" s="33">
        <v>1.5</v>
      </c>
      <c r="F12" s="34">
        <v>1.5</v>
      </c>
      <c r="G12" s="35">
        <f>20*LOG10(B12/D12)-2.3</f>
        <v>49.286459118226276</v>
      </c>
      <c r="H12" s="36">
        <f>C12-G12</f>
        <v>19.723840838413537</v>
      </c>
      <c r="O12" s="32" t="s">
        <v>5</v>
      </c>
      <c r="P12" s="43" t="s">
        <v>5</v>
      </c>
      <c r="Q12" s="44">
        <v>252528.6</v>
      </c>
      <c r="R12" s="45">
        <v>4259051.5199999996</v>
      </c>
      <c r="U12">
        <f t="shared" ref="U12:U49" si="1">10^(H12/10)</f>
        <v>93.839154014311077</v>
      </c>
    </row>
    <row r="13" spans="1:23" x14ac:dyDescent="0.25">
      <c r="A13" s="9" t="str">
        <f>Inverters!B4</f>
        <v>A-2</v>
      </c>
      <c r="B13" s="24">
        <f t="shared" si="0"/>
        <v>3096.7081357629127</v>
      </c>
      <c r="C13" s="24">
        <f t="shared" ref="C13:C44" si="2">66+3.01029995663981</f>
        <v>69.010299956639813</v>
      </c>
      <c r="D13" s="24">
        <v>10</v>
      </c>
      <c r="E13" s="24">
        <v>1.5</v>
      </c>
      <c r="F13" s="25">
        <v>1.5</v>
      </c>
      <c r="G13" s="27">
        <f>20*LOG10(B13/D13)-2.3</f>
        <v>47.518005502029091</v>
      </c>
      <c r="H13" s="37">
        <f t="shared" ref="H13:H49" si="3">C13-G13</f>
        <v>21.492294454610722</v>
      </c>
      <c r="O13" s="9" t="s">
        <v>6</v>
      </c>
      <c r="P13" s="10" t="s">
        <v>6</v>
      </c>
      <c r="Q13" s="7">
        <v>253217.96</v>
      </c>
      <c r="R13" s="8">
        <v>4258934.25</v>
      </c>
      <c r="U13">
        <f t="shared" si="1"/>
        <v>141.00335473508227</v>
      </c>
    </row>
    <row r="14" spans="1:23" x14ac:dyDescent="0.25">
      <c r="A14" s="9" t="str">
        <f>Inverters!B5</f>
        <v>A-3</v>
      </c>
      <c r="B14" s="24">
        <f t="shared" si="0"/>
        <v>1676.3983193143513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ref="G14:G49" si="4">20*LOG10(B14/D14)-2.3</f>
        <v>42.187544335137005</v>
      </c>
      <c r="H14" s="37">
        <f t="shared" si="3"/>
        <v>26.822755621502807</v>
      </c>
      <c r="O14" s="9" t="s">
        <v>7</v>
      </c>
      <c r="P14" s="10" t="s">
        <v>7</v>
      </c>
      <c r="Q14" s="7">
        <v>254597.27</v>
      </c>
      <c r="R14" s="8">
        <v>4258312.75</v>
      </c>
      <c r="U14">
        <f t="shared" si="1"/>
        <v>481.1445403772031</v>
      </c>
    </row>
    <row r="15" spans="1:23" x14ac:dyDescent="0.25">
      <c r="A15" s="9" t="str">
        <f>Inverters!B6</f>
        <v>A-4</v>
      </c>
      <c r="B15" s="24">
        <f t="shared" si="0"/>
        <v>811.65534736103677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35.887433084473969</v>
      </c>
      <c r="H15" s="37">
        <f t="shared" si="3"/>
        <v>33.122866872165844</v>
      </c>
      <c r="O15" s="9" t="s">
        <v>8</v>
      </c>
      <c r="P15" s="10" t="s">
        <v>8</v>
      </c>
      <c r="Q15" s="7">
        <v>255507.64</v>
      </c>
      <c r="R15" s="8">
        <v>4258136.95</v>
      </c>
      <c r="U15">
        <f t="shared" si="1"/>
        <v>2052.5166425193834</v>
      </c>
    </row>
    <row r="16" spans="1:23" x14ac:dyDescent="0.25">
      <c r="A16" s="9" t="str">
        <f>Inverters!B7</f>
        <v>A-5</v>
      </c>
      <c r="B16" s="24">
        <f t="shared" si="0"/>
        <v>474.40069824986614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31.222906391518759</v>
      </c>
      <c r="H16" s="37">
        <f t="shared" si="3"/>
        <v>37.78739356512105</v>
      </c>
      <c r="O16" s="9" t="s">
        <v>9</v>
      </c>
      <c r="P16" s="10" t="s">
        <v>9</v>
      </c>
      <c r="Q16" s="7">
        <v>255885.43</v>
      </c>
      <c r="R16" s="8">
        <v>4258136.88</v>
      </c>
      <c r="U16">
        <f t="shared" si="1"/>
        <v>6008.1304901947215</v>
      </c>
    </row>
    <row r="17" spans="1:21" x14ac:dyDescent="0.25">
      <c r="A17" s="9" t="str">
        <f>Inverters!B8</f>
        <v>A-6</v>
      </c>
      <c r="B17" s="24">
        <f t="shared" si="0"/>
        <v>229.84800281907414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24.928814689164131</v>
      </c>
      <c r="H17" s="37">
        <f t="shared" si="3"/>
        <v>44.081485267475685</v>
      </c>
      <c r="O17" s="9" t="s">
        <v>10</v>
      </c>
      <c r="P17" s="10" t="s">
        <v>10</v>
      </c>
      <c r="Q17" s="7">
        <v>256323</v>
      </c>
      <c r="R17" s="8">
        <v>4258190</v>
      </c>
      <c r="U17">
        <f t="shared" si="1"/>
        <v>25594.610613453351</v>
      </c>
    </row>
    <row r="18" spans="1:21" x14ac:dyDescent="0.25">
      <c r="A18" s="9" t="str">
        <f>Inverters!B9</f>
        <v>A-7</v>
      </c>
      <c r="B18" s="24">
        <f t="shared" si="0"/>
        <v>1818.6635043625222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42.895047035505918</v>
      </c>
      <c r="H18" s="37">
        <f t="shared" si="3"/>
        <v>26.115252921133894</v>
      </c>
      <c r="O18" s="9" t="s">
        <v>11</v>
      </c>
      <c r="P18" s="10" t="s">
        <v>11</v>
      </c>
      <c r="Q18" s="7">
        <v>254548.51</v>
      </c>
      <c r="R18" s="8">
        <v>4257829.0999999996</v>
      </c>
      <c r="U18">
        <f t="shared" si="1"/>
        <v>408.81355959259031</v>
      </c>
    </row>
    <row r="19" spans="1:21" x14ac:dyDescent="0.25">
      <c r="A19" s="9" t="str">
        <f>Inverters!B10</f>
        <v>A-8</v>
      </c>
      <c r="B19" s="24">
        <f t="shared" si="0"/>
        <v>1535.6276319798276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41.425718363624668</v>
      </c>
      <c r="H19" s="37">
        <f t="shared" si="3"/>
        <v>27.584581593015145</v>
      </c>
      <c r="O19" s="9" t="s">
        <v>12</v>
      </c>
      <c r="P19" s="10" t="s">
        <v>12</v>
      </c>
      <c r="Q19" s="7">
        <v>254850.77</v>
      </c>
      <c r="R19" s="8">
        <v>4257828.84</v>
      </c>
      <c r="U19">
        <f t="shared" si="1"/>
        <v>573.40062145480738</v>
      </c>
    </row>
    <row r="20" spans="1:21" x14ac:dyDescent="0.25">
      <c r="A20" s="9" t="str">
        <f>Inverters!B11</f>
        <v>A-9</v>
      </c>
      <c r="B20" s="24">
        <f t="shared" si="0"/>
        <v>940.53253537521653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37.167476469594526</v>
      </c>
      <c r="H20" s="37">
        <f t="shared" si="3"/>
        <v>31.842823487045287</v>
      </c>
      <c r="O20" s="9" t="s">
        <v>13</v>
      </c>
      <c r="P20" s="10" t="s">
        <v>13</v>
      </c>
      <c r="Q20" s="7">
        <v>255533.88</v>
      </c>
      <c r="R20" s="8">
        <v>4257829.1500000004</v>
      </c>
      <c r="U20">
        <f t="shared" si="1"/>
        <v>1528.5595005887999</v>
      </c>
    </row>
    <row r="21" spans="1:21" x14ac:dyDescent="0.25">
      <c r="A21" s="9" t="str">
        <f>Inverters!B12</f>
        <v>A-10</v>
      </c>
      <c r="B21" s="24">
        <f t="shared" si="0"/>
        <v>695.25329369923759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34.542861099433495</v>
      </c>
      <c r="H21" s="37">
        <f t="shared" si="3"/>
        <v>34.467438857206318</v>
      </c>
      <c r="O21" s="9" t="s">
        <v>14</v>
      </c>
      <c r="P21" s="10" t="s">
        <v>14</v>
      </c>
      <c r="Q21" s="7">
        <v>255894.42</v>
      </c>
      <c r="R21" s="8">
        <v>4257829.12</v>
      </c>
      <c r="U21">
        <f t="shared" si="1"/>
        <v>2797.3311772074685</v>
      </c>
    </row>
    <row r="22" spans="1:21" x14ac:dyDescent="0.25">
      <c r="A22" s="9" t="str">
        <f>Inverters!B13</f>
        <v>A-11</v>
      </c>
      <c r="B22" s="24">
        <f t="shared" si="0"/>
        <v>584.73501220612332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33.039181977743667</v>
      </c>
      <c r="H22" s="37">
        <f t="shared" si="3"/>
        <v>35.971117978896146</v>
      </c>
      <c r="O22" s="9" t="s">
        <v>15</v>
      </c>
      <c r="P22" s="10" t="s">
        <v>15</v>
      </c>
      <c r="Q22" s="7">
        <v>256274.81</v>
      </c>
      <c r="R22" s="8">
        <v>4257829.08</v>
      </c>
      <c r="U22">
        <f t="shared" si="1"/>
        <v>3954.6841008688361</v>
      </c>
    </row>
    <row r="23" spans="1:21" x14ac:dyDescent="0.25">
      <c r="A23" s="9" t="str">
        <f>Inverters!B14</f>
        <v>A-12</v>
      </c>
      <c r="B23" s="24">
        <f t="shared" si="0"/>
        <v>657.12183839842771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34.052918010324731</v>
      </c>
      <c r="H23" s="37">
        <f t="shared" si="3"/>
        <v>34.957381946315081</v>
      </c>
      <c r="O23" s="9" t="s">
        <v>16</v>
      </c>
      <c r="P23" s="10" t="s">
        <v>16</v>
      </c>
      <c r="Q23" s="7">
        <v>256570.18</v>
      </c>
      <c r="R23" s="8">
        <v>4257828.93</v>
      </c>
      <c r="U23">
        <f t="shared" si="1"/>
        <v>3131.3974575892075</v>
      </c>
    </row>
    <row r="24" spans="1:21" x14ac:dyDescent="0.25">
      <c r="A24" s="9" t="str">
        <f>Inverters!B15</f>
        <v>A-13</v>
      </c>
      <c r="B24" s="24">
        <f t="shared" si="0"/>
        <v>900.94668399400405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36.79398182330349</v>
      </c>
      <c r="H24" s="37">
        <f t="shared" si="3"/>
        <v>32.216318133336323</v>
      </c>
      <c r="O24" s="9" t="s">
        <v>17</v>
      </c>
      <c r="P24" s="10" t="s">
        <v>17</v>
      </c>
      <c r="Q24" s="7">
        <v>256956.19</v>
      </c>
      <c r="R24" s="8">
        <v>4257829.25</v>
      </c>
      <c r="U24">
        <f t="shared" si="1"/>
        <v>1665.8343508095736</v>
      </c>
    </row>
    <row r="25" spans="1:21" x14ac:dyDescent="0.25">
      <c r="A25" s="9" t="str">
        <f>Inverters!B16</f>
        <v>A-14</v>
      </c>
      <c r="B25" s="24">
        <f t="shared" si="0"/>
        <v>1143.4041781013752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38.863995496642509</v>
      </c>
      <c r="H25" s="37">
        <f t="shared" si="3"/>
        <v>30.146304459997303</v>
      </c>
      <c r="O25" s="9" t="s">
        <v>18</v>
      </c>
      <c r="P25" s="10" t="s">
        <v>18</v>
      </c>
      <c r="Q25" s="7">
        <v>257253.23</v>
      </c>
      <c r="R25" s="8">
        <v>4257829.12</v>
      </c>
      <c r="U25">
        <f t="shared" si="1"/>
        <v>1034.2617082969655</v>
      </c>
    </row>
    <row r="26" spans="1:21" x14ac:dyDescent="0.25">
      <c r="A26" s="9" t="str">
        <f>Inverters!B17</f>
        <v>A-15</v>
      </c>
      <c r="B26" s="24">
        <f t="shared" si="0"/>
        <v>1445.0460314119837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40.897633632090916</v>
      </c>
      <c r="H26" s="37">
        <f t="shared" si="3"/>
        <v>28.112666324548897</v>
      </c>
      <c r="O26" s="9" t="s">
        <v>19</v>
      </c>
      <c r="P26" s="10" t="s">
        <v>19</v>
      </c>
      <c r="Q26" s="7">
        <v>257592.17</v>
      </c>
      <c r="R26" s="8">
        <v>4257829.28</v>
      </c>
      <c r="U26">
        <f t="shared" si="1"/>
        <v>647.54004700803421</v>
      </c>
    </row>
    <row r="27" spans="1:21" x14ac:dyDescent="0.25">
      <c r="A27" s="9" t="str">
        <f>Inverters!B18</f>
        <v>A-16</v>
      </c>
      <c r="B27" s="24">
        <f t="shared" si="0"/>
        <v>1863.2606268849522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43.105472137123549</v>
      </c>
      <c r="H27" s="37">
        <f t="shared" si="3"/>
        <v>25.904827819516264</v>
      </c>
      <c r="O27" s="9" t="s">
        <v>20</v>
      </c>
      <c r="P27" s="10" t="s">
        <v>20</v>
      </c>
      <c r="Q27" s="7">
        <v>254668.53</v>
      </c>
      <c r="R27" s="8">
        <v>4257462.46</v>
      </c>
      <c r="U27">
        <f t="shared" si="1"/>
        <v>389.47786614969743</v>
      </c>
    </row>
    <row r="28" spans="1:21" x14ac:dyDescent="0.25">
      <c r="A28" s="9" t="str">
        <f>Inverters!B19</f>
        <v>A-17</v>
      </c>
      <c r="B28" s="24">
        <f t="shared" si="0"/>
        <v>1487.0295365254797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41.146391897979562</v>
      </c>
      <c r="H28" s="37">
        <f t="shared" si="3"/>
        <v>27.86390805866025</v>
      </c>
      <c r="O28" s="9" t="s">
        <v>21</v>
      </c>
      <c r="P28" s="10" t="s">
        <v>21</v>
      </c>
      <c r="Q28" s="7">
        <v>255127.7</v>
      </c>
      <c r="R28" s="8">
        <v>4257462.49</v>
      </c>
      <c r="U28">
        <f t="shared" si="1"/>
        <v>611.49203692490664</v>
      </c>
    </row>
    <row r="29" spans="1:21" x14ac:dyDescent="0.25">
      <c r="A29" s="9" t="str">
        <f>Inverters!B20</f>
        <v>A-18</v>
      </c>
      <c r="B29" s="24">
        <f t="shared" si="0"/>
        <v>1231.4335984129161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39.508219974004334</v>
      </c>
      <c r="H29" s="37">
        <f t="shared" si="3"/>
        <v>29.502079982635479</v>
      </c>
      <c r="O29" s="9" t="s">
        <v>22</v>
      </c>
      <c r="P29" s="10" t="s">
        <v>22</v>
      </c>
      <c r="Q29" s="7">
        <v>255488.14</v>
      </c>
      <c r="R29" s="8">
        <v>4257462.93</v>
      </c>
      <c r="U29">
        <f t="shared" si="1"/>
        <v>891.67789047685062</v>
      </c>
    </row>
    <row r="30" spans="1:21" x14ac:dyDescent="0.25">
      <c r="A30" s="9" t="str">
        <f>Inverters!B21</f>
        <v>A-19</v>
      </c>
      <c r="B30" s="24">
        <f t="shared" si="0"/>
        <v>1020.4757686983173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37.876053936151052</v>
      </c>
      <c r="H30" s="37">
        <f t="shared" si="3"/>
        <v>31.13424602048876</v>
      </c>
      <c r="O30" s="9" t="s">
        <v>23</v>
      </c>
      <c r="P30" s="10" t="s">
        <v>23</v>
      </c>
      <c r="Q30" s="7">
        <v>255900.5</v>
      </c>
      <c r="R30" s="8">
        <v>4257462.8099999996</v>
      </c>
      <c r="U30">
        <f t="shared" si="1"/>
        <v>1298.4481204244241</v>
      </c>
    </row>
    <row r="31" spans="1:21" x14ac:dyDescent="0.25">
      <c r="A31" s="9" t="str">
        <f>Inverters!B22</f>
        <v>A-20</v>
      </c>
      <c r="B31" s="24">
        <f t="shared" si="0"/>
        <v>951.81556585289013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37.271056058188137</v>
      </c>
      <c r="H31" s="37">
        <f t="shared" si="3"/>
        <v>31.739243898451676</v>
      </c>
      <c r="O31" s="9" t="s">
        <v>24</v>
      </c>
      <c r="P31" s="10" t="s">
        <v>24</v>
      </c>
      <c r="Q31" s="7">
        <v>256235.57</v>
      </c>
      <c r="R31" s="8">
        <v>4257462.63</v>
      </c>
      <c r="U31">
        <f t="shared" si="1"/>
        <v>1492.5345384629429</v>
      </c>
    </row>
    <row r="32" spans="1:21" x14ac:dyDescent="0.25">
      <c r="A32" s="9" t="str">
        <f>Inverters!B23</f>
        <v>A-21</v>
      </c>
      <c r="B32" s="24">
        <f t="shared" si="0"/>
        <v>997.49720325426506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37.678233734034009</v>
      </c>
      <c r="H32" s="37">
        <f t="shared" si="3"/>
        <v>31.332066222605803</v>
      </c>
      <c r="O32" s="9" t="s">
        <v>25</v>
      </c>
      <c r="P32" s="10" t="s">
        <v>25</v>
      </c>
      <c r="Q32" s="7">
        <v>256570.7</v>
      </c>
      <c r="R32" s="8">
        <v>4257462.51</v>
      </c>
      <c r="U32">
        <f t="shared" si="1"/>
        <v>1358.9598387952592</v>
      </c>
    </row>
    <row r="33" spans="1:21" x14ac:dyDescent="0.25">
      <c r="A33" s="9" t="str">
        <f>Inverters!B24</f>
        <v>A-22</v>
      </c>
      <c r="B33" s="24">
        <f t="shared" si="0"/>
        <v>1138.5765308047778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38.827244551270155</v>
      </c>
      <c r="H33" s="37">
        <f t="shared" si="3"/>
        <v>30.183055405369657</v>
      </c>
      <c r="O33" s="9" t="s">
        <v>26</v>
      </c>
      <c r="P33" s="10" t="s">
        <v>26</v>
      </c>
      <c r="Q33" s="7">
        <v>256896.41</v>
      </c>
      <c r="R33" s="8">
        <v>4257462.62</v>
      </c>
      <c r="U33">
        <f t="shared" si="1"/>
        <v>1043.0509922033045</v>
      </c>
    </row>
    <row r="34" spans="1:21" x14ac:dyDescent="0.25">
      <c r="A34" s="9" t="str">
        <f>Inverters!B25</f>
        <v>A-23</v>
      </c>
      <c r="B34" s="24">
        <f t="shared" si="0"/>
        <v>1347.6630496526041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40.291626420115669</v>
      </c>
      <c r="H34" s="37">
        <f t="shared" si="3"/>
        <v>28.718673536524143</v>
      </c>
      <c r="O34" s="9" t="s">
        <v>27</v>
      </c>
      <c r="P34" s="10" t="s">
        <v>27</v>
      </c>
      <c r="Q34" s="7">
        <v>257225.35</v>
      </c>
      <c r="R34" s="8">
        <v>4257462.6500000004</v>
      </c>
      <c r="U34">
        <f t="shared" si="1"/>
        <v>744.50454552307292</v>
      </c>
    </row>
    <row r="35" spans="1:21" x14ac:dyDescent="0.25">
      <c r="A35" s="9" t="str">
        <f>Inverters!B26</f>
        <v>A-24</v>
      </c>
      <c r="B35" s="24">
        <f t="shared" si="0"/>
        <v>1630.0576835498505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41.944059464817002</v>
      </c>
      <c r="H35" s="37">
        <f t="shared" si="3"/>
        <v>27.066240491822811</v>
      </c>
      <c r="O35" s="9" t="s">
        <v>28</v>
      </c>
      <c r="P35" s="10" t="s">
        <v>28</v>
      </c>
      <c r="Q35" s="7">
        <v>257594.36</v>
      </c>
      <c r="R35" s="8">
        <v>4257462.59</v>
      </c>
      <c r="U35">
        <f t="shared" si="1"/>
        <v>508.8901551150708</v>
      </c>
    </row>
    <row r="36" spans="1:21" x14ac:dyDescent="0.25">
      <c r="A36" s="9" t="str">
        <f>Inverters!B27</f>
        <v>A-25</v>
      </c>
      <c r="B36" s="24">
        <f t="shared" si="0"/>
        <v>1651.0062331196036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42.054974257555564</v>
      </c>
      <c r="H36" s="37">
        <f t="shared" si="3"/>
        <v>26.955325699084248</v>
      </c>
      <c r="O36" s="9" t="s">
        <v>29</v>
      </c>
      <c r="P36" s="10" t="s">
        <v>29</v>
      </c>
      <c r="Q36" s="7">
        <v>255275.85</v>
      </c>
      <c r="R36" s="8">
        <v>4257096.13</v>
      </c>
      <c r="U36">
        <f t="shared" si="1"/>
        <v>496.05812787319917</v>
      </c>
    </row>
    <row r="37" spans="1:21" x14ac:dyDescent="0.25">
      <c r="A37" s="9" t="str">
        <f>Inverters!B28</f>
        <v>A-26</v>
      </c>
      <c r="B37" s="24">
        <f t="shared" si="0"/>
        <v>1435.5298948124359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40.840244821594993</v>
      </c>
      <c r="H37" s="37">
        <f t="shared" si="3"/>
        <v>28.170055135044819</v>
      </c>
      <c r="O37" s="9" t="s">
        <v>30</v>
      </c>
      <c r="P37" s="10" t="s">
        <v>30</v>
      </c>
      <c r="Q37" s="7">
        <v>255700.77</v>
      </c>
      <c r="R37" s="8">
        <v>4257096.22</v>
      </c>
      <c r="U37">
        <f t="shared" si="1"/>
        <v>656.15359632546222</v>
      </c>
    </row>
    <row r="38" spans="1:21" x14ac:dyDescent="0.25">
      <c r="A38" s="9" t="str">
        <f>Inverters!B29</f>
        <v>A-27</v>
      </c>
      <c r="B38" s="24">
        <f t="shared" si="0"/>
        <v>1319.1475870803094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40.10586774821131</v>
      </c>
      <c r="H38" s="37">
        <f t="shared" si="3"/>
        <v>28.904432208428503</v>
      </c>
      <c r="O38" s="9" t="s">
        <v>31</v>
      </c>
      <c r="P38" s="10" t="s">
        <v>31</v>
      </c>
      <c r="Q38" s="7">
        <v>256203.13</v>
      </c>
      <c r="R38" s="8">
        <v>4257096.38</v>
      </c>
      <c r="U38">
        <f t="shared" si="1"/>
        <v>777.03972287989825</v>
      </c>
    </row>
    <row r="39" spans="1:21" x14ac:dyDescent="0.25">
      <c r="A39" s="9" t="str">
        <f>Inverters!B30</f>
        <v>A-28</v>
      </c>
      <c r="B39" s="24">
        <f t="shared" si="0"/>
        <v>1597.9282755489435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41.771145634323055</v>
      </c>
      <c r="H39" s="37">
        <f t="shared" si="3"/>
        <v>27.239154322316757</v>
      </c>
      <c r="O39" s="9" t="s">
        <v>32</v>
      </c>
      <c r="P39" s="10" t="s">
        <v>32</v>
      </c>
      <c r="Q39" s="7">
        <v>257175.15</v>
      </c>
      <c r="R39" s="8">
        <v>4257096.53</v>
      </c>
      <c r="U39">
        <f t="shared" si="1"/>
        <v>529.56031549268391</v>
      </c>
    </row>
    <row r="40" spans="1:21" x14ac:dyDescent="0.25">
      <c r="A40" s="9" t="str">
        <f>Inverters!B31</f>
        <v>A-29</v>
      </c>
      <c r="B40" s="24">
        <f t="shared" si="0"/>
        <v>1756.7368992535912</v>
      </c>
      <c r="C40" s="24">
        <f t="shared" si="2"/>
        <v>69.010299956639813</v>
      </c>
      <c r="D40" s="24">
        <v>10</v>
      </c>
      <c r="E40" s="24">
        <v>1.5</v>
      </c>
      <c r="F40" s="25">
        <v>1.5</v>
      </c>
      <c r="G40" s="27">
        <f t="shared" si="4"/>
        <v>42.594134469993143</v>
      </c>
      <c r="H40" s="37">
        <f t="shared" si="3"/>
        <v>26.416165486646669</v>
      </c>
      <c r="O40" s="9" t="s">
        <v>33</v>
      </c>
      <c r="P40" s="10" t="s">
        <v>33</v>
      </c>
      <c r="Q40" s="7">
        <v>257433.06</v>
      </c>
      <c r="R40" s="8">
        <v>4257096.66</v>
      </c>
      <c r="U40">
        <f t="shared" si="1"/>
        <v>438.14367704153773</v>
      </c>
    </row>
    <row r="41" spans="1:21" x14ac:dyDescent="0.25">
      <c r="A41" s="9" t="str">
        <f>Inverters!B32</f>
        <v>A-30</v>
      </c>
      <c r="B41" s="24">
        <f t="shared" si="0"/>
        <v>2645.8224098377254</v>
      </c>
      <c r="C41" s="24">
        <f t="shared" si="2"/>
        <v>69.010299956639813</v>
      </c>
      <c r="D41" s="24">
        <v>10</v>
      </c>
      <c r="E41" s="24">
        <v>1.5</v>
      </c>
      <c r="F41" s="25">
        <v>1.5</v>
      </c>
      <c r="G41" s="27">
        <f t="shared" si="4"/>
        <v>46.151213811271077</v>
      </c>
      <c r="H41" s="37">
        <f t="shared" si="3"/>
        <v>22.859086145368735</v>
      </c>
      <c r="O41" s="9" t="s">
        <v>34</v>
      </c>
      <c r="P41" s="10" t="s">
        <v>34</v>
      </c>
      <c r="Q41" s="7">
        <v>258530</v>
      </c>
      <c r="R41" s="8">
        <v>4257037</v>
      </c>
      <c r="U41">
        <f t="shared" si="1"/>
        <v>193.1561829592884</v>
      </c>
    </row>
    <row r="42" spans="1:21" x14ac:dyDescent="0.25">
      <c r="A42" s="9" t="str">
        <f>Inverters!B33</f>
        <v>A-31</v>
      </c>
      <c r="B42" s="24">
        <f t="shared" si="0"/>
        <v>1698.2412854770148</v>
      </c>
      <c r="C42" s="24">
        <f t="shared" si="2"/>
        <v>69.010299956639813</v>
      </c>
      <c r="D42" s="24">
        <v>10</v>
      </c>
      <c r="E42" s="24">
        <v>1.5</v>
      </c>
      <c r="F42" s="25">
        <v>1.5</v>
      </c>
      <c r="G42" s="27">
        <f t="shared" si="4"/>
        <v>42.299987893738077</v>
      </c>
      <c r="H42" s="37">
        <f t="shared" si="3"/>
        <v>26.710312062901735</v>
      </c>
      <c r="O42" s="9" t="s">
        <v>35</v>
      </c>
      <c r="P42" s="10" t="s">
        <v>35</v>
      </c>
      <c r="Q42" s="7">
        <v>256051.61</v>
      </c>
      <c r="R42" s="8">
        <v>4256729.74</v>
      </c>
      <c r="U42">
        <f t="shared" si="1"/>
        <v>468.84707000610746</v>
      </c>
    </row>
    <row r="43" spans="1:21" x14ac:dyDescent="0.25">
      <c r="A43" s="9" t="str">
        <f>Inverters!B34</f>
        <v>A-32</v>
      </c>
      <c r="B43" s="24">
        <f t="shared" si="0"/>
        <v>2031.8921220620937</v>
      </c>
      <c r="C43" s="24">
        <f t="shared" si="2"/>
        <v>69.010299956639813</v>
      </c>
      <c r="D43" s="24">
        <v>10</v>
      </c>
      <c r="E43" s="24">
        <v>1.5</v>
      </c>
      <c r="F43" s="25">
        <v>1.5</v>
      </c>
      <c r="G43" s="27">
        <f t="shared" si="4"/>
        <v>43.858012930142763</v>
      </c>
      <c r="H43" s="37">
        <f t="shared" si="3"/>
        <v>25.152287026497049</v>
      </c>
      <c r="O43" s="9" t="s">
        <v>36</v>
      </c>
      <c r="P43" s="10" t="s">
        <v>36</v>
      </c>
      <c r="Q43" s="7">
        <v>257407.81</v>
      </c>
      <c r="R43" s="8">
        <v>4256729.9400000004</v>
      </c>
      <c r="U43">
        <f t="shared" si="1"/>
        <v>327.51312027851037</v>
      </c>
    </row>
    <row r="44" spans="1:21" x14ac:dyDescent="0.25">
      <c r="A44" s="9" t="str">
        <f>Inverters!B35</f>
        <v>A-33</v>
      </c>
      <c r="B44" s="24">
        <f t="shared" si="0"/>
        <v>1994.6317990297312</v>
      </c>
      <c r="C44" s="24">
        <f t="shared" si="2"/>
        <v>69.010299956639813</v>
      </c>
      <c r="D44" s="24">
        <v>10</v>
      </c>
      <c r="E44" s="24">
        <v>1.5</v>
      </c>
      <c r="F44" s="25">
        <v>1.5</v>
      </c>
      <c r="G44" s="27">
        <f t="shared" si="4"/>
        <v>43.697254768296304</v>
      </c>
      <c r="H44" s="37">
        <f t="shared" si="3"/>
        <v>25.313045188343509</v>
      </c>
      <c r="O44" s="9" t="s">
        <v>37</v>
      </c>
      <c r="P44" s="42" t="s">
        <v>37</v>
      </c>
      <c r="Q44" s="7">
        <v>257768.43</v>
      </c>
      <c r="R44" s="8">
        <v>4257096.5599999996</v>
      </c>
      <c r="U44">
        <f t="shared" si="1"/>
        <v>339.86349472714136</v>
      </c>
    </row>
    <row r="45" spans="1:21" x14ac:dyDescent="0.25">
      <c r="A45" s="9" t="str">
        <f>Inverters!B36</f>
        <v>B-1</v>
      </c>
      <c r="B45" s="24">
        <f t="shared" si="0"/>
        <v>3514.667722004494</v>
      </c>
      <c r="C45" s="24">
        <v>66</v>
      </c>
      <c r="D45" s="24">
        <v>10</v>
      </c>
      <c r="E45" s="24">
        <v>1.5</v>
      </c>
      <c r="F45" s="25">
        <v>1.5</v>
      </c>
      <c r="G45" s="27">
        <f t="shared" si="4"/>
        <v>48.617685458689628</v>
      </c>
      <c r="H45" s="37">
        <f t="shared" si="3"/>
        <v>17.382314541310372</v>
      </c>
      <c r="O45" s="9" t="s">
        <v>126</v>
      </c>
      <c r="P45" s="42" t="s">
        <v>126</v>
      </c>
      <c r="Q45" s="7">
        <v>252816.43</v>
      </c>
      <c r="R45" s="8">
        <v>4259063</v>
      </c>
      <c r="U45">
        <f t="shared" si="1"/>
        <v>54.730756882804094</v>
      </c>
    </row>
    <row r="46" spans="1:21" x14ac:dyDescent="0.25">
      <c r="A46" s="9" t="str">
        <f>Inverters!B37</f>
        <v>B-2</v>
      </c>
      <c r="B46" s="24">
        <f t="shared" si="0"/>
        <v>2093.0584422322472</v>
      </c>
      <c r="C46" s="24">
        <v>66</v>
      </c>
      <c r="D46" s="24">
        <v>10</v>
      </c>
      <c r="E46" s="24">
        <v>1.5</v>
      </c>
      <c r="F46" s="25">
        <v>1.5</v>
      </c>
      <c r="G46" s="27">
        <f t="shared" si="4"/>
        <v>44.115627096966051</v>
      </c>
      <c r="H46" s="37">
        <f t="shared" si="3"/>
        <v>21.884372903033949</v>
      </c>
      <c r="O46" s="46" t="s">
        <v>198</v>
      </c>
      <c r="P46" s="42" t="s">
        <v>198</v>
      </c>
      <c r="Q46" s="7">
        <v>254406.11</v>
      </c>
      <c r="R46" s="8">
        <v>4257462.75</v>
      </c>
      <c r="U46">
        <f t="shared" si="1"/>
        <v>154.32535700428139</v>
      </c>
    </row>
    <row r="47" spans="1:21" x14ac:dyDescent="0.25">
      <c r="A47" s="9" t="str">
        <f>Inverters!B38</f>
        <v>B-3</v>
      </c>
      <c r="B47" s="24">
        <f t="shared" si="0"/>
        <v>2003.6792947221179</v>
      </c>
      <c r="C47" s="24">
        <v>66</v>
      </c>
      <c r="D47" s="24">
        <v>10</v>
      </c>
      <c r="E47" s="24">
        <v>1.5</v>
      </c>
      <c r="F47" s="25">
        <v>1.5</v>
      </c>
      <c r="G47" s="27">
        <f t="shared" si="4"/>
        <v>43.736564207393172</v>
      </c>
      <c r="H47" s="37">
        <f t="shared" si="3"/>
        <v>22.263435792606828</v>
      </c>
      <c r="O47" s="46" t="s">
        <v>199</v>
      </c>
      <c r="P47" s="42" t="s">
        <v>199</v>
      </c>
      <c r="Q47" s="7">
        <v>255183.93</v>
      </c>
      <c r="R47" s="8">
        <v>4256730.4000000004</v>
      </c>
      <c r="U47">
        <f t="shared" si="1"/>
        <v>168.40057856957839</v>
      </c>
    </row>
    <row r="48" spans="1:21" x14ac:dyDescent="0.25">
      <c r="A48" s="9" t="str">
        <f>Inverters!B39</f>
        <v>C-1</v>
      </c>
      <c r="B48" s="24">
        <f t="shared" si="0"/>
        <v>1220.7042217096989</v>
      </c>
      <c r="C48" s="24">
        <v>66</v>
      </c>
      <c r="D48" s="24">
        <v>10</v>
      </c>
      <c r="E48" s="24">
        <v>1.5</v>
      </c>
      <c r="F48" s="25">
        <v>1.5</v>
      </c>
      <c r="G48" s="27">
        <f t="shared" si="4"/>
        <v>39.432208930978177</v>
      </c>
      <c r="H48" s="37">
        <f t="shared" si="3"/>
        <v>26.567791069021823</v>
      </c>
      <c r="O48" s="46" t="s">
        <v>200</v>
      </c>
      <c r="P48" s="42" t="s">
        <v>200</v>
      </c>
      <c r="Q48" s="7">
        <v>255199.02</v>
      </c>
      <c r="R48" s="8">
        <v>4257829.17</v>
      </c>
      <c r="U48">
        <f t="shared" si="1"/>
        <v>453.71078923273785</v>
      </c>
    </row>
    <row r="49" spans="1:21" ht="15.75" thickBot="1" x14ac:dyDescent="0.3">
      <c r="A49" s="9" t="str">
        <f>Inverters!B40</f>
        <v>Trans</v>
      </c>
      <c r="B49" s="24">
        <f>SQRT(($C$7-Q49)^2+($D$7-R49)^2)</f>
        <v>2077.8488165406902</v>
      </c>
      <c r="C49" s="24">
        <v>54</v>
      </c>
      <c r="D49" s="24">
        <v>10</v>
      </c>
      <c r="E49" s="24">
        <v>1.5</v>
      </c>
      <c r="F49" s="25">
        <v>1.5</v>
      </c>
      <c r="G49" s="27">
        <f t="shared" si="4"/>
        <v>44.052278905513596</v>
      </c>
      <c r="H49" s="37">
        <f t="shared" si="3"/>
        <v>9.9477210944864041</v>
      </c>
      <c r="O49" s="47" t="s">
        <v>128</v>
      </c>
      <c r="P49" s="48" t="s">
        <v>127</v>
      </c>
      <c r="Q49" s="49">
        <v>257923</v>
      </c>
      <c r="R49" s="50">
        <v>4257154</v>
      </c>
      <c r="U49">
        <f t="shared" si="1"/>
        <v>9.8803449996464732</v>
      </c>
    </row>
    <row r="50" spans="1:21" ht="15.75" thickBot="1" x14ac:dyDescent="0.3">
      <c r="A50" s="11" t="s">
        <v>192</v>
      </c>
      <c r="B50" s="38"/>
      <c r="C50" s="38"/>
      <c r="D50" s="38"/>
      <c r="E50" s="38"/>
      <c r="F50" s="39"/>
      <c r="G50" s="40"/>
      <c r="H50" s="41">
        <f>L274</f>
        <v>27.816567799762765</v>
      </c>
      <c r="O50" s="108"/>
      <c r="P50" s="108"/>
      <c r="Q50" s="109"/>
      <c r="R50" s="109"/>
      <c r="U50">
        <f t="shared" ref="U50" si="5">10^(H50/10)</f>
        <v>604.86266689730348</v>
      </c>
    </row>
    <row r="51" spans="1:21" ht="15.75" thickBot="1" x14ac:dyDescent="0.3">
      <c r="A51" s="172" t="s">
        <v>129</v>
      </c>
      <c r="B51" s="173"/>
      <c r="C51" s="173"/>
      <c r="D51" s="173"/>
      <c r="E51" s="173"/>
      <c r="F51" s="173"/>
      <c r="G51" s="174"/>
      <c r="H51" s="102">
        <f>10*LOG10(SUM(U12:U50))</f>
        <v>48.070229698236567</v>
      </c>
    </row>
    <row r="52" spans="1:21" ht="15.75" thickBot="1" x14ac:dyDescent="0.3"/>
    <row r="53" spans="1:21" x14ac:dyDescent="0.25">
      <c r="B53" s="170" t="s">
        <v>136</v>
      </c>
      <c r="C53" s="143" t="s">
        <v>143</v>
      </c>
      <c r="D53" s="143" t="s">
        <v>144</v>
      </c>
      <c r="E53" s="143" t="s">
        <v>137</v>
      </c>
      <c r="F53" s="144" t="s">
        <v>134</v>
      </c>
    </row>
    <row r="54" spans="1:21" ht="15.75" thickBot="1" x14ac:dyDescent="0.3">
      <c r="B54" s="171"/>
      <c r="C54" s="69" t="s">
        <v>138</v>
      </c>
      <c r="D54" s="69" t="s">
        <v>138</v>
      </c>
      <c r="E54" s="69" t="s">
        <v>138</v>
      </c>
      <c r="F54" s="70" t="s">
        <v>138</v>
      </c>
    </row>
    <row r="55" spans="1:21" ht="30" x14ac:dyDescent="0.25">
      <c r="B55" s="73" t="s">
        <v>139</v>
      </c>
      <c r="C55" s="75">
        <f>B64</f>
        <v>40</v>
      </c>
      <c r="D55" s="75">
        <f>C64</f>
        <v>34</v>
      </c>
      <c r="E55" s="75">
        <f>E64</f>
        <v>38.568471069971373</v>
      </c>
      <c r="F55" s="76">
        <f>D64</f>
        <v>41.950571929812824</v>
      </c>
    </row>
    <row r="56" spans="1:21" ht="30" x14ac:dyDescent="0.25">
      <c r="B56" s="71" t="s">
        <v>140</v>
      </c>
      <c r="C56" s="77">
        <f>H51</f>
        <v>48.070229698236567</v>
      </c>
      <c r="D56" s="77">
        <f>10*LOG10(SUM(U12:U49))</f>
        <v>48.029069781083791</v>
      </c>
      <c r="E56" s="77">
        <f>P90</f>
        <v>48.054840406718249</v>
      </c>
      <c r="F56" s="78">
        <f>S90</f>
        <v>54.444754279825183</v>
      </c>
    </row>
    <row r="57" spans="1:21" ht="14.45" customHeight="1" thickBot="1" x14ac:dyDescent="0.3">
      <c r="B57" s="72" t="s">
        <v>141</v>
      </c>
      <c r="C57" s="79">
        <f>10*LOG10(10^(C55/10)+10^(C56/10))</f>
        <v>48.699608927898403</v>
      </c>
      <c r="D57" s="79">
        <f>10*LOG10(10^(D55/10)+10^(D56/10))</f>
        <v>48.197503268511632</v>
      </c>
      <c r="E57" s="79">
        <f>J90</f>
        <v>48.518053559183301</v>
      </c>
      <c r="F57" s="80">
        <f>M90</f>
        <v>54.682666186590872</v>
      </c>
    </row>
    <row r="58" spans="1:21" ht="16.149999999999999" customHeight="1" thickBot="1" x14ac:dyDescent="0.3">
      <c r="B58" s="74" t="s">
        <v>145</v>
      </c>
      <c r="C58" s="81">
        <f>C57-C55</f>
        <v>8.699608927898403</v>
      </c>
      <c r="D58" s="81">
        <f>D57-D55</f>
        <v>14.197503268511632</v>
      </c>
      <c r="E58" s="81">
        <f>E57-E55</f>
        <v>9.9495824892119273</v>
      </c>
      <c r="F58" s="82">
        <f>F57-F55</f>
        <v>12.732094256778048</v>
      </c>
    </row>
    <row r="59" spans="1:21" x14ac:dyDescent="0.25">
      <c r="B59" s="181" t="s">
        <v>142</v>
      </c>
      <c r="C59" s="181"/>
      <c r="D59" s="181"/>
      <c r="E59" s="181"/>
      <c r="F59" s="181"/>
    </row>
    <row r="62" spans="1:21" ht="15.75" thickBot="1" x14ac:dyDescent="0.3">
      <c r="B62" s="51" t="s">
        <v>130</v>
      </c>
    </row>
    <row r="63" spans="1:21" ht="15.75" thickBot="1" x14ac:dyDescent="0.3">
      <c r="A63" s="52" t="s">
        <v>131</v>
      </c>
      <c r="B63" s="53" t="s">
        <v>132</v>
      </c>
      <c r="C63" s="54" t="s">
        <v>133</v>
      </c>
      <c r="D63" s="54" t="s">
        <v>134</v>
      </c>
      <c r="E63" s="55" t="s">
        <v>135</v>
      </c>
    </row>
    <row r="64" spans="1:21" ht="15.75" thickBot="1" x14ac:dyDescent="0.3">
      <c r="A64" s="52"/>
      <c r="B64" s="28">
        <v>40</v>
      </c>
      <c r="C64" s="29">
        <v>34</v>
      </c>
      <c r="D64" s="56">
        <f>10*LOG10(((10^(B64/10)*15+10^((C64+10)/10)*9)/24))</f>
        <v>41.950571929812824</v>
      </c>
      <c r="E64" s="57">
        <f>D90</f>
        <v>38.568471069971373</v>
      </c>
      <c r="J64" s="149"/>
    </row>
    <row r="65" spans="1:19" ht="15.75" thickBot="1" x14ac:dyDescent="0.3"/>
    <row r="66" spans="1:19" x14ac:dyDescent="0.25">
      <c r="A66" s="182" t="str">
        <f>A7</f>
        <v>NSA 19</v>
      </c>
      <c r="B66" s="58">
        <v>0</v>
      </c>
      <c r="C66" s="15">
        <f>C64</f>
        <v>34</v>
      </c>
      <c r="D66" s="62">
        <f>10^(C66/10)</f>
        <v>2511.8864315095811</v>
      </c>
      <c r="E66" s="62"/>
      <c r="F66" s="62">
        <f>C66+10</f>
        <v>44</v>
      </c>
      <c r="G66" s="62">
        <f>10^(F66/10)</f>
        <v>25118.86431509586</v>
      </c>
      <c r="H66" s="150"/>
      <c r="I66" s="156">
        <f>10*LOG10(10^(C66/10)+10^((10*LOG10(SUM($U$12:$U$49)))/10))</f>
        <v>48.197503268511632</v>
      </c>
      <c r="J66" s="62">
        <f>10^(I66/10)</f>
        <v>66031.372868568345</v>
      </c>
      <c r="K66" s="63"/>
      <c r="L66" s="153">
        <f>I66+10</f>
        <v>58.197503268511632</v>
      </c>
      <c r="M66" s="62">
        <f>10^(L66/10)</f>
        <v>660313.72868568427</v>
      </c>
      <c r="N66" s="62"/>
      <c r="O66" s="62">
        <f>D56</f>
        <v>48.029069781083791</v>
      </c>
      <c r="P66" s="62">
        <f>10^(O66/10)</f>
        <v>63519.48643705876</v>
      </c>
      <c r="Q66" s="62"/>
      <c r="R66" s="62">
        <f>O66+10</f>
        <v>58.029069781083791</v>
      </c>
      <c r="S66" s="63">
        <f>10^(R66/10)</f>
        <v>635194.86437058833</v>
      </c>
    </row>
    <row r="67" spans="1:19" x14ac:dyDescent="0.25">
      <c r="A67" s="183"/>
      <c r="B67" s="59">
        <v>4.1666666666666699E-2</v>
      </c>
      <c r="C67" s="1">
        <f>C66</f>
        <v>34</v>
      </c>
      <c r="D67" s="26">
        <f t="shared" ref="D67:D89" si="6">10^(C67/10)</f>
        <v>2511.8864315095811</v>
      </c>
      <c r="E67" s="26"/>
      <c r="F67" s="26">
        <f t="shared" ref="F67:F72" si="7">C67+10</f>
        <v>44</v>
      </c>
      <c r="G67" s="26">
        <f t="shared" ref="G67:G89" si="8">10^(F67/10)</f>
        <v>25118.86431509586</v>
      </c>
      <c r="H67" s="151"/>
      <c r="I67" s="157">
        <f t="shared" ref="I67:I71" si="9">10*LOG10(10^(C67/10)+10^((10*LOG10(SUM($U$12:$U$49)))/10))</f>
        <v>48.197503268511632</v>
      </c>
      <c r="J67" s="26">
        <f t="shared" ref="J67:J89" si="10">10^(I67/10)</f>
        <v>66031.372868568345</v>
      </c>
      <c r="K67" s="64"/>
      <c r="L67" s="154">
        <f t="shared" ref="L67:L72" si="11">I67+10</f>
        <v>58.197503268511632</v>
      </c>
      <c r="M67" s="26">
        <f t="shared" ref="M67:M89" si="12">10^(L67/10)</f>
        <v>660313.72868568427</v>
      </c>
      <c r="N67" s="26"/>
      <c r="O67" s="26">
        <f>O66</f>
        <v>48.029069781083791</v>
      </c>
      <c r="P67" s="26">
        <f t="shared" ref="P67:P89" si="13">10^(O67/10)</f>
        <v>63519.48643705876</v>
      </c>
      <c r="Q67" s="26"/>
      <c r="R67" s="26">
        <f t="shared" ref="R67:R72" si="14">O67+10</f>
        <v>58.029069781083791</v>
      </c>
      <c r="S67" s="64">
        <f t="shared" ref="S67:S89" si="15">10^(R67/10)</f>
        <v>635194.86437058833</v>
      </c>
    </row>
    <row r="68" spans="1:19" x14ac:dyDescent="0.25">
      <c r="A68" s="183"/>
      <c r="B68" s="59">
        <v>8.3333333333333301E-2</v>
      </c>
      <c r="C68" s="1">
        <f t="shared" ref="C68:C72" si="16">C67</f>
        <v>34</v>
      </c>
      <c r="D68" s="26">
        <f t="shared" si="6"/>
        <v>2511.8864315095811</v>
      </c>
      <c r="E68" s="26"/>
      <c r="F68" s="26">
        <f t="shared" si="7"/>
        <v>44</v>
      </c>
      <c r="G68" s="26">
        <f t="shared" si="8"/>
        <v>25118.86431509586</v>
      </c>
      <c r="H68" s="151"/>
      <c r="I68" s="157">
        <f t="shared" si="9"/>
        <v>48.197503268511632</v>
      </c>
      <c r="J68" s="26">
        <f t="shared" si="10"/>
        <v>66031.372868568345</v>
      </c>
      <c r="K68" s="64"/>
      <c r="L68" s="154">
        <f t="shared" si="11"/>
        <v>58.197503268511632</v>
      </c>
      <c r="M68" s="26">
        <f t="shared" si="12"/>
        <v>660313.72868568427</v>
      </c>
      <c r="N68" s="26"/>
      <c r="O68" s="26">
        <f t="shared" ref="O68:O89" si="17">O67</f>
        <v>48.029069781083791</v>
      </c>
      <c r="P68" s="26">
        <f t="shared" si="13"/>
        <v>63519.48643705876</v>
      </c>
      <c r="Q68" s="26"/>
      <c r="R68" s="26">
        <f t="shared" si="14"/>
        <v>58.029069781083791</v>
      </c>
      <c r="S68" s="64">
        <f t="shared" si="15"/>
        <v>635194.86437058833</v>
      </c>
    </row>
    <row r="69" spans="1:19" x14ac:dyDescent="0.25">
      <c r="A69" s="183"/>
      <c r="B69" s="59">
        <v>0.125</v>
      </c>
      <c r="C69" s="1">
        <f t="shared" si="16"/>
        <v>34</v>
      </c>
      <c r="D69" s="26">
        <f t="shared" si="6"/>
        <v>2511.8864315095811</v>
      </c>
      <c r="E69" s="26"/>
      <c r="F69" s="26">
        <f t="shared" si="7"/>
        <v>44</v>
      </c>
      <c r="G69" s="26">
        <f t="shared" si="8"/>
        <v>25118.86431509586</v>
      </c>
      <c r="H69" s="151"/>
      <c r="I69" s="157">
        <f t="shared" si="9"/>
        <v>48.197503268511632</v>
      </c>
      <c r="J69" s="26">
        <f t="shared" si="10"/>
        <v>66031.372868568345</v>
      </c>
      <c r="K69" s="64"/>
      <c r="L69" s="154">
        <f t="shared" si="11"/>
        <v>58.197503268511632</v>
      </c>
      <c r="M69" s="26">
        <f t="shared" si="12"/>
        <v>660313.72868568427</v>
      </c>
      <c r="N69" s="26"/>
      <c r="O69" s="26">
        <f t="shared" si="17"/>
        <v>48.029069781083791</v>
      </c>
      <c r="P69" s="26">
        <f t="shared" si="13"/>
        <v>63519.48643705876</v>
      </c>
      <c r="Q69" s="26"/>
      <c r="R69" s="26">
        <f t="shared" si="14"/>
        <v>58.029069781083791</v>
      </c>
      <c r="S69" s="64">
        <f t="shared" si="15"/>
        <v>635194.86437058833</v>
      </c>
    </row>
    <row r="70" spans="1:19" x14ac:dyDescent="0.25">
      <c r="A70" s="183"/>
      <c r="B70" s="59">
        <v>0.16666666666666699</v>
      </c>
      <c r="C70" s="1">
        <f t="shared" si="16"/>
        <v>34</v>
      </c>
      <c r="D70" s="26">
        <f t="shared" si="6"/>
        <v>2511.8864315095811</v>
      </c>
      <c r="E70" s="26"/>
      <c r="F70" s="26">
        <f t="shared" si="7"/>
        <v>44</v>
      </c>
      <c r="G70" s="26">
        <f t="shared" si="8"/>
        <v>25118.86431509586</v>
      </c>
      <c r="H70" s="151"/>
      <c r="I70" s="157">
        <f t="shared" si="9"/>
        <v>48.197503268511632</v>
      </c>
      <c r="J70" s="26">
        <f t="shared" si="10"/>
        <v>66031.372868568345</v>
      </c>
      <c r="K70" s="64"/>
      <c r="L70" s="154">
        <f t="shared" si="11"/>
        <v>58.197503268511632</v>
      </c>
      <c r="M70" s="26">
        <f t="shared" si="12"/>
        <v>660313.72868568427</v>
      </c>
      <c r="N70" s="26"/>
      <c r="O70" s="26">
        <f t="shared" si="17"/>
        <v>48.029069781083791</v>
      </c>
      <c r="P70" s="26">
        <f t="shared" si="13"/>
        <v>63519.48643705876</v>
      </c>
      <c r="Q70" s="26"/>
      <c r="R70" s="26">
        <f t="shared" si="14"/>
        <v>58.029069781083791</v>
      </c>
      <c r="S70" s="64">
        <f t="shared" si="15"/>
        <v>635194.86437058833</v>
      </c>
    </row>
    <row r="71" spans="1:19" x14ac:dyDescent="0.25">
      <c r="A71" s="183"/>
      <c r="B71" s="59">
        <v>0.20833333333333301</v>
      </c>
      <c r="C71" s="1">
        <f t="shared" si="16"/>
        <v>34</v>
      </c>
      <c r="D71" s="26">
        <f t="shared" si="6"/>
        <v>2511.8864315095811</v>
      </c>
      <c r="E71" s="26"/>
      <c r="F71" s="26">
        <f t="shared" si="7"/>
        <v>44</v>
      </c>
      <c r="G71" s="26">
        <f t="shared" si="8"/>
        <v>25118.86431509586</v>
      </c>
      <c r="H71" s="151"/>
      <c r="I71" s="157">
        <f t="shared" si="9"/>
        <v>48.197503268511632</v>
      </c>
      <c r="J71" s="26">
        <f t="shared" si="10"/>
        <v>66031.372868568345</v>
      </c>
      <c r="K71" s="64"/>
      <c r="L71" s="154">
        <f t="shared" si="11"/>
        <v>58.197503268511632</v>
      </c>
      <c r="M71" s="26">
        <f t="shared" si="12"/>
        <v>660313.72868568427</v>
      </c>
      <c r="N71" s="26"/>
      <c r="O71" s="26">
        <f t="shared" si="17"/>
        <v>48.029069781083791</v>
      </c>
      <c r="P71" s="26">
        <f t="shared" si="13"/>
        <v>63519.48643705876</v>
      </c>
      <c r="Q71" s="26"/>
      <c r="R71" s="26">
        <f t="shared" si="14"/>
        <v>58.029069781083791</v>
      </c>
      <c r="S71" s="64">
        <f t="shared" si="15"/>
        <v>635194.86437058833</v>
      </c>
    </row>
    <row r="72" spans="1:19" x14ac:dyDescent="0.25">
      <c r="A72" s="183"/>
      <c r="B72" s="59">
        <v>0.25</v>
      </c>
      <c r="C72" s="1">
        <f t="shared" si="16"/>
        <v>34</v>
      </c>
      <c r="D72" s="26">
        <f t="shared" si="6"/>
        <v>2511.8864315095811</v>
      </c>
      <c r="E72" s="26"/>
      <c r="F72" s="26">
        <f t="shared" si="7"/>
        <v>44</v>
      </c>
      <c r="G72" s="26">
        <f t="shared" si="8"/>
        <v>25118.86431509586</v>
      </c>
      <c r="H72" s="151"/>
      <c r="I72" s="157">
        <f>10*LOG10(10^(C72/10)+10^((10*LOG10(SUM($U$12:$U$49)))/10))</f>
        <v>48.197503268511632</v>
      </c>
      <c r="J72" s="26">
        <f t="shared" si="10"/>
        <v>66031.372868568345</v>
      </c>
      <c r="K72" s="64"/>
      <c r="L72" s="154">
        <f t="shared" si="11"/>
        <v>58.197503268511632</v>
      </c>
      <c r="M72" s="26">
        <f t="shared" si="12"/>
        <v>660313.72868568427</v>
      </c>
      <c r="N72" s="26"/>
      <c r="O72" s="26">
        <f t="shared" si="17"/>
        <v>48.029069781083791</v>
      </c>
      <c r="P72" s="26">
        <f t="shared" si="13"/>
        <v>63519.48643705876</v>
      </c>
      <c r="Q72" s="26"/>
      <c r="R72" s="26">
        <f t="shared" si="14"/>
        <v>58.029069781083791</v>
      </c>
      <c r="S72" s="64">
        <f t="shared" si="15"/>
        <v>635194.86437058833</v>
      </c>
    </row>
    <row r="73" spans="1:19" x14ac:dyDescent="0.25">
      <c r="A73" s="183"/>
      <c r="B73" s="59">
        <v>0.29166666666666702</v>
      </c>
      <c r="C73" s="1">
        <f>B64</f>
        <v>40</v>
      </c>
      <c r="D73" s="26">
        <f t="shared" si="6"/>
        <v>10000</v>
      </c>
      <c r="E73" s="26"/>
      <c r="F73" s="26">
        <f>C73</f>
        <v>40</v>
      </c>
      <c r="G73" s="26">
        <f t="shared" si="8"/>
        <v>10000</v>
      </c>
      <c r="H73" s="151"/>
      <c r="I73" s="157">
        <f>10*LOG10(10^(C73/10)+10^($H$51/10))</f>
        <v>48.699608927898403</v>
      </c>
      <c r="J73" s="26">
        <f t="shared" si="10"/>
        <v>74124.349103956294</v>
      </c>
      <c r="K73" s="64"/>
      <c r="L73" s="154">
        <f>I73</f>
        <v>48.699608927898403</v>
      </c>
      <c r="M73" s="26">
        <f t="shared" si="12"/>
        <v>74124.349103956294</v>
      </c>
      <c r="N73" s="26"/>
      <c r="O73" s="26">
        <f>H51</f>
        <v>48.070229698236567</v>
      </c>
      <c r="P73" s="26">
        <f t="shared" si="13"/>
        <v>64124.349103956149</v>
      </c>
      <c r="Q73" s="26"/>
      <c r="R73" s="26">
        <f>O73</f>
        <v>48.070229698236567</v>
      </c>
      <c r="S73" s="64">
        <f t="shared" si="15"/>
        <v>64124.349103956149</v>
      </c>
    </row>
    <row r="74" spans="1:19" x14ac:dyDescent="0.25">
      <c r="A74" s="183"/>
      <c r="B74" s="59">
        <v>0.33333333333333298</v>
      </c>
      <c r="C74" s="1">
        <f>C73</f>
        <v>40</v>
      </c>
      <c r="D74" s="26">
        <f t="shared" si="6"/>
        <v>10000</v>
      </c>
      <c r="E74" s="26"/>
      <c r="F74" s="26">
        <f t="shared" ref="F74:F87" si="18">C74</f>
        <v>40</v>
      </c>
      <c r="G74" s="26">
        <f t="shared" si="8"/>
        <v>10000</v>
      </c>
      <c r="H74" s="151"/>
      <c r="I74" s="157">
        <f t="shared" ref="I74:I87" si="19">10*LOG10(10^(C74/10)+10^($H$51/10))</f>
        <v>48.699608927898403</v>
      </c>
      <c r="J74" s="26">
        <f t="shared" si="10"/>
        <v>74124.349103956294</v>
      </c>
      <c r="K74" s="64"/>
      <c r="L74" s="154">
        <f t="shared" ref="L74:L87" si="20">I74</f>
        <v>48.699608927898403</v>
      </c>
      <c r="M74" s="26">
        <f t="shared" si="12"/>
        <v>74124.349103956294</v>
      </c>
      <c r="N74" s="26"/>
      <c r="O74" s="26">
        <f t="shared" si="17"/>
        <v>48.070229698236567</v>
      </c>
      <c r="P74" s="26">
        <f t="shared" si="13"/>
        <v>64124.349103956149</v>
      </c>
      <c r="Q74" s="26"/>
      <c r="R74" s="26">
        <f t="shared" ref="R74:R87" si="21">O74</f>
        <v>48.070229698236567</v>
      </c>
      <c r="S74" s="64">
        <f t="shared" si="15"/>
        <v>64124.349103956149</v>
      </c>
    </row>
    <row r="75" spans="1:19" x14ac:dyDescent="0.25">
      <c r="A75" s="183"/>
      <c r="B75" s="59">
        <v>0.375</v>
      </c>
      <c r="C75" s="1">
        <f t="shared" ref="C75:C87" si="22">C74</f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48.699608927898403</v>
      </c>
      <c r="J75" s="26">
        <f t="shared" si="10"/>
        <v>74124.349103956294</v>
      </c>
      <c r="K75" s="64"/>
      <c r="L75" s="154">
        <f t="shared" si="20"/>
        <v>48.699608927898403</v>
      </c>
      <c r="M75" s="26">
        <f t="shared" si="12"/>
        <v>74124.349103956294</v>
      </c>
      <c r="N75" s="26"/>
      <c r="O75" s="26">
        <f t="shared" si="17"/>
        <v>48.070229698236567</v>
      </c>
      <c r="P75" s="26">
        <f t="shared" si="13"/>
        <v>64124.349103956149</v>
      </c>
      <c r="Q75" s="26"/>
      <c r="R75" s="26">
        <f t="shared" si="21"/>
        <v>48.070229698236567</v>
      </c>
      <c r="S75" s="64">
        <f t="shared" si="15"/>
        <v>64124.349103956149</v>
      </c>
    </row>
    <row r="76" spans="1:19" x14ac:dyDescent="0.25">
      <c r="A76" s="183"/>
      <c r="B76" s="59">
        <v>0.41666666666666702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48.699608927898403</v>
      </c>
      <c r="J76" s="26">
        <f t="shared" si="10"/>
        <v>74124.349103956294</v>
      </c>
      <c r="K76" s="64"/>
      <c r="L76" s="154">
        <f t="shared" si="20"/>
        <v>48.699608927898403</v>
      </c>
      <c r="M76" s="26">
        <f t="shared" si="12"/>
        <v>74124.349103956294</v>
      </c>
      <c r="N76" s="26"/>
      <c r="O76" s="26">
        <f t="shared" si="17"/>
        <v>48.070229698236567</v>
      </c>
      <c r="P76" s="26">
        <f t="shared" si="13"/>
        <v>64124.349103956149</v>
      </c>
      <c r="Q76" s="26"/>
      <c r="R76" s="26">
        <f t="shared" si="21"/>
        <v>48.070229698236567</v>
      </c>
      <c r="S76" s="64">
        <f t="shared" si="15"/>
        <v>64124.349103956149</v>
      </c>
    </row>
    <row r="77" spans="1:19" x14ac:dyDescent="0.25">
      <c r="A77" s="183"/>
      <c r="B77" s="59">
        <v>0.45833333333333298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48.699608927898403</v>
      </c>
      <c r="J77" s="26">
        <f t="shared" si="10"/>
        <v>74124.349103956294</v>
      </c>
      <c r="K77" s="64"/>
      <c r="L77" s="154">
        <f t="shared" si="20"/>
        <v>48.699608927898403</v>
      </c>
      <c r="M77" s="26">
        <f t="shared" si="12"/>
        <v>74124.349103956294</v>
      </c>
      <c r="N77" s="26"/>
      <c r="O77" s="26">
        <f t="shared" si="17"/>
        <v>48.070229698236567</v>
      </c>
      <c r="P77" s="26">
        <f t="shared" si="13"/>
        <v>64124.349103956149</v>
      </c>
      <c r="Q77" s="26"/>
      <c r="R77" s="26">
        <f t="shared" si="21"/>
        <v>48.070229698236567</v>
      </c>
      <c r="S77" s="64">
        <f t="shared" si="15"/>
        <v>64124.349103956149</v>
      </c>
    </row>
    <row r="78" spans="1:19" x14ac:dyDescent="0.25">
      <c r="A78" s="183"/>
      <c r="B78" s="59">
        <v>0.5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48.699608927898403</v>
      </c>
      <c r="J78" s="26">
        <f t="shared" si="10"/>
        <v>74124.349103956294</v>
      </c>
      <c r="K78" s="64"/>
      <c r="L78" s="154">
        <f t="shared" si="20"/>
        <v>48.699608927898403</v>
      </c>
      <c r="M78" s="26">
        <f t="shared" si="12"/>
        <v>74124.349103956294</v>
      </c>
      <c r="N78" s="26"/>
      <c r="O78" s="26">
        <f t="shared" si="17"/>
        <v>48.070229698236567</v>
      </c>
      <c r="P78" s="26">
        <f t="shared" si="13"/>
        <v>64124.349103956149</v>
      </c>
      <c r="Q78" s="26"/>
      <c r="R78" s="26">
        <f t="shared" si="21"/>
        <v>48.070229698236567</v>
      </c>
      <c r="S78" s="64">
        <f t="shared" si="15"/>
        <v>64124.349103956149</v>
      </c>
    </row>
    <row r="79" spans="1:19" x14ac:dyDescent="0.25">
      <c r="A79" s="183"/>
      <c r="B79" s="59">
        <v>0.54166666666666696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48.699608927898403</v>
      </c>
      <c r="J79" s="26">
        <f t="shared" si="10"/>
        <v>74124.349103956294</v>
      </c>
      <c r="K79" s="64"/>
      <c r="L79" s="154">
        <f t="shared" si="20"/>
        <v>48.699608927898403</v>
      </c>
      <c r="M79" s="26">
        <f t="shared" si="12"/>
        <v>74124.349103956294</v>
      </c>
      <c r="N79" s="26"/>
      <c r="O79" s="26">
        <f t="shared" si="17"/>
        <v>48.070229698236567</v>
      </c>
      <c r="P79" s="26">
        <f t="shared" si="13"/>
        <v>64124.349103956149</v>
      </c>
      <c r="Q79" s="26"/>
      <c r="R79" s="26">
        <f t="shared" si="21"/>
        <v>48.070229698236567</v>
      </c>
      <c r="S79" s="64">
        <f t="shared" si="15"/>
        <v>64124.349103956149</v>
      </c>
    </row>
    <row r="80" spans="1:19" x14ac:dyDescent="0.25">
      <c r="A80" s="183"/>
      <c r="B80" s="59">
        <v>0.58333333333333304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48.699608927898403</v>
      </c>
      <c r="J80" s="26">
        <f t="shared" si="10"/>
        <v>74124.349103956294</v>
      </c>
      <c r="K80" s="64"/>
      <c r="L80" s="154">
        <f t="shared" si="20"/>
        <v>48.699608927898403</v>
      </c>
      <c r="M80" s="26">
        <f t="shared" si="12"/>
        <v>74124.349103956294</v>
      </c>
      <c r="N80" s="26"/>
      <c r="O80" s="26">
        <f t="shared" si="17"/>
        <v>48.070229698236567</v>
      </c>
      <c r="P80" s="26">
        <f t="shared" si="13"/>
        <v>64124.349103956149</v>
      </c>
      <c r="Q80" s="26"/>
      <c r="R80" s="26">
        <f t="shared" si="21"/>
        <v>48.070229698236567</v>
      </c>
      <c r="S80" s="64">
        <f t="shared" si="15"/>
        <v>64124.349103956149</v>
      </c>
    </row>
    <row r="81" spans="1:20" x14ac:dyDescent="0.25">
      <c r="A81" s="183"/>
      <c r="B81" s="59">
        <v>0.625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48.699608927898403</v>
      </c>
      <c r="J81" s="26">
        <f t="shared" si="10"/>
        <v>74124.349103956294</v>
      </c>
      <c r="K81" s="64"/>
      <c r="L81" s="154">
        <f t="shared" si="20"/>
        <v>48.699608927898403</v>
      </c>
      <c r="M81" s="26">
        <f t="shared" si="12"/>
        <v>74124.349103956294</v>
      </c>
      <c r="N81" s="26"/>
      <c r="O81" s="26">
        <f t="shared" si="17"/>
        <v>48.070229698236567</v>
      </c>
      <c r="P81" s="26">
        <f t="shared" si="13"/>
        <v>64124.349103956149</v>
      </c>
      <c r="Q81" s="26"/>
      <c r="R81" s="26">
        <f t="shared" si="21"/>
        <v>48.070229698236567</v>
      </c>
      <c r="S81" s="64">
        <f t="shared" si="15"/>
        <v>64124.349103956149</v>
      </c>
    </row>
    <row r="82" spans="1:20" x14ac:dyDescent="0.25">
      <c r="A82" s="183"/>
      <c r="B82" s="59">
        <v>0.66666666666666696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48.699608927898403</v>
      </c>
      <c r="J82" s="26">
        <f t="shared" si="10"/>
        <v>74124.349103956294</v>
      </c>
      <c r="K82" s="64"/>
      <c r="L82" s="154">
        <f t="shared" si="20"/>
        <v>48.699608927898403</v>
      </c>
      <c r="M82" s="26">
        <f t="shared" si="12"/>
        <v>74124.349103956294</v>
      </c>
      <c r="N82" s="26"/>
      <c r="O82" s="26">
        <f t="shared" si="17"/>
        <v>48.070229698236567</v>
      </c>
      <c r="P82" s="26">
        <f t="shared" si="13"/>
        <v>64124.349103956149</v>
      </c>
      <c r="Q82" s="26"/>
      <c r="R82" s="26">
        <f t="shared" si="21"/>
        <v>48.070229698236567</v>
      </c>
      <c r="S82" s="64">
        <f t="shared" si="15"/>
        <v>64124.349103956149</v>
      </c>
    </row>
    <row r="83" spans="1:20" x14ac:dyDescent="0.25">
      <c r="A83" s="183"/>
      <c r="B83" s="59">
        <v>0.70833333333333304</v>
      </c>
      <c r="C83" s="1">
        <f t="shared" si="22"/>
        <v>40</v>
      </c>
      <c r="D83" s="26">
        <f t="shared" si="6"/>
        <v>10000</v>
      </c>
      <c r="E83" s="26"/>
      <c r="F83" s="26">
        <f t="shared" si="18"/>
        <v>40</v>
      </c>
      <c r="G83" s="26">
        <f t="shared" si="8"/>
        <v>10000</v>
      </c>
      <c r="H83" s="151"/>
      <c r="I83" s="157">
        <f t="shared" si="19"/>
        <v>48.699608927898403</v>
      </c>
      <c r="J83" s="26">
        <f t="shared" si="10"/>
        <v>74124.349103956294</v>
      </c>
      <c r="K83" s="64"/>
      <c r="L83" s="154">
        <f t="shared" si="20"/>
        <v>48.699608927898403</v>
      </c>
      <c r="M83" s="26">
        <f t="shared" si="12"/>
        <v>74124.349103956294</v>
      </c>
      <c r="N83" s="26"/>
      <c r="O83" s="26">
        <f t="shared" si="17"/>
        <v>48.070229698236567</v>
      </c>
      <c r="P83" s="26">
        <f t="shared" si="13"/>
        <v>64124.349103956149</v>
      </c>
      <c r="Q83" s="26"/>
      <c r="R83" s="26">
        <f t="shared" si="21"/>
        <v>48.070229698236567</v>
      </c>
      <c r="S83" s="64">
        <f t="shared" si="15"/>
        <v>64124.349103956149</v>
      </c>
    </row>
    <row r="84" spans="1:20" x14ac:dyDescent="0.25">
      <c r="A84" s="183"/>
      <c r="B84" s="59">
        <v>0.75</v>
      </c>
      <c r="C84" s="1">
        <f t="shared" si="22"/>
        <v>40</v>
      </c>
      <c r="D84" s="26">
        <f t="shared" si="6"/>
        <v>10000</v>
      </c>
      <c r="E84" s="26"/>
      <c r="F84" s="26">
        <f t="shared" si="18"/>
        <v>40</v>
      </c>
      <c r="G84" s="26">
        <f t="shared" si="8"/>
        <v>10000</v>
      </c>
      <c r="H84" s="151"/>
      <c r="I84" s="157">
        <f t="shared" si="19"/>
        <v>48.699608927898403</v>
      </c>
      <c r="J84" s="26">
        <f t="shared" si="10"/>
        <v>74124.349103956294</v>
      </c>
      <c r="K84" s="64"/>
      <c r="L84" s="154">
        <f t="shared" si="20"/>
        <v>48.699608927898403</v>
      </c>
      <c r="M84" s="26">
        <f t="shared" si="12"/>
        <v>74124.349103956294</v>
      </c>
      <c r="N84" s="26"/>
      <c r="O84" s="26">
        <f t="shared" si="17"/>
        <v>48.070229698236567</v>
      </c>
      <c r="P84" s="26">
        <f t="shared" si="13"/>
        <v>64124.349103956149</v>
      </c>
      <c r="Q84" s="26"/>
      <c r="R84" s="26">
        <f t="shared" si="21"/>
        <v>48.070229698236567</v>
      </c>
      <c r="S84" s="64">
        <f t="shared" si="15"/>
        <v>64124.349103956149</v>
      </c>
    </row>
    <row r="85" spans="1:20" x14ac:dyDescent="0.25">
      <c r="A85" s="183"/>
      <c r="B85" s="59">
        <v>0.79166666666666696</v>
      </c>
      <c r="C85" s="1">
        <f t="shared" si="22"/>
        <v>40</v>
      </c>
      <c r="D85" s="26">
        <f t="shared" si="6"/>
        <v>10000</v>
      </c>
      <c r="E85" s="26"/>
      <c r="F85" s="26">
        <f t="shared" si="18"/>
        <v>40</v>
      </c>
      <c r="G85" s="26">
        <f t="shared" si="8"/>
        <v>10000</v>
      </c>
      <c r="H85" s="151"/>
      <c r="I85" s="157">
        <f t="shared" si="19"/>
        <v>48.699608927898403</v>
      </c>
      <c r="J85" s="26">
        <f t="shared" si="10"/>
        <v>74124.349103956294</v>
      </c>
      <c r="K85" s="64"/>
      <c r="L85" s="154">
        <f t="shared" si="20"/>
        <v>48.699608927898403</v>
      </c>
      <c r="M85" s="26">
        <f t="shared" si="12"/>
        <v>74124.349103956294</v>
      </c>
      <c r="N85" s="26"/>
      <c r="O85" s="26">
        <f t="shared" si="17"/>
        <v>48.070229698236567</v>
      </c>
      <c r="P85" s="26">
        <f t="shared" si="13"/>
        <v>64124.349103956149</v>
      </c>
      <c r="Q85" s="26"/>
      <c r="R85" s="26">
        <f t="shared" si="21"/>
        <v>48.070229698236567</v>
      </c>
      <c r="S85" s="64">
        <f t="shared" si="15"/>
        <v>64124.349103956149</v>
      </c>
    </row>
    <row r="86" spans="1:20" x14ac:dyDescent="0.25">
      <c r="A86" s="183"/>
      <c r="B86" s="59">
        <v>0.83333333333333304</v>
      </c>
      <c r="C86" s="1">
        <f t="shared" si="22"/>
        <v>40</v>
      </c>
      <c r="D86" s="26">
        <f t="shared" si="6"/>
        <v>10000</v>
      </c>
      <c r="E86" s="26"/>
      <c r="F86" s="26">
        <f t="shared" si="18"/>
        <v>40</v>
      </c>
      <c r="G86" s="26">
        <f t="shared" si="8"/>
        <v>10000</v>
      </c>
      <c r="H86" s="151"/>
      <c r="I86" s="157">
        <f t="shared" si="19"/>
        <v>48.699608927898403</v>
      </c>
      <c r="J86" s="26">
        <f t="shared" si="10"/>
        <v>74124.349103956294</v>
      </c>
      <c r="K86" s="64"/>
      <c r="L86" s="154">
        <f t="shared" si="20"/>
        <v>48.699608927898403</v>
      </c>
      <c r="M86" s="26">
        <f t="shared" si="12"/>
        <v>74124.349103956294</v>
      </c>
      <c r="N86" s="26"/>
      <c r="O86" s="26">
        <f t="shared" si="17"/>
        <v>48.070229698236567</v>
      </c>
      <c r="P86" s="26">
        <f t="shared" si="13"/>
        <v>64124.349103956149</v>
      </c>
      <c r="Q86" s="26"/>
      <c r="R86" s="26">
        <f t="shared" si="21"/>
        <v>48.070229698236567</v>
      </c>
      <c r="S86" s="64">
        <f t="shared" si="15"/>
        <v>64124.349103956149</v>
      </c>
    </row>
    <row r="87" spans="1:20" x14ac:dyDescent="0.25">
      <c r="A87" s="183"/>
      <c r="B87" s="59">
        <v>0.875</v>
      </c>
      <c r="C87" s="1">
        <f t="shared" si="22"/>
        <v>40</v>
      </c>
      <c r="D87" s="26">
        <f t="shared" si="6"/>
        <v>10000</v>
      </c>
      <c r="E87" s="26"/>
      <c r="F87" s="26">
        <f t="shared" si="18"/>
        <v>40</v>
      </c>
      <c r="G87" s="26">
        <f t="shared" si="8"/>
        <v>10000</v>
      </c>
      <c r="H87" s="151"/>
      <c r="I87" s="157">
        <f t="shared" si="19"/>
        <v>48.699608927898403</v>
      </c>
      <c r="J87" s="26">
        <f t="shared" si="10"/>
        <v>74124.349103956294</v>
      </c>
      <c r="K87" s="64"/>
      <c r="L87" s="154">
        <f t="shared" si="20"/>
        <v>48.699608927898403</v>
      </c>
      <c r="M87" s="26">
        <f t="shared" si="12"/>
        <v>74124.349103956294</v>
      </c>
      <c r="N87" s="26"/>
      <c r="O87" s="26">
        <f t="shared" si="17"/>
        <v>48.070229698236567</v>
      </c>
      <c r="P87" s="26">
        <f t="shared" si="13"/>
        <v>64124.349103956149</v>
      </c>
      <c r="Q87" s="26"/>
      <c r="R87" s="26">
        <f t="shared" si="21"/>
        <v>48.070229698236567</v>
      </c>
      <c r="S87" s="64">
        <f t="shared" si="15"/>
        <v>64124.349103956149</v>
      </c>
    </row>
    <row r="88" spans="1:20" x14ac:dyDescent="0.25">
      <c r="A88" s="183"/>
      <c r="B88" s="59">
        <v>0.91666666666666696</v>
      </c>
      <c r="C88" s="1">
        <f>C66</f>
        <v>34</v>
      </c>
      <c r="D88" s="26">
        <f t="shared" si="6"/>
        <v>2511.8864315095811</v>
      </c>
      <c r="E88" s="26"/>
      <c r="F88" s="26">
        <f>C88+10</f>
        <v>44</v>
      </c>
      <c r="G88" s="26">
        <f t="shared" si="8"/>
        <v>25118.86431509586</v>
      </c>
      <c r="H88" s="151"/>
      <c r="I88" s="157">
        <f>10*LOG10(10^(C88/10)+10^((10*LOG10(SUM($U$12:$U$49)))/10))</f>
        <v>48.197503268511632</v>
      </c>
      <c r="J88" s="26">
        <f t="shared" si="10"/>
        <v>66031.372868568345</v>
      </c>
      <c r="K88" s="64"/>
      <c r="L88" s="154">
        <f>I88+10</f>
        <v>58.197503268511632</v>
      </c>
      <c r="M88" s="26">
        <f t="shared" si="12"/>
        <v>660313.72868568427</v>
      </c>
      <c r="N88" s="26"/>
      <c r="O88" s="26">
        <f>D56</f>
        <v>48.029069781083791</v>
      </c>
      <c r="P88" s="26">
        <f t="shared" si="13"/>
        <v>63519.48643705876</v>
      </c>
      <c r="Q88" s="26"/>
      <c r="R88" s="26">
        <f>O88+10</f>
        <v>58.029069781083791</v>
      </c>
      <c r="S88" s="64">
        <f t="shared" si="15"/>
        <v>635194.86437058833</v>
      </c>
    </row>
    <row r="89" spans="1:20" ht="15.75" thickBot="1" x14ac:dyDescent="0.3">
      <c r="A89" s="183"/>
      <c r="B89" s="61">
        <v>0.95833333333333304</v>
      </c>
      <c r="C89" s="4">
        <f>C88</f>
        <v>34</v>
      </c>
      <c r="D89" s="65">
        <f t="shared" si="6"/>
        <v>2511.8864315095811</v>
      </c>
      <c r="E89" s="65"/>
      <c r="F89" s="65">
        <f>C89+10</f>
        <v>44</v>
      </c>
      <c r="G89" s="65">
        <f t="shared" si="8"/>
        <v>25118.86431509586</v>
      </c>
      <c r="H89" s="152"/>
      <c r="I89" s="158">
        <f>10*LOG10(10^(C89/10)+10^((10*LOG10(SUM($U$12:$U$49)))/10))</f>
        <v>48.197503268511632</v>
      </c>
      <c r="J89" s="65">
        <f t="shared" si="10"/>
        <v>66031.372868568345</v>
      </c>
      <c r="K89" s="66"/>
      <c r="L89" s="155">
        <f>I89+10</f>
        <v>58.197503268511632</v>
      </c>
      <c r="M89" s="65">
        <f t="shared" si="12"/>
        <v>660313.72868568427</v>
      </c>
      <c r="N89" s="65"/>
      <c r="O89" s="65">
        <f t="shared" si="17"/>
        <v>48.029069781083791</v>
      </c>
      <c r="P89" s="65">
        <f t="shared" si="13"/>
        <v>63519.48643705876</v>
      </c>
      <c r="Q89" s="65"/>
      <c r="R89" s="65">
        <f>O89+10</f>
        <v>58.029069781083791</v>
      </c>
      <c r="S89" s="66">
        <f t="shared" si="15"/>
        <v>635194.86437058833</v>
      </c>
    </row>
    <row r="90" spans="1:20" ht="15.75" thickBot="1" x14ac:dyDescent="0.3">
      <c r="A90" s="184"/>
      <c r="B90" s="60"/>
      <c r="C90" s="67" t="s">
        <v>135</v>
      </c>
      <c r="D90" s="67">
        <f>10*LOG10(SUM(D66:D89)/24)</f>
        <v>38.568471069971373</v>
      </c>
      <c r="E90" s="67"/>
      <c r="F90" s="67" t="s">
        <v>134</v>
      </c>
      <c r="G90" s="67">
        <f>10*LOG10(SUM(G66:G89)/24)</f>
        <v>41.950571929812824</v>
      </c>
      <c r="H90" s="67"/>
      <c r="I90" s="67" t="s">
        <v>135</v>
      </c>
      <c r="J90" s="67">
        <f>10*LOG10(SUM(J66:J89)/24)</f>
        <v>48.518053559183301</v>
      </c>
      <c r="K90" s="67"/>
      <c r="L90" s="67" t="s">
        <v>134</v>
      </c>
      <c r="M90" s="67">
        <f>10*LOG10(SUM(M66:M89)/24)</f>
        <v>54.682666186590872</v>
      </c>
      <c r="N90" s="67"/>
      <c r="O90" s="67" t="s">
        <v>135</v>
      </c>
      <c r="P90" s="67">
        <f>10*LOG10(SUM(P66:P89)/24)</f>
        <v>48.054840406718249</v>
      </c>
      <c r="Q90" s="67"/>
      <c r="R90" s="67" t="s">
        <v>134</v>
      </c>
      <c r="S90" s="68">
        <f>10*LOG10(SUM(S66:S89)/24)</f>
        <v>54.444754279825183</v>
      </c>
    </row>
    <row r="91" spans="1:20" ht="14.45" customHeight="1" thickBot="1" x14ac:dyDescent="0.3">
      <c r="A91" s="83"/>
      <c r="B91" s="84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</row>
    <row r="92" spans="1:20" x14ac:dyDescent="0.25">
      <c r="B92" s="159" t="s">
        <v>108</v>
      </c>
      <c r="C92" s="160" t="s">
        <v>183</v>
      </c>
      <c r="D92" s="161"/>
      <c r="E92" s="186" t="s">
        <v>139</v>
      </c>
      <c r="F92" s="187"/>
      <c r="G92" s="187"/>
      <c r="H92" s="188"/>
      <c r="I92" s="186" t="s">
        <v>140</v>
      </c>
      <c r="J92" s="187"/>
      <c r="K92" s="187"/>
      <c r="L92" s="188"/>
      <c r="M92" s="186" t="s">
        <v>141</v>
      </c>
      <c r="N92" s="187"/>
      <c r="O92" s="187"/>
      <c r="P92" s="188"/>
      <c r="Q92" s="186" t="s">
        <v>145</v>
      </c>
      <c r="R92" s="187"/>
      <c r="S92" s="187"/>
      <c r="T92" s="188"/>
    </row>
    <row r="93" spans="1:20" ht="15.75" thickBot="1" x14ac:dyDescent="0.3">
      <c r="B93" s="185"/>
      <c r="C93" s="5" t="s">
        <v>3</v>
      </c>
      <c r="D93" s="6" t="s">
        <v>4</v>
      </c>
      <c r="E93" s="88" t="s">
        <v>143</v>
      </c>
      <c r="F93" s="69" t="s">
        <v>144</v>
      </c>
      <c r="G93" s="69" t="s">
        <v>137</v>
      </c>
      <c r="H93" s="70" t="s">
        <v>134</v>
      </c>
      <c r="I93" s="88" t="s">
        <v>143</v>
      </c>
      <c r="J93" s="69" t="s">
        <v>144</v>
      </c>
      <c r="K93" s="69" t="s">
        <v>137</v>
      </c>
      <c r="L93" s="70" t="s">
        <v>134</v>
      </c>
      <c r="M93" s="88" t="s">
        <v>143</v>
      </c>
      <c r="N93" s="69" t="s">
        <v>144</v>
      </c>
      <c r="O93" s="69" t="s">
        <v>137</v>
      </c>
      <c r="P93" s="70" t="s">
        <v>134</v>
      </c>
      <c r="Q93" s="88" t="s">
        <v>143</v>
      </c>
      <c r="R93" s="69" t="s">
        <v>144</v>
      </c>
      <c r="S93" s="69" t="s">
        <v>137</v>
      </c>
      <c r="T93" s="70" t="s">
        <v>134</v>
      </c>
    </row>
    <row r="94" spans="1:20" ht="15.75" thickBot="1" x14ac:dyDescent="0.3">
      <c r="B94" s="21" t="str">
        <f>A7</f>
        <v>NSA 19</v>
      </c>
      <c r="C94" s="22">
        <f>C7</f>
        <v>256270.62</v>
      </c>
      <c r="D94" s="23">
        <f>D7</f>
        <v>4258413.8</v>
      </c>
      <c r="E94" s="89">
        <f>C55</f>
        <v>40</v>
      </c>
      <c r="F94" s="86">
        <f>D55</f>
        <v>34</v>
      </c>
      <c r="G94" s="86">
        <f>E55</f>
        <v>38.568471069971373</v>
      </c>
      <c r="H94" s="87">
        <f>F55</f>
        <v>41.950571929812824</v>
      </c>
      <c r="I94" s="89">
        <f>C56</f>
        <v>48.070229698236567</v>
      </c>
      <c r="J94" s="86">
        <f>D56</f>
        <v>48.029069781083791</v>
      </c>
      <c r="K94" s="86">
        <f>E56</f>
        <v>48.054840406718249</v>
      </c>
      <c r="L94" s="87">
        <f>F56</f>
        <v>54.444754279825183</v>
      </c>
      <c r="M94" s="89">
        <f>C57</f>
        <v>48.699608927898403</v>
      </c>
      <c r="N94" s="86">
        <f>D57</f>
        <v>48.197503268511632</v>
      </c>
      <c r="O94" s="86">
        <f>E57</f>
        <v>48.518053559183301</v>
      </c>
      <c r="P94" s="87">
        <f>F57</f>
        <v>54.682666186590872</v>
      </c>
      <c r="Q94" s="89">
        <f>C58</f>
        <v>8.699608927898403</v>
      </c>
      <c r="R94" s="86">
        <f>D58</f>
        <v>14.197503268511632</v>
      </c>
      <c r="S94" s="86">
        <f>E58</f>
        <v>9.9495824892119273</v>
      </c>
      <c r="T94" s="87">
        <f>F58</f>
        <v>12.732094256778048</v>
      </c>
    </row>
    <row r="97" spans="2:16" ht="15.75" thickBot="1" x14ac:dyDescent="0.3"/>
    <row r="98" spans="2:16" x14ac:dyDescent="0.25">
      <c r="B98" s="186" t="s">
        <v>187</v>
      </c>
      <c r="C98" s="190" t="s">
        <v>188</v>
      </c>
      <c r="D98" s="191"/>
      <c r="E98" s="192" t="s">
        <v>122</v>
      </c>
      <c r="F98" s="177" t="s">
        <v>124</v>
      </c>
      <c r="G98" s="177" t="s">
        <v>123</v>
      </c>
      <c r="H98" s="177" t="s">
        <v>120</v>
      </c>
      <c r="I98" s="177" t="s">
        <v>121</v>
      </c>
      <c r="J98" s="177" t="s">
        <v>125</v>
      </c>
      <c r="K98" s="194" t="s">
        <v>191</v>
      </c>
      <c r="L98" s="194" t="str">
        <f>CONCATENATE("Sound Level @ ",A7, " (dBA)")</f>
        <v>Sound Level @ NSA 19 (dBA)</v>
      </c>
    </row>
    <row r="99" spans="2:16" ht="15.75" thickBot="1" x14ac:dyDescent="0.3">
      <c r="B99" s="189"/>
      <c r="C99" s="91" t="s">
        <v>3</v>
      </c>
      <c r="D99" s="92" t="s">
        <v>4</v>
      </c>
      <c r="E99" s="193"/>
      <c r="F99" s="178"/>
      <c r="G99" s="178"/>
      <c r="H99" s="178"/>
      <c r="I99" s="178"/>
      <c r="J99" s="178"/>
      <c r="K99" s="195" t="s">
        <v>190</v>
      </c>
      <c r="L99" s="195"/>
    </row>
    <row r="100" spans="2:16" x14ac:dyDescent="0.25">
      <c r="B100" s="14">
        <v>1</v>
      </c>
      <c r="C100" s="15"/>
      <c r="D100" s="15"/>
      <c r="E100" s="33">
        <f>MIN(B12:B49)</f>
        <v>229.84800281907414</v>
      </c>
      <c r="F100" s="33">
        <v>47</v>
      </c>
      <c r="G100" s="33">
        <v>15.24</v>
      </c>
      <c r="H100" s="33">
        <v>1.5</v>
      </c>
      <c r="I100" s="34">
        <v>1.5</v>
      </c>
      <c r="J100" s="35">
        <f>20*LOG10(E100/G100)-2.3</f>
        <v>21.269115349092498</v>
      </c>
      <c r="K100" s="35">
        <f>4/60*100</f>
        <v>6.666666666666667</v>
      </c>
      <c r="L100" s="36">
        <f t="shared" ref="L100:L131" si="23">F100-J100+M100</f>
        <v>13.969972277497924</v>
      </c>
      <c r="M100" s="110">
        <f>10*LOG(6.666667/100)</f>
        <v>-11.760912373409578</v>
      </c>
      <c r="N100" s="110">
        <f t="shared" ref="N100:N131" si="24">10^(L100/10)</f>
        <v>24.945788031424808</v>
      </c>
      <c r="O100" s="110"/>
      <c r="P100" s="110">
        <v>0</v>
      </c>
    </row>
    <row r="101" spans="2:16" x14ac:dyDescent="0.25">
      <c r="B101" s="2">
        <v>2</v>
      </c>
      <c r="C101" s="1"/>
      <c r="D101" s="1"/>
      <c r="E101" s="24">
        <f t="shared" ref="E101:E132" si="25">E$100+P101</f>
        <v>235.84800281907414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ref="J101:J164" si="26">20*LOG10(E101/G101)-2.3</f>
        <v>25.152644059094413</v>
      </c>
      <c r="K101" s="27">
        <f t="shared" ref="K101:K164" si="27">4/60*100</f>
        <v>6.666666666666667</v>
      </c>
      <c r="L101" s="37">
        <f t="shared" si="23"/>
        <v>10.086443567496008</v>
      </c>
      <c r="M101" s="110">
        <f t="shared" ref="M101:M164" si="28">10*LOG(6.666667/100)</f>
        <v>-11.760912373409578</v>
      </c>
      <c r="N101" s="110">
        <f t="shared" si="24"/>
        <v>10.201037797670246</v>
      </c>
      <c r="O101" s="110"/>
      <c r="P101" s="111">
        <v>6</v>
      </c>
    </row>
    <row r="102" spans="2:16" x14ac:dyDescent="0.25">
      <c r="B102" s="2">
        <v>3</v>
      </c>
      <c r="C102" s="1"/>
      <c r="D102" s="1"/>
      <c r="E102" s="24">
        <f t="shared" si="25"/>
        <v>241.84800281907414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25.370850106704754</v>
      </c>
      <c r="K102" s="27">
        <f t="shared" si="27"/>
        <v>6.666666666666667</v>
      </c>
      <c r="L102" s="37">
        <f t="shared" si="23"/>
        <v>9.8682375198856676</v>
      </c>
      <c r="M102" s="110">
        <f t="shared" si="28"/>
        <v>-11.760912373409578</v>
      </c>
      <c r="N102" s="110">
        <f t="shared" si="24"/>
        <v>9.7011618893316971</v>
      </c>
      <c r="O102" s="110"/>
      <c r="P102" s="111">
        <v>12</v>
      </c>
    </row>
    <row r="103" spans="2:16" x14ac:dyDescent="0.25">
      <c r="B103" s="2">
        <v>4</v>
      </c>
      <c r="C103" s="1"/>
      <c r="D103" s="1"/>
      <c r="E103" s="24">
        <f t="shared" si="25"/>
        <v>247.84800281907414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25.583708473445537</v>
      </c>
      <c r="K103" s="27">
        <f t="shared" si="27"/>
        <v>6.666666666666667</v>
      </c>
      <c r="L103" s="37">
        <f t="shared" si="23"/>
        <v>9.6553791531448852</v>
      </c>
      <c r="M103" s="110">
        <f t="shared" si="28"/>
        <v>-11.760912373409578</v>
      </c>
      <c r="N103" s="110">
        <f t="shared" si="24"/>
        <v>9.2371482819495494</v>
      </c>
      <c r="O103" s="110"/>
      <c r="P103" s="111">
        <v>18</v>
      </c>
    </row>
    <row r="104" spans="2:16" x14ac:dyDescent="0.25">
      <c r="B104" s="2">
        <v>5</v>
      </c>
      <c r="C104" s="1"/>
      <c r="D104" s="1"/>
      <c r="E104" s="24">
        <f t="shared" si="25"/>
        <v>253.84800281907414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25.791475017757719</v>
      </c>
      <c r="K104" s="27">
        <f t="shared" si="27"/>
        <v>6.666666666666667</v>
      </c>
      <c r="L104" s="37">
        <f t="shared" si="23"/>
        <v>9.4476126088327028</v>
      </c>
      <c r="M104" s="110">
        <f t="shared" si="28"/>
        <v>-11.760912373409578</v>
      </c>
      <c r="N104" s="110">
        <f t="shared" si="24"/>
        <v>8.805646784462283</v>
      </c>
      <c r="O104" s="110"/>
      <c r="P104" s="111">
        <v>24</v>
      </c>
    </row>
    <row r="105" spans="2:16" x14ac:dyDescent="0.25">
      <c r="B105" s="2">
        <v>6</v>
      </c>
      <c r="C105" s="1"/>
      <c r="D105" s="1"/>
      <c r="E105" s="24">
        <f t="shared" si="25"/>
        <v>259.84800281907417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25.994387664048169</v>
      </c>
      <c r="K105" s="27">
        <f t="shared" si="27"/>
        <v>6.666666666666667</v>
      </c>
      <c r="L105" s="37">
        <f t="shared" si="23"/>
        <v>9.2446999625422528</v>
      </c>
      <c r="M105" s="110">
        <f t="shared" si="28"/>
        <v>-11.760912373409578</v>
      </c>
      <c r="N105" s="110">
        <f t="shared" si="24"/>
        <v>8.4036894721592823</v>
      </c>
      <c r="O105" s="110"/>
      <c r="P105" s="111">
        <v>30</v>
      </c>
    </row>
    <row r="106" spans="2:16" x14ac:dyDescent="0.25">
      <c r="B106" s="2">
        <v>7</v>
      </c>
      <c r="C106" s="1"/>
      <c r="D106" s="1"/>
      <c r="E106" s="24">
        <f t="shared" si="25"/>
        <v>265.84800281907417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26.192668040574873</v>
      </c>
      <c r="K106" s="27">
        <f t="shared" si="27"/>
        <v>6.666666666666667</v>
      </c>
      <c r="L106" s="37">
        <f t="shared" si="23"/>
        <v>9.0464195860155492</v>
      </c>
      <c r="M106" s="110">
        <f t="shared" si="28"/>
        <v>-11.760912373409578</v>
      </c>
      <c r="N106" s="110">
        <f t="shared" si="24"/>
        <v>8.02863951538931</v>
      </c>
      <c r="O106" s="110"/>
      <c r="P106" s="111">
        <v>36</v>
      </c>
    </row>
    <row r="107" spans="2:16" x14ac:dyDescent="0.25">
      <c r="B107" s="2">
        <v>8</v>
      </c>
      <c r="C107" s="1"/>
      <c r="D107" s="1"/>
      <c r="E107" s="24">
        <f t="shared" si="25"/>
        <v>271.84800281907417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26.386522934516847</v>
      </c>
      <c r="K107" s="27">
        <f t="shared" si="27"/>
        <v>6.666666666666667</v>
      </c>
      <c r="L107" s="37">
        <f t="shared" si="23"/>
        <v>8.8525646920735745</v>
      </c>
      <c r="M107" s="110">
        <f t="shared" si="28"/>
        <v>-11.760912373409578</v>
      </c>
      <c r="N107" s="110">
        <f t="shared" si="24"/>
        <v>7.6781478251492841</v>
      </c>
      <c r="O107" s="110"/>
      <c r="P107" s="111">
        <v>42</v>
      </c>
    </row>
    <row r="108" spans="2:16" x14ac:dyDescent="0.25">
      <c r="B108" s="2">
        <v>9</v>
      </c>
      <c r="C108" s="1"/>
      <c r="D108" s="1"/>
      <c r="E108" s="24">
        <f t="shared" si="25"/>
        <v>277.84800281907417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26.576145588181223</v>
      </c>
      <c r="K108" s="27">
        <f t="shared" si="27"/>
        <v>6.666666666666667</v>
      </c>
      <c r="L108" s="37">
        <f t="shared" si="23"/>
        <v>8.6629420384091986</v>
      </c>
      <c r="M108" s="110">
        <f t="shared" si="28"/>
        <v>-11.760912373409578</v>
      </c>
      <c r="N108" s="110">
        <f t="shared" si="24"/>
        <v>7.3501161800639983</v>
      </c>
      <c r="O108" s="110"/>
      <c r="P108" s="111">
        <v>48</v>
      </c>
    </row>
    <row r="109" spans="2:16" x14ac:dyDescent="0.25">
      <c r="B109" s="2">
        <v>10</v>
      </c>
      <c r="C109" s="1"/>
      <c r="D109" s="1"/>
      <c r="E109" s="24">
        <f t="shared" si="25"/>
        <v>283.84800281907417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26.761716856716962</v>
      </c>
      <c r="K109" s="27">
        <f t="shared" si="27"/>
        <v>6.666666666666667</v>
      </c>
      <c r="L109" s="37">
        <f t="shared" si="23"/>
        <v>8.4773707698734597</v>
      </c>
      <c r="M109" s="110">
        <f t="shared" si="28"/>
        <v>-11.760912373409578</v>
      </c>
      <c r="N109" s="110">
        <f t="shared" si="24"/>
        <v>7.0426657505755736</v>
      </c>
      <c r="O109" s="110"/>
      <c r="P109" s="111">
        <v>54</v>
      </c>
    </row>
    <row r="110" spans="2:16" x14ac:dyDescent="0.25">
      <c r="B110" s="2">
        <v>11</v>
      </c>
      <c r="C110" s="1"/>
      <c r="D110" s="1"/>
      <c r="E110" s="24">
        <f t="shared" si="25"/>
        <v>289.84800281907417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26.943406244721029</v>
      </c>
      <c r="K110" s="27">
        <f t="shared" si="27"/>
        <v>6.666666666666667</v>
      </c>
      <c r="L110" s="37">
        <f t="shared" si="23"/>
        <v>8.2956813818693931</v>
      </c>
      <c r="M110" s="110">
        <f t="shared" si="28"/>
        <v>-11.760912373409578</v>
      </c>
      <c r="N110" s="110">
        <f t="shared" si="24"/>
        <v>6.75411013600326</v>
      </c>
      <c r="O110" s="110"/>
      <c r="P110" s="111">
        <v>60</v>
      </c>
    </row>
    <row r="111" spans="2:16" x14ac:dyDescent="0.25">
      <c r="B111" s="2">
        <v>12</v>
      </c>
      <c r="C111" s="1"/>
      <c r="D111" s="1"/>
      <c r="E111" s="24">
        <f t="shared" si="25"/>
        <v>295.84800281907417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27.121372836628833</v>
      </c>
      <c r="K111" s="27">
        <f t="shared" si="27"/>
        <v>6.666666666666667</v>
      </c>
      <c r="L111" s="37">
        <f t="shared" si="23"/>
        <v>8.1177147899615889</v>
      </c>
      <c r="M111" s="110">
        <f t="shared" si="28"/>
        <v>-11.760912373409578</v>
      </c>
      <c r="N111" s="110">
        <f t="shared" si="24"/>
        <v>6.4829321898694632</v>
      </c>
      <c r="O111" s="110"/>
      <c r="P111" s="111">
        <v>66</v>
      </c>
    </row>
    <row r="112" spans="2:16" x14ac:dyDescent="0.25">
      <c r="B112" s="2">
        <v>13</v>
      </c>
      <c r="C112" s="1"/>
      <c r="D112" s="1"/>
      <c r="E112" s="24">
        <f t="shared" si="25"/>
        <v>301.84800281907417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27.295766133687142</v>
      </c>
      <c r="K112" s="27">
        <f t="shared" si="27"/>
        <v>6.666666666666667</v>
      </c>
      <c r="L112" s="37">
        <f t="shared" si="23"/>
        <v>7.94332149290328</v>
      </c>
      <c r="M112" s="110">
        <f t="shared" si="28"/>
        <v>-11.760912373409578</v>
      </c>
      <c r="N112" s="110">
        <f t="shared" si="24"/>
        <v>6.2277640371969714</v>
      </c>
      <c r="O112" s="110"/>
      <c r="P112" s="111">
        <v>72</v>
      </c>
    </row>
    <row r="113" spans="2:16" x14ac:dyDescent="0.25">
      <c r="B113" s="2">
        <v>14</v>
      </c>
      <c r="C113" s="1"/>
      <c r="D113" s="1"/>
      <c r="E113" s="24">
        <f t="shared" si="25"/>
        <v>307.84800281907417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27.466726808543903</v>
      </c>
      <c r="K113" s="27">
        <f t="shared" si="27"/>
        <v>6.666666666666667</v>
      </c>
      <c r="L113" s="37">
        <f t="shared" si="23"/>
        <v>7.7723608180465185</v>
      </c>
      <c r="M113" s="110">
        <f t="shared" si="28"/>
        <v>-11.760912373409578</v>
      </c>
      <c r="N113" s="110">
        <f t="shared" si="24"/>
        <v>5.9873697910345429</v>
      </c>
      <c r="O113" s="110"/>
      <c r="P113" s="111">
        <v>78</v>
      </c>
    </row>
    <row r="114" spans="2:16" x14ac:dyDescent="0.25">
      <c r="B114" s="2">
        <v>15</v>
      </c>
      <c r="C114" s="1"/>
      <c r="D114" s="1"/>
      <c r="E114" s="24">
        <f t="shared" si="25"/>
        <v>313.84800281907417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27.634387386998238</v>
      </c>
      <c r="K114" s="27">
        <f t="shared" si="27"/>
        <v>6.666666666666667</v>
      </c>
      <c r="L114" s="37">
        <f t="shared" si="23"/>
        <v>7.6047002395921837</v>
      </c>
      <c r="M114" s="110">
        <f t="shared" si="28"/>
        <v>-11.760912373409578</v>
      </c>
      <c r="N114" s="110">
        <f t="shared" si="24"/>
        <v>5.7606305594178622</v>
      </c>
      <c r="O114" s="110"/>
      <c r="P114" s="111">
        <v>84</v>
      </c>
    </row>
    <row r="115" spans="2:16" x14ac:dyDescent="0.25">
      <c r="B115" s="2">
        <v>16</v>
      </c>
      <c r="C115" s="1"/>
      <c r="D115" s="1"/>
      <c r="E115" s="24">
        <f t="shared" si="25"/>
        <v>319.84800281907417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27.798872865188343</v>
      </c>
      <c r="K115" s="27">
        <f t="shared" si="27"/>
        <v>6.666666666666667</v>
      </c>
      <c r="L115" s="37">
        <f t="shared" si="23"/>
        <v>7.4402147614020784</v>
      </c>
      <c r="M115" s="110">
        <f t="shared" si="28"/>
        <v>-11.760912373409578</v>
      </c>
      <c r="N115" s="110">
        <f t="shared" si="24"/>
        <v>5.5465314023268473</v>
      </c>
      <c r="O115" s="110"/>
      <c r="P115" s="111">
        <v>90</v>
      </c>
    </row>
    <row r="116" spans="2:16" x14ac:dyDescent="0.25">
      <c r="B116" s="2">
        <v>17</v>
      </c>
      <c r="C116" s="1"/>
      <c r="D116" s="1"/>
      <c r="E116" s="24">
        <f t="shared" si="25"/>
        <v>325.84800281907417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27.960301269418089</v>
      </c>
      <c r="K116" s="27">
        <f t="shared" si="27"/>
        <v>6.666666666666667</v>
      </c>
      <c r="L116" s="37">
        <f t="shared" si="23"/>
        <v>7.2787863571723328</v>
      </c>
      <c r="M116" s="110">
        <f t="shared" si="28"/>
        <v>-11.760912373409578</v>
      </c>
      <c r="N116" s="110">
        <f t="shared" si="24"/>
        <v>5.344149954086526</v>
      </c>
      <c r="O116" s="110"/>
      <c r="P116" s="111">
        <v>96</v>
      </c>
    </row>
    <row r="117" spans="2:16" x14ac:dyDescent="0.25">
      <c r="B117" s="2">
        <v>18</v>
      </c>
      <c r="C117" s="1"/>
      <c r="D117" s="1"/>
      <c r="E117" s="24">
        <f t="shared" si="25"/>
        <v>331.84800281907417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28.118784164903072</v>
      </c>
      <c r="K117" s="27">
        <f t="shared" si="27"/>
        <v>6.666666666666667</v>
      </c>
      <c r="L117" s="37">
        <f t="shared" si="23"/>
        <v>7.1203034616873495</v>
      </c>
      <c r="M117" s="110">
        <f t="shared" si="28"/>
        <v>-11.760912373409578</v>
      </c>
      <c r="N117" s="110">
        <f t="shared" si="24"/>
        <v>5.1526464725345127</v>
      </c>
      <c r="O117" s="110"/>
      <c r="P117" s="111">
        <v>102</v>
      </c>
    </row>
    <row r="118" spans="2:16" x14ac:dyDescent="0.25">
      <c r="B118" s="2">
        <v>19</v>
      </c>
      <c r="C118" s="1"/>
      <c r="D118" s="1"/>
      <c r="E118" s="24">
        <f t="shared" si="25"/>
        <v>337.84800281907417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28.274427118928969</v>
      </c>
      <c r="K118" s="27">
        <f t="shared" si="27"/>
        <v>6.666666666666667</v>
      </c>
      <c r="L118" s="37">
        <f t="shared" si="23"/>
        <v>6.9646605076614527</v>
      </c>
      <c r="M118" s="110">
        <f t="shared" si="28"/>
        <v>-11.760912373409578</v>
      </c>
      <c r="N118" s="110">
        <f t="shared" si="24"/>
        <v>4.9712551140806065</v>
      </c>
      <c r="O118" s="110"/>
      <c r="P118" s="111">
        <v>108</v>
      </c>
    </row>
    <row r="119" spans="2:16" x14ac:dyDescent="0.25">
      <c r="B119" s="2">
        <v>20</v>
      </c>
      <c r="C119" s="1"/>
      <c r="D119" s="1"/>
      <c r="E119" s="24">
        <f t="shared" si="25"/>
        <v>343.84800281907417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28.427330123238047</v>
      </c>
      <c r="K119" s="27">
        <f t="shared" si="27"/>
        <v>6.666666666666667</v>
      </c>
      <c r="L119" s="37">
        <f t="shared" si="23"/>
        <v>6.811757503352375</v>
      </c>
      <c r="M119" s="110">
        <f t="shared" si="28"/>
        <v>-11.760912373409578</v>
      </c>
      <c r="N119" s="110">
        <f t="shared" si="24"/>
        <v>4.7992762650492926</v>
      </c>
      <c r="O119" s="110"/>
      <c r="P119" s="111">
        <v>114</v>
      </c>
    </row>
    <row r="120" spans="2:16" x14ac:dyDescent="0.25">
      <c r="B120" s="2">
        <v>21</v>
      </c>
      <c r="C120" s="1"/>
      <c r="D120" s="1"/>
      <c r="E120" s="24">
        <f t="shared" si="25"/>
        <v>349.84800281907417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28.577587979876366</v>
      </c>
      <c r="K120" s="27">
        <f t="shared" si="27"/>
        <v>6.666666666666667</v>
      </c>
      <c r="L120" s="37">
        <f t="shared" si="23"/>
        <v>6.6614996467140557</v>
      </c>
      <c r="M120" s="110">
        <f t="shared" si="28"/>
        <v>-11.760912373409578</v>
      </c>
      <c r="N120" s="110">
        <f t="shared" si="24"/>
        <v>4.6360697856462414</v>
      </c>
      <c r="O120" s="110"/>
      <c r="P120" s="111">
        <v>120</v>
      </c>
    </row>
    <row r="121" spans="2:16" x14ac:dyDescent="0.25">
      <c r="B121" s="2">
        <v>22</v>
      </c>
      <c r="C121" s="1"/>
      <c r="D121" s="1"/>
      <c r="E121" s="24">
        <f t="shared" si="25"/>
        <v>355.84800281907417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28.725290654230388</v>
      </c>
      <c r="K121" s="27">
        <f t="shared" si="27"/>
        <v>6.666666666666667</v>
      </c>
      <c r="L121" s="37">
        <f t="shared" si="23"/>
        <v>6.5137969723600335</v>
      </c>
      <c r="M121" s="110">
        <f t="shared" si="28"/>
        <v>-11.760912373409578</v>
      </c>
      <c r="N121" s="110">
        <f t="shared" si="24"/>
        <v>4.4810490445023685</v>
      </c>
      <c r="O121" s="110"/>
      <c r="P121" s="111">
        <v>126</v>
      </c>
    </row>
    <row r="122" spans="2:16" x14ac:dyDescent="0.25">
      <c r="B122" s="2">
        <v>23</v>
      </c>
      <c r="C122" s="1"/>
      <c r="D122" s="1"/>
      <c r="E122" s="24">
        <f t="shared" si="25"/>
        <v>361.84800281907417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28.870523598545073</v>
      </c>
      <c r="K122" s="27">
        <f t="shared" si="27"/>
        <v>6.666666666666667</v>
      </c>
      <c r="L122" s="37">
        <f t="shared" si="23"/>
        <v>6.3685640280453484</v>
      </c>
      <c r="M122" s="110">
        <f t="shared" si="28"/>
        <v>-11.760912373409578</v>
      </c>
      <c r="N122" s="110">
        <f t="shared" si="24"/>
        <v>4.3336756398084599</v>
      </c>
      <c r="O122" s="110"/>
      <c r="P122" s="111">
        <v>132</v>
      </c>
    </row>
    <row r="123" spans="2:16" x14ac:dyDescent="0.25">
      <c r="B123" s="2">
        <v>24</v>
      </c>
      <c r="C123" s="1"/>
      <c r="D123" s="1"/>
      <c r="E123" s="24">
        <f t="shared" si="25"/>
        <v>367.84800281907417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29.013368048836629</v>
      </c>
      <c r="K123" s="27">
        <f t="shared" si="27"/>
        <v>6.666666666666667</v>
      </c>
      <c r="L123" s="37">
        <f t="shared" si="23"/>
        <v>6.225719577753793</v>
      </c>
      <c r="M123" s="110">
        <f t="shared" si="28"/>
        <v>-11.760912373409578</v>
      </c>
      <c r="N123" s="110">
        <f t="shared" si="24"/>
        <v>4.1934547181914601</v>
      </c>
      <c r="O123" s="110"/>
      <c r="P123" s="111">
        <v>138</v>
      </c>
    </row>
    <row r="124" spans="2:16" x14ac:dyDescent="0.25">
      <c r="B124" s="2">
        <v>25</v>
      </c>
      <c r="C124" s="1"/>
      <c r="D124" s="1"/>
      <c r="E124" s="24">
        <f t="shared" si="25"/>
        <v>373.84800281907417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29.15390129778304</v>
      </c>
      <c r="K124" s="27">
        <f t="shared" si="27"/>
        <v>6.666666666666667</v>
      </c>
      <c r="L124" s="37">
        <f t="shared" si="23"/>
        <v>6.0851863288073815</v>
      </c>
      <c r="M124" s="110">
        <f t="shared" si="28"/>
        <v>-11.760912373409578</v>
      </c>
      <c r="N124" s="110">
        <f t="shared" si="24"/>
        <v>4.0599308152121329</v>
      </c>
      <c r="O124" s="110"/>
      <c r="P124" s="111">
        <v>144</v>
      </c>
    </row>
    <row r="125" spans="2:16" x14ac:dyDescent="0.25">
      <c r="B125" s="2">
        <v>26</v>
      </c>
      <c r="C125" s="1"/>
      <c r="D125" s="1"/>
      <c r="E125" s="24">
        <f t="shared" si="25"/>
        <v>379.84800281907417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29.292196945887522</v>
      </c>
      <c r="K125" s="27">
        <f t="shared" si="27"/>
        <v>6.666666666666667</v>
      </c>
      <c r="L125" s="37">
        <f t="shared" si="23"/>
        <v>5.9468906807029001</v>
      </c>
      <c r="M125" s="110">
        <f t="shared" si="28"/>
        <v>-11.760912373409578</v>
      </c>
      <c r="N125" s="110">
        <f t="shared" si="24"/>
        <v>3.9326841520981732</v>
      </c>
      <c r="O125" s="110"/>
      <c r="P125" s="111">
        <v>150</v>
      </c>
    </row>
    <row r="126" spans="2:16" x14ac:dyDescent="0.25">
      <c r="B126" s="2">
        <v>27</v>
      </c>
      <c r="C126" s="1"/>
      <c r="D126" s="1"/>
      <c r="E126" s="24">
        <f t="shared" si="25"/>
        <v>385.84800281907417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29.428325132958264</v>
      </c>
      <c r="K126" s="27">
        <f t="shared" si="27"/>
        <v>6.666666666666667</v>
      </c>
      <c r="L126" s="37">
        <f t="shared" si="23"/>
        <v>5.8107624936321578</v>
      </c>
      <c r="M126" s="110">
        <f t="shared" si="28"/>
        <v>-11.760912373409578</v>
      </c>
      <c r="N126" s="110">
        <f t="shared" si="24"/>
        <v>3.8113273324050123</v>
      </c>
      <c r="O126" s="110"/>
      <c r="P126" s="111">
        <v>156</v>
      </c>
    </row>
    <row r="127" spans="2:16" x14ac:dyDescent="0.25">
      <c r="B127" s="2">
        <v>28</v>
      </c>
      <c r="C127" s="1"/>
      <c r="D127" s="1"/>
      <c r="E127" s="24">
        <f t="shared" si="25"/>
        <v>391.84800281907417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29.562352751727108</v>
      </c>
      <c r="K127" s="27">
        <f t="shared" si="27"/>
        <v>6.666666666666667</v>
      </c>
      <c r="L127" s="37">
        <f t="shared" si="23"/>
        <v>5.676734874863314</v>
      </c>
      <c r="M127" s="110">
        <f t="shared" si="28"/>
        <v>-11.760912373409578</v>
      </c>
      <c r="N127" s="110">
        <f t="shared" si="24"/>
        <v>3.6955023899957906</v>
      </c>
      <c r="O127" s="110"/>
      <c r="P127" s="111">
        <v>162</v>
      </c>
    </row>
    <row r="128" spans="2:16" x14ac:dyDescent="0.25">
      <c r="B128" s="2">
        <v>29</v>
      </c>
      <c r="C128" s="1"/>
      <c r="D128" s="1"/>
      <c r="E128" s="24">
        <f t="shared" si="25"/>
        <v>397.84800281907417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29.694343645235794</v>
      </c>
      <c r="K128" s="27">
        <f t="shared" si="27"/>
        <v>6.666666666666667</v>
      </c>
      <c r="L128" s="37">
        <f t="shared" si="23"/>
        <v>5.5447439813546282</v>
      </c>
      <c r="M128" s="110">
        <f t="shared" si="28"/>
        <v>-11.760912373409578</v>
      </c>
      <c r="N128" s="110">
        <f t="shared" si="24"/>
        <v>3.5848781462789368</v>
      </c>
      <c r="O128" s="110"/>
      <c r="P128" s="111">
        <v>168</v>
      </c>
    </row>
    <row r="129" spans="2:16" x14ac:dyDescent="0.25">
      <c r="B129" s="2">
        <v>30</v>
      </c>
      <c r="C129" s="1"/>
      <c r="D129" s="1"/>
      <c r="E129" s="24">
        <f t="shared" si="25"/>
        <v>403.84800281907417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29.824358789447839</v>
      </c>
      <c r="K129" s="27">
        <f t="shared" si="27"/>
        <v>6.666666666666667</v>
      </c>
      <c r="L129" s="37">
        <f t="shared" si="23"/>
        <v>5.414728837142583</v>
      </c>
      <c r="M129" s="110">
        <f t="shared" si="28"/>
        <v>-11.760912373409578</v>
      </c>
      <c r="N129" s="110">
        <f t="shared" si="24"/>
        <v>3.4791478402234008</v>
      </c>
      <c r="O129" s="110"/>
      <c r="P129" s="111">
        <v>174</v>
      </c>
    </row>
    <row r="130" spans="2:16" x14ac:dyDescent="0.25">
      <c r="B130" s="2">
        <v>31</v>
      </c>
      <c r="C130" s="1"/>
      <c r="D130" s="1"/>
      <c r="E130" s="24">
        <f t="shared" si="25"/>
        <v>409.84800281907417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29.952456462393545</v>
      </c>
      <c r="K130" s="27">
        <f t="shared" si="27"/>
        <v>6.666666666666667</v>
      </c>
      <c r="L130" s="37">
        <f t="shared" si="23"/>
        <v>5.2866311641968764</v>
      </c>
      <c r="M130" s="110">
        <f t="shared" si="28"/>
        <v>-11.760912373409578</v>
      </c>
      <c r="N130" s="110">
        <f t="shared" si="24"/>
        <v>3.3780269994422172</v>
      </c>
      <c r="O130" s="110"/>
      <c r="P130" s="111">
        <v>180</v>
      </c>
    </row>
    <row r="131" spans="2:16" x14ac:dyDescent="0.25">
      <c r="B131" s="2">
        <v>32</v>
      </c>
      <c r="C131" s="1"/>
      <c r="D131" s="1"/>
      <c r="E131" s="24">
        <f t="shared" si="25"/>
        <v>415.84800281907417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30.078692401022568</v>
      </c>
      <c r="K131" s="27">
        <f t="shared" si="27"/>
        <v>6.666666666666667</v>
      </c>
      <c r="L131" s="37">
        <f t="shared" si="23"/>
        <v>5.1603952255678536</v>
      </c>
      <c r="M131" s="110">
        <f t="shared" si="28"/>
        <v>-11.760912373409578</v>
      </c>
      <c r="N131" s="110">
        <f t="shared" si="24"/>
        <v>3.2812515247224883</v>
      </c>
      <c r="O131" s="110"/>
      <c r="P131" s="111">
        <v>186</v>
      </c>
    </row>
    <row r="132" spans="2:16" x14ac:dyDescent="0.25">
      <c r="B132" s="2">
        <v>33</v>
      </c>
      <c r="C132" s="1"/>
      <c r="D132" s="1"/>
      <c r="E132" s="24">
        <f t="shared" si="25"/>
        <v>421.84800281907417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30.203119946820703</v>
      </c>
      <c r="K132" s="27">
        <f t="shared" si="27"/>
        <v>6.666666666666667</v>
      </c>
      <c r="L132" s="37">
        <f t="shared" ref="L132:L163" si="29">F132-J132+M132</f>
        <v>5.035967679769719</v>
      </c>
      <c r="M132" s="110">
        <f t="shared" si="28"/>
        <v>-11.760912373409578</v>
      </c>
      <c r="N132" s="110">
        <f t="shared" ref="N132:N163" si="30">10^(L132/10)</f>
        <v>3.188575963890115</v>
      </c>
      <c r="O132" s="110"/>
      <c r="P132" s="111">
        <v>192</v>
      </c>
    </row>
    <row r="133" spans="2:16" x14ac:dyDescent="0.25">
      <c r="B133" s="2">
        <v>34</v>
      </c>
      <c r="C133" s="1"/>
      <c r="D133" s="1"/>
      <c r="E133" s="24">
        <f t="shared" ref="E133:E164" si="31">E$100+P133</f>
        <v>427.84800281907417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30.325790181143152</v>
      </c>
      <c r="K133" s="27">
        <f t="shared" si="27"/>
        <v>6.666666666666667</v>
      </c>
      <c r="L133" s="37">
        <f t="shared" si="29"/>
        <v>4.9132974454472702</v>
      </c>
      <c r="M133" s="110">
        <f t="shared" si="28"/>
        <v>-11.760912373409578</v>
      </c>
      <c r="N133" s="110">
        <f t="shared" si="30"/>
        <v>3.0997719539190149</v>
      </c>
      <c r="O133" s="110"/>
      <c r="P133" s="111">
        <v>198</v>
      </c>
    </row>
    <row r="134" spans="2:16" x14ac:dyDescent="0.25">
      <c r="B134" s="2">
        <v>35</v>
      </c>
      <c r="C134" s="1"/>
      <c r="D134" s="1"/>
      <c r="E134" s="24">
        <f t="shared" si="31"/>
        <v>433.84800281907417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30.446752051123479</v>
      </c>
      <c r="K134" s="27">
        <f t="shared" si="27"/>
        <v>6.666666666666667</v>
      </c>
      <c r="L134" s="37">
        <f t="shared" si="29"/>
        <v>4.792335575466943</v>
      </c>
      <c r="M134" s="110">
        <f t="shared" si="28"/>
        <v>-11.760912373409578</v>
      </c>
      <c r="N134" s="110">
        <f t="shared" si="30"/>
        <v>3.0146268128013505</v>
      </c>
      <c r="O134" s="110"/>
      <c r="P134" s="111">
        <v>204</v>
      </c>
    </row>
    <row r="135" spans="2:16" x14ac:dyDescent="0.25">
      <c r="B135" s="2">
        <v>36</v>
      </c>
      <c r="C135" s="1"/>
      <c r="D135" s="1"/>
      <c r="E135" s="24">
        <f t="shared" si="31"/>
        <v>439.84800281907417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30.566052486935174</v>
      </c>
      <c r="K135" s="27">
        <f t="shared" si="27"/>
        <v>6.666666666666667</v>
      </c>
      <c r="L135" s="37">
        <f t="shared" si="29"/>
        <v>4.6730351396552479</v>
      </c>
      <c r="M135" s="110">
        <f t="shared" si="28"/>
        <v>-11.760912373409578</v>
      </c>
      <c r="N135" s="110">
        <f t="shared" si="30"/>
        <v>2.9329422649484851</v>
      </c>
      <c r="O135" s="110"/>
      <c r="P135" s="111">
        <v>210</v>
      </c>
    </row>
    <row r="136" spans="2:16" x14ac:dyDescent="0.25">
      <c r="B136" s="2">
        <v>37</v>
      </c>
      <c r="C136" s="1"/>
      <c r="D136" s="1"/>
      <c r="E136" s="24">
        <f t="shared" si="31"/>
        <v>445.84800281907417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30.683736511108702</v>
      </c>
      <c r="K136" s="27">
        <f t="shared" si="27"/>
        <v>6.666666666666667</v>
      </c>
      <c r="L136" s="37">
        <f t="shared" si="29"/>
        <v>4.5553511154817201</v>
      </c>
      <c r="M136" s="110">
        <f t="shared" si="28"/>
        <v>-11.760912373409578</v>
      </c>
      <c r="N136" s="110">
        <f t="shared" si="30"/>
        <v>2.8545332858449752</v>
      </c>
      <c r="O136" s="110"/>
      <c r="P136" s="111">
        <v>216</v>
      </c>
    </row>
    <row r="137" spans="2:16" x14ac:dyDescent="0.25">
      <c r="B137" s="2">
        <v>38</v>
      </c>
      <c r="C137" s="1"/>
      <c r="D137" s="1"/>
      <c r="E137" s="24">
        <f t="shared" si="31"/>
        <v>451.84800281907417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30.799847340541408</v>
      </c>
      <c r="K137" s="27">
        <f t="shared" si="27"/>
        <v>6.666666666666667</v>
      </c>
      <c r="L137" s="37">
        <f t="shared" si="29"/>
        <v>4.4392402860490137</v>
      </c>
      <c r="M137" s="110">
        <f t="shared" si="28"/>
        <v>-11.760912373409578</v>
      </c>
      <c r="N137" s="110">
        <f t="shared" si="30"/>
        <v>2.7792270533725221</v>
      </c>
      <c r="O137" s="110"/>
      <c r="P137" s="111">
        <v>222</v>
      </c>
    </row>
    <row r="138" spans="2:16" x14ac:dyDescent="0.25">
      <c r="B138" s="2">
        <v>39</v>
      </c>
      <c r="C138" s="1"/>
      <c r="D138" s="1"/>
      <c r="E138" s="24">
        <f t="shared" si="31"/>
        <v>457.84800281907417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30.914426481778637</v>
      </c>
      <c r="K138" s="27">
        <f t="shared" si="27"/>
        <v>6.666666666666667</v>
      </c>
      <c r="L138" s="37">
        <f t="shared" si="29"/>
        <v>4.3246611448117847</v>
      </c>
      <c r="M138" s="110">
        <f t="shared" si="28"/>
        <v>-11.760912373409578</v>
      </c>
      <c r="N138" s="110">
        <f t="shared" si="30"/>
        <v>2.7068619946951031</v>
      </c>
      <c r="O138" s="110"/>
      <c r="P138" s="111">
        <v>228</v>
      </c>
    </row>
    <row r="139" spans="2:16" x14ac:dyDescent="0.25">
      <c r="B139" s="2">
        <v>40</v>
      </c>
      <c r="C139" s="1"/>
      <c r="D139" s="1"/>
      <c r="E139" s="24">
        <f t="shared" si="31"/>
        <v>463.84800281907417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31.027513820091723</v>
      </c>
      <c r="K139" s="27">
        <f t="shared" si="27"/>
        <v>6.666666666666667</v>
      </c>
      <c r="L139" s="37">
        <f t="shared" si="29"/>
        <v>4.2115738064986985</v>
      </c>
      <c r="M139" s="110">
        <f t="shared" si="28"/>
        <v>-11.760912373409578</v>
      </c>
      <c r="N139" s="110">
        <f t="shared" si="30"/>
        <v>2.6372869188812462</v>
      </c>
      <c r="O139" s="110"/>
      <c r="P139" s="111">
        <v>234</v>
      </c>
    </row>
    <row r="140" spans="2:16" x14ac:dyDescent="0.25">
      <c r="B140" s="2">
        <v>41</v>
      </c>
      <c r="C140" s="1"/>
      <c r="D140" s="1"/>
      <c r="E140" s="24">
        <f t="shared" si="31"/>
        <v>469.84800281907417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31.139147702831334</v>
      </c>
      <c r="K140" s="27">
        <f t="shared" si="27"/>
        <v>6.666666666666667</v>
      </c>
      <c r="L140" s="37">
        <f t="shared" si="29"/>
        <v>4.0999399237590879</v>
      </c>
      <c r="M140" s="110">
        <f t="shared" si="28"/>
        <v>-11.760912373409578</v>
      </c>
      <c r="N140" s="110">
        <f t="shared" si="30"/>
        <v>2.5703602265611121</v>
      </c>
      <c r="O140" s="110"/>
      <c r="P140" s="111">
        <v>240</v>
      </c>
    </row>
    <row r="141" spans="2:16" x14ac:dyDescent="0.25">
      <c r="B141" s="2">
        <v>42</v>
      </c>
      <c r="C141" s="1"/>
      <c r="D141" s="1"/>
      <c r="E141" s="24">
        <f t="shared" si="31"/>
        <v>475.84800281907417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31.249365017491929</v>
      </c>
      <c r="K141" s="27">
        <f t="shared" si="27"/>
        <v>6.666666666666667</v>
      </c>
      <c r="L141" s="37">
        <f t="shared" si="29"/>
        <v>3.989722609098493</v>
      </c>
      <c r="M141" s="110">
        <f t="shared" si="28"/>
        <v>-11.760912373409578</v>
      </c>
      <c r="N141" s="110">
        <f t="shared" si="30"/>
        <v>2.5059491888973997</v>
      </c>
      <c r="O141" s="110"/>
      <c r="P141" s="111">
        <v>246</v>
      </c>
    </row>
    <row r="142" spans="2:16" x14ac:dyDescent="0.25">
      <c r="B142" s="2">
        <v>43</v>
      </c>
      <c r="C142" s="1"/>
      <c r="D142" s="1"/>
      <c r="E142" s="24">
        <f t="shared" si="31"/>
        <v>481.84800281907417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31.358201264885093</v>
      </c>
      <c r="K142" s="27">
        <f t="shared" si="27"/>
        <v>6.666666666666667</v>
      </c>
      <c r="L142" s="37">
        <f t="shared" si="29"/>
        <v>3.8808863617053291</v>
      </c>
      <c r="M142" s="110">
        <f t="shared" si="28"/>
        <v>-11.760912373409578</v>
      </c>
      <c r="N142" s="110">
        <f t="shared" si="30"/>
        <v>2.4439292890087678</v>
      </c>
      <c r="O142" s="110"/>
      <c r="P142" s="111">
        <v>252</v>
      </c>
    </row>
    <row r="143" spans="2:16" x14ac:dyDescent="0.25">
      <c r="B143" s="2">
        <v>44</v>
      </c>
      <c r="C143" s="1"/>
      <c r="D143" s="1"/>
      <c r="E143" s="24">
        <f t="shared" si="31"/>
        <v>487.84800281907417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31.46569062778492</v>
      </c>
      <c r="K143" s="27">
        <f t="shared" si="27"/>
        <v>6.666666666666667</v>
      </c>
      <c r="L143" s="37">
        <f t="shared" si="29"/>
        <v>3.7733969988055023</v>
      </c>
      <c r="M143" s="110">
        <f t="shared" si="28"/>
        <v>-11.760912373409578</v>
      </c>
      <c r="N143" s="110">
        <f t="shared" si="30"/>
        <v>2.3841836197392792</v>
      </c>
      <c r="O143" s="110"/>
      <c r="P143" s="111">
        <v>258</v>
      </c>
    </row>
    <row r="144" spans="2:16" x14ac:dyDescent="0.25">
      <c r="B144" s="2">
        <v>45</v>
      </c>
      <c r="C144" s="1"/>
      <c r="D144" s="1"/>
      <c r="E144" s="24">
        <f t="shared" si="31"/>
        <v>493.84800281907417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31.5718660353775</v>
      </c>
      <c r="K144" s="27">
        <f t="shared" si="27"/>
        <v>6.666666666666667</v>
      </c>
      <c r="L144" s="37">
        <f t="shared" si="29"/>
        <v>3.6672215912129218</v>
      </c>
      <c r="M144" s="110">
        <f t="shared" si="28"/>
        <v>-11.760912373409578</v>
      </c>
      <c r="N144" s="110">
        <f t="shared" si="30"/>
        <v>2.3266023323310008</v>
      </c>
      <c r="O144" s="110"/>
      <c r="P144" s="111">
        <v>264</v>
      </c>
    </row>
    <row r="145" spans="2:16" x14ac:dyDescent="0.25">
      <c r="B145" s="2">
        <v>46</v>
      </c>
      <c r="C145" s="1"/>
      <c r="D145" s="1"/>
      <c r="E145" s="24">
        <f t="shared" si="31"/>
        <v>499.84800281907417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31.676759223818681</v>
      </c>
      <c r="K145" s="27">
        <f t="shared" si="27"/>
        <v>6.666666666666667</v>
      </c>
      <c r="L145" s="37">
        <f t="shared" si="29"/>
        <v>3.5623284027717403</v>
      </c>
      <c r="M145" s="110">
        <f t="shared" si="28"/>
        <v>-11.760912373409578</v>
      </c>
      <c r="N145" s="110">
        <f t="shared" si="30"/>
        <v>2.2710821311412057</v>
      </c>
      <c r="O145" s="110"/>
      <c r="P145" s="111">
        <v>270</v>
      </c>
    </row>
    <row r="146" spans="2:16" x14ac:dyDescent="0.25">
      <c r="B146" s="2">
        <v>47</v>
      </c>
      <c r="C146" s="1"/>
      <c r="D146" s="1"/>
      <c r="E146" s="24">
        <f t="shared" si="31"/>
        <v>505.84800281907417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31.780400793178618</v>
      </c>
      <c r="K146" s="27">
        <f t="shared" si="27"/>
        <v>6.666666666666667</v>
      </c>
      <c r="L146" s="37">
        <f t="shared" si="29"/>
        <v>3.4586868334118037</v>
      </c>
      <c r="M146" s="110">
        <f t="shared" si="28"/>
        <v>-11.760912373409578</v>
      </c>
      <c r="N146" s="110">
        <f t="shared" si="30"/>
        <v>2.217525810061308</v>
      </c>
      <c r="O146" s="110"/>
      <c r="P146" s="111">
        <v>276</v>
      </c>
    </row>
    <row r="147" spans="2:16" x14ac:dyDescent="0.25">
      <c r="B147" s="2">
        <v>48</v>
      </c>
      <c r="C147" s="1"/>
      <c r="D147" s="1"/>
      <c r="E147" s="24">
        <f t="shared" si="31"/>
        <v>511.84800281907417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31.882820261028865</v>
      </c>
      <c r="K147" s="27">
        <f t="shared" si="27"/>
        <v>6.666666666666667</v>
      </c>
      <c r="L147" s="37">
        <f t="shared" si="29"/>
        <v>3.3562673655615569</v>
      </c>
      <c r="M147" s="110">
        <f t="shared" si="28"/>
        <v>-11.760912373409578</v>
      </c>
      <c r="N147" s="110">
        <f t="shared" si="30"/>
        <v>2.1658418267499693</v>
      </c>
      <c r="O147" s="110"/>
      <c r="P147" s="111">
        <v>282</v>
      </c>
    </row>
    <row r="148" spans="2:16" x14ac:dyDescent="0.25">
      <c r="B148" s="2">
        <v>49</v>
      </c>
      <c r="C148" s="1"/>
      <c r="D148" s="1"/>
      <c r="E148" s="24">
        <f t="shared" si="31"/>
        <v>517.84800281907417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31.984046112906722</v>
      </c>
      <c r="K148" s="27">
        <f t="shared" si="27"/>
        <v>6.666666666666667</v>
      </c>
      <c r="L148" s="37">
        <f t="shared" si="29"/>
        <v>3.2550415136837003</v>
      </c>
      <c r="M148" s="110">
        <f t="shared" si="28"/>
        <v>-11.760912373409578</v>
      </c>
      <c r="N148" s="110">
        <f t="shared" si="30"/>
        <v>2.1159439111959348</v>
      </c>
      <c r="O148" s="110"/>
      <c r="P148" s="111">
        <v>288</v>
      </c>
    </row>
    <row r="149" spans="2:16" x14ac:dyDescent="0.25">
      <c r="B149" s="2">
        <v>50</v>
      </c>
      <c r="C149" s="1"/>
      <c r="D149" s="1"/>
      <c r="E149" s="24">
        <f t="shared" si="31"/>
        <v>523.84800281907417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32.084105849872721</v>
      </c>
      <c r="K149" s="27">
        <f t="shared" si="27"/>
        <v>6.666666666666667</v>
      </c>
      <c r="L149" s="37">
        <f t="shared" si="29"/>
        <v>3.1549817767177011</v>
      </c>
      <c r="M149" s="110">
        <f t="shared" si="28"/>
        <v>-11.760912373409578</v>
      </c>
      <c r="N149" s="110">
        <f t="shared" si="30"/>
        <v>2.0677507054831836</v>
      </c>
      <c r="O149" s="110"/>
      <c r="P149" s="111">
        <v>294</v>
      </c>
    </row>
    <row r="150" spans="2:16" x14ac:dyDescent="0.25">
      <c r="B150" s="2">
        <v>51</v>
      </c>
      <c r="C150" s="1"/>
      <c r="D150" s="1"/>
      <c r="E150" s="24">
        <f t="shared" si="31"/>
        <v>529.84800281907417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32.183026033359901</v>
      </c>
      <c r="K150" s="27">
        <f t="shared" si="27"/>
        <v>6.666666666666667</v>
      </c>
      <c r="L150" s="37">
        <f t="shared" si="29"/>
        <v>3.0560615932305204</v>
      </c>
      <c r="M150" s="110">
        <f t="shared" si="28"/>
        <v>-11.760912373409578</v>
      </c>
      <c r="N150" s="110">
        <f t="shared" si="30"/>
        <v>2.0211854319479086</v>
      </c>
      <c r="O150" s="110"/>
      <c r="P150" s="111">
        <v>300</v>
      </c>
    </row>
    <row r="151" spans="2:16" x14ac:dyDescent="0.25">
      <c r="B151" s="2">
        <v>52</v>
      </c>
      <c r="C151" s="1"/>
      <c r="D151" s="1"/>
      <c r="E151" s="24">
        <f t="shared" si="31"/>
        <v>535.84800281907417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32.280832327497869</v>
      </c>
      <c r="K151" s="27">
        <f t="shared" si="27"/>
        <v>6.666666666666667</v>
      </c>
      <c r="L151" s="37">
        <f t="shared" si="29"/>
        <v>2.9582552990925528</v>
      </c>
      <c r="M151" s="110">
        <f t="shared" si="28"/>
        <v>-11.760912373409578</v>
      </c>
      <c r="N151" s="110">
        <f t="shared" si="30"/>
        <v>1.9761755871984581</v>
      </c>
      <c r="O151" s="110"/>
      <c r="P151" s="111">
        <v>306</v>
      </c>
    </row>
    <row r="152" spans="2:16" x14ac:dyDescent="0.25">
      <c r="B152" s="2">
        <v>53</v>
      </c>
      <c r="C152" s="1"/>
      <c r="D152" s="1"/>
      <c r="E152" s="24">
        <f t="shared" si="31"/>
        <v>541.84800281907417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32.37754953908027</v>
      </c>
      <c r="K152" s="27">
        <f t="shared" si="27"/>
        <v>6.666666666666667</v>
      </c>
      <c r="L152" s="37">
        <f t="shared" si="29"/>
        <v>2.8615380875101515</v>
      </c>
      <c r="M152" s="110">
        <f t="shared" si="28"/>
        <v>-11.760912373409578</v>
      </c>
      <c r="N152" s="110">
        <f t="shared" si="30"/>
        <v>1.9326526597200144</v>
      </c>
      <c r="O152" s="110"/>
      <c r="P152" s="111">
        <v>312</v>
      </c>
    </row>
    <row r="153" spans="2:16" x14ac:dyDescent="0.25">
      <c r="B153" s="2">
        <v>54</v>
      </c>
      <c r="C153" s="1"/>
      <c r="D153" s="1"/>
      <c r="E153" s="24">
        <f t="shared" si="31"/>
        <v>547.84800281907417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32.473201655331586</v>
      </c>
      <c r="K153" s="27">
        <f t="shared" si="27"/>
        <v>6.666666666666667</v>
      </c>
      <c r="L153" s="37">
        <f t="shared" si="29"/>
        <v>2.765885971258836</v>
      </c>
      <c r="M153" s="110">
        <f t="shared" si="28"/>
        <v>-11.760912373409578</v>
      </c>
      <c r="N153" s="110">
        <f t="shared" si="30"/>
        <v>1.8905518690089875</v>
      </c>
      <c r="O153" s="110"/>
      <c r="P153" s="111">
        <v>318</v>
      </c>
    </row>
    <row r="154" spans="2:16" x14ac:dyDescent="0.25">
      <c r="B154" s="2">
        <v>55</v>
      </c>
      <c r="C154" s="1"/>
      <c r="D154" s="1"/>
      <c r="E154" s="24">
        <f t="shared" si="31"/>
        <v>553.84800281907417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32.567811879616833</v>
      </c>
      <c r="K154" s="27">
        <f t="shared" si="27"/>
        <v>6.666666666666667</v>
      </c>
      <c r="L154" s="37">
        <f t="shared" si="29"/>
        <v>2.6712757469735884</v>
      </c>
      <c r="M154" s="110">
        <f t="shared" si="28"/>
        <v>-11.760912373409578</v>
      </c>
      <c r="N154" s="110">
        <f t="shared" si="30"/>
        <v>1.8498119243815494</v>
      </c>
      <c r="O154" s="110"/>
      <c r="P154" s="111">
        <v>324</v>
      </c>
    </row>
    <row r="155" spans="2:16" x14ac:dyDescent="0.25">
      <c r="B155" s="2">
        <v>56</v>
      </c>
      <c r="C155" s="1"/>
      <c r="D155" s="1"/>
      <c r="E155" s="24">
        <f t="shared" si="31"/>
        <v>559.84800281907417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32.661402665227413</v>
      </c>
      <c r="K155" s="27">
        <f t="shared" si="27"/>
        <v>6.666666666666667</v>
      </c>
      <c r="L155" s="37">
        <f t="shared" si="29"/>
        <v>2.5776849613630084</v>
      </c>
      <c r="M155" s="110">
        <f t="shared" si="28"/>
        <v>-11.760912373409578</v>
      </c>
      <c r="N155" s="110">
        <f t="shared" si="30"/>
        <v>1.810374801778533</v>
      </c>
      <c r="O155" s="110"/>
      <c r="P155" s="111">
        <v>330</v>
      </c>
    </row>
    <row r="156" spans="2:16" x14ac:dyDescent="0.25">
      <c r="B156" s="2">
        <v>57</v>
      </c>
      <c r="C156" s="1"/>
      <c r="D156" s="1"/>
      <c r="E156" s="24">
        <f t="shared" si="31"/>
        <v>565.84800281907417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32.753995747366012</v>
      </c>
      <c r="K156" s="27">
        <f t="shared" si="27"/>
        <v>6.666666666666667</v>
      </c>
      <c r="L156" s="37">
        <f t="shared" si="29"/>
        <v>2.4850918792244094</v>
      </c>
      <c r="M156" s="110">
        <f t="shared" si="28"/>
        <v>-11.760912373409578</v>
      </c>
      <c r="N156" s="110">
        <f t="shared" si="30"/>
        <v>1.7721855370483395</v>
      </c>
      <c r="O156" s="110"/>
      <c r="P156" s="111">
        <v>336</v>
      </c>
    </row>
    <row r="157" spans="2:16" x14ac:dyDescent="0.25">
      <c r="B157" s="2">
        <v>58</v>
      </c>
      <c r="C157" s="1"/>
      <c r="D157" s="1"/>
      <c r="E157" s="24">
        <f t="shared" si="31"/>
        <v>571.84800281907417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32.845612173444543</v>
      </c>
      <c r="K157" s="27">
        <f t="shared" si="27"/>
        <v>6.666666666666667</v>
      </c>
      <c r="L157" s="37">
        <f t="shared" si="29"/>
        <v>2.3934754531458786</v>
      </c>
      <c r="M157" s="110">
        <f t="shared" si="28"/>
        <v>-11.760912373409578</v>
      </c>
      <c r="N157" s="110">
        <f t="shared" si="30"/>
        <v>1.7351920343320504</v>
      </c>
      <c r="O157" s="110"/>
      <c r="P157" s="111">
        <v>342</v>
      </c>
    </row>
    <row r="158" spans="2:16" x14ac:dyDescent="0.25">
      <c r="B158" s="2">
        <v>59</v>
      </c>
      <c r="C158" s="1"/>
      <c r="D158" s="1"/>
      <c r="E158" s="24">
        <f t="shared" si="31"/>
        <v>321.84800281907417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27.85301637044336</v>
      </c>
      <c r="K158" s="27">
        <f t="shared" si="27"/>
        <v>6.666666666666667</v>
      </c>
      <c r="L158" s="37">
        <f t="shared" si="29"/>
        <v>7.3860712561470621</v>
      </c>
      <c r="M158" s="110">
        <f t="shared" si="28"/>
        <v>-11.760912373409578</v>
      </c>
      <c r="N158" s="110">
        <f t="shared" si="30"/>
        <v>5.4778120321119772</v>
      </c>
      <c r="O158" s="110"/>
      <c r="P158" s="111">
        <v>92</v>
      </c>
    </row>
    <row r="159" spans="2:16" x14ac:dyDescent="0.25">
      <c r="B159" s="2">
        <v>60</v>
      </c>
      <c r="C159" s="1"/>
      <c r="D159" s="1"/>
      <c r="E159" s="24">
        <f t="shared" si="31"/>
        <v>322.04344739200303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27.858289340110524</v>
      </c>
      <c r="K159" s="27">
        <f t="shared" si="27"/>
        <v>6.666666666666667</v>
      </c>
      <c r="L159" s="37">
        <f t="shared" si="29"/>
        <v>7.380798286479898</v>
      </c>
      <c r="M159" s="110">
        <f t="shared" si="28"/>
        <v>-11.760912373409578</v>
      </c>
      <c r="N159" s="110">
        <f t="shared" si="30"/>
        <v>5.471165203731184</v>
      </c>
      <c r="O159" s="110"/>
      <c r="P159" s="111">
        <v>92.195444572928878</v>
      </c>
    </row>
    <row r="160" spans="2:16" x14ac:dyDescent="0.25">
      <c r="B160" s="2">
        <v>61</v>
      </c>
      <c r="C160" s="1"/>
      <c r="D160" s="1"/>
      <c r="E160" s="24">
        <f t="shared" si="31"/>
        <v>322.62731085701978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si="26"/>
        <v>27.874022564993279</v>
      </c>
      <c r="K160" s="27">
        <f t="shared" si="27"/>
        <v>6.666666666666667</v>
      </c>
      <c r="L160" s="37">
        <f t="shared" si="29"/>
        <v>7.3650650615971429</v>
      </c>
      <c r="M160" s="110">
        <f t="shared" si="28"/>
        <v>-11.760912373409578</v>
      </c>
      <c r="N160" s="110">
        <f t="shared" si="30"/>
        <v>5.4513806233362034</v>
      </c>
      <c r="O160" s="110"/>
      <c r="P160" s="111">
        <v>92.779308037945611</v>
      </c>
    </row>
    <row r="161" spans="2:16" x14ac:dyDescent="0.25">
      <c r="B161" s="2">
        <v>62</v>
      </c>
      <c r="C161" s="1"/>
      <c r="D161" s="1"/>
      <c r="E161" s="24">
        <f t="shared" si="31"/>
        <v>323.59233598113786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26"/>
        <v>27.899964543074386</v>
      </c>
      <c r="K161" s="27">
        <f t="shared" si="27"/>
        <v>6.666666666666667</v>
      </c>
      <c r="L161" s="37">
        <f t="shared" si="29"/>
        <v>7.3391230835160357</v>
      </c>
      <c r="M161" s="110">
        <f t="shared" si="28"/>
        <v>-11.760912373409578</v>
      </c>
      <c r="N161" s="110">
        <f t="shared" si="30"/>
        <v>5.4189146199451361</v>
      </c>
      <c r="O161" s="110"/>
      <c r="P161" s="111">
        <v>93.744333162063725</v>
      </c>
    </row>
    <row r="162" spans="2:16" x14ac:dyDescent="0.25">
      <c r="B162" s="2">
        <v>63</v>
      </c>
      <c r="C162" s="1"/>
      <c r="D162" s="1"/>
      <c r="E162" s="24">
        <f t="shared" si="31"/>
        <v>324.92691741111184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26"/>
        <v>27.93571380824087</v>
      </c>
      <c r="K162" s="27">
        <f t="shared" si="27"/>
        <v>6.666666666666667</v>
      </c>
      <c r="L162" s="37">
        <f t="shared" si="29"/>
        <v>7.3033738183495522</v>
      </c>
      <c r="M162" s="110">
        <f t="shared" si="28"/>
        <v>-11.760912373409578</v>
      </c>
      <c r="N162" s="110">
        <f t="shared" si="30"/>
        <v>5.374491518177642</v>
      </c>
      <c r="O162" s="110"/>
      <c r="P162" s="111">
        <v>95.078914592037705</v>
      </c>
    </row>
    <row r="163" spans="2:16" x14ac:dyDescent="0.25">
      <c r="B163" s="2">
        <v>64</v>
      </c>
      <c r="C163" s="1"/>
      <c r="D163" s="1"/>
      <c r="E163" s="24">
        <f t="shared" si="31"/>
        <v>326.61576604629772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26"/>
        <v>27.980742894090621</v>
      </c>
      <c r="K163" s="27">
        <f t="shared" si="27"/>
        <v>6.666666666666667</v>
      </c>
      <c r="L163" s="37">
        <f t="shared" si="29"/>
        <v>7.2583447324998005</v>
      </c>
      <c r="M163" s="110">
        <f t="shared" si="28"/>
        <v>-11.760912373409578</v>
      </c>
      <c r="N163" s="110">
        <f t="shared" si="30"/>
        <v>5.3190549047375422</v>
      </c>
      <c r="O163" s="110"/>
      <c r="P163" s="111">
        <v>96.767763227223554</v>
      </c>
    </row>
    <row r="164" spans="2:16" x14ac:dyDescent="0.25">
      <c r="B164" s="2">
        <v>65</v>
      </c>
      <c r="C164" s="1"/>
      <c r="D164" s="1"/>
      <c r="E164" s="24">
        <f t="shared" si="31"/>
        <v>328.6407151009019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26"/>
        <v>28.034427338297299</v>
      </c>
      <c r="K164" s="27">
        <f t="shared" si="27"/>
        <v>6.666666666666667</v>
      </c>
      <c r="L164" s="37">
        <f t="shared" ref="L164:L195" si="32">F164-J164+M164</f>
        <v>7.2046602882931232</v>
      </c>
      <c r="M164" s="110">
        <f t="shared" si="28"/>
        <v>-11.760912373409578</v>
      </c>
      <c r="N164" s="110">
        <f t="shared" ref="N164:N195" si="33">10^(L164/10)</f>
        <v>5.253709181955986</v>
      </c>
      <c r="O164" s="110"/>
      <c r="P164" s="111">
        <v>98.792712281827747</v>
      </c>
    </row>
    <row r="165" spans="2:16" x14ac:dyDescent="0.25">
      <c r="B165" s="2">
        <v>66</v>
      </c>
      <c r="C165" s="1"/>
      <c r="D165" s="1"/>
      <c r="E165" s="24">
        <f t="shared" ref="E165:E196" si="34">E$100+P165</f>
        <v>330.98157785723839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ref="J165:J228" si="35">20*LOG10(E165/G165)-2.3</f>
        <v>28.096076440010073</v>
      </c>
      <c r="K165" s="27">
        <f t="shared" ref="K165:K228" si="36">4/60*100</f>
        <v>6.666666666666667</v>
      </c>
      <c r="L165" s="37">
        <f t="shared" si="32"/>
        <v>7.1430111865803489</v>
      </c>
      <c r="M165" s="110">
        <f t="shared" ref="M165:M228" si="37">10*LOG(6.666667/100)</f>
        <v>-11.760912373409578</v>
      </c>
      <c r="N165" s="110">
        <f t="shared" si="33"/>
        <v>5.1796583978247819</v>
      </c>
      <c r="O165" s="110"/>
      <c r="P165" s="111">
        <v>101.13357503816425</v>
      </c>
    </row>
    <row r="166" spans="2:16" x14ac:dyDescent="0.25">
      <c r="B166" s="2">
        <v>67</v>
      </c>
      <c r="C166" s="1"/>
      <c r="D166" s="1"/>
      <c r="E166" s="24">
        <f t="shared" si="34"/>
        <v>333.61697698765693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28.16496285516881</v>
      </c>
      <c r="K166" s="27">
        <f t="shared" si="36"/>
        <v>6.666666666666667</v>
      </c>
      <c r="L166" s="37">
        <f t="shared" si="32"/>
        <v>7.0741247714216122</v>
      </c>
      <c r="M166" s="110">
        <f t="shared" si="37"/>
        <v>-11.760912373409578</v>
      </c>
      <c r="N166" s="110">
        <f t="shared" si="33"/>
        <v>5.0981484483334647</v>
      </c>
      <c r="O166" s="110"/>
      <c r="P166" s="111">
        <v>103.76897416858277</v>
      </c>
    </row>
    <row r="167" spans="2:16" x14ac:dyDescent="0.25">
      <c r="B167" s="2">
        <v>68</v>
      </c>
      <c r="C167" s="1"/>
      <c r="D167" s="1"/>
      <c r="E167" s="24">
        <f t="shared" si="34"/>
        <v>336.52508564383083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28.240348869008134</v>
      </c>
      <c r="K167" s="27">
        <f t="shared" si="36"/>
        <v>6.666666666666667</v>
      </c>
      <c r="L167" s="37">
        <f t="shared" si="32"/>
        <v>6.9987387575822879</v>
      </c>
      <c r="M167" s="110">
        <f t="shared" si="37"/>
        <v>-11.760912373409578</v>
      </c>
      <c r="N167" s="110">
        <f t="shared" si="33"/>
        <v>5.0104170407390756</v>
      </c>
      <c r="O167" s="110"/>
      <c r="P167" s="111">
        <v>106.6770828247567</v>
      </c>
    </row>
    <row r="168" spans="2:16" x14ac:dyDescent="0.25">
      <c r="B168" s="2">
        <v>69</v>
      </c>
      <c r="C168" s="1"/>
      <c r="D168" s="1"/>
      <c r="E168" s="24">
        <f t="shared" si="34"/>
        <v>339.68424456104196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28.321508072585519</v>
      </c>
      <c r="K168" s="27">
        <f t="shared" si="36"/>
        <v>6.666666666666667</v>
      </c>
      <c r="L168" s="37">
        <f t="shared" si="32"/>
        <v>6.9175795540049023</v>
      </c>
      <c r="M168" s="110">
        <f t="shared" si="37"/>
        <v>-11.760912373409578</v>
      </c>
      <c r="N168" s="110">
        <f t="shared" si="33"/>
        <v>4.917653845332465</v>
      </c>
      <c r="O168" s="110"/>
      <c r="P168" s="111">
        <v>109.83624174196785</v>
      </c>
    </row>
    <row r="169" spans="2:16" x14ac:dyDescent="0.25">
      <c r="B169" s="2">
        <v>70</v>
      </c>
      <c r="C169" s="1"/>
      <c r="D169" s="1"/>
      <c r="E169" s="24">
        <f t="shared" si="34"/>
        <v>343.07344165681945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28.407741986403181</v>
      </c>
      <c r="K169" s="27">
        <f t="shared" si="36"/>
        <v>6.666666666666667</v>
      </c>
      <c r="L169" s="37">
        <f t="shared" si="32"/>
        <v>6.8313456401872408</v>
      </c>
      <c r="M169" s="110">
        <f t="shared" si="37"/>
        <v>-11.760912373409578</v>
      </c>
      <c r="N169" s="110">
        <f t="shared" si="33"/>
        <v>4.8209714992724155</v>
      </c>
      <c r="O169" s="110"/>
      <c r="P169" s="111">
        <v>113.22543883774529</v>
      </c>
    </row>
    <row r="170" spans="2:16" x14ac:dyDescent="0.25">
      <c r="B170" s="2">
        <v>71</v>
      </c>
      <c r="C170" s="1"/>
      <c r="D170" s="1"/>
      <c r="E170" s="24">
        <f t="shared" si="34"/>
        <v>346.67265775115601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28.498391799608417</v>
      </c>
      <c r="K170" s="27">
        <f t="shared" si="36"/>
        <v>6.666666666666667</v>
      </c>
      <c r="L170" s="37">
        <f t="shared" si="32"/>
        <v>6.7406958269820052</v>
      </c>
      <c r="M170" s="110">
        <f t="shared" si="37"/>
        <v>-11.760912373409578</v>
      </c>
      <c r="N170" s="110">
        <f t="shared" si="33"/>
        <v>4.7213868130289445</v>
      </c>
      <c r="O170" s="110"/>
      <c r="P170" s="111">
        <v>116.82465493208187</v>
      </c>
    </row>
    <row r="171" spans="2:16" x14ac:dyDescent="0.25">
      <c r="B171" s="2">
        <v>72</v>
      </c>
      <c r="C171" s="1"/>
      <c r="D171" s="1"/>
      <c r="E171" s="24">
        <f t="shared" si="34"/>
        <v>350.46309308559097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28.59284579194723</v>
      </c>
      <c r="K171" s="27">
        <f t="shared" si="36"/>
        <v>6.666666666666667</v>
      </c>
      <c r="L171" s="37">
        <f t="shared" si="32"/>
        <v>6.6462418346431917</v>
      </c>
      <c r="M171" s="110">
        <f t="shared" si="37"/>
        <v>-11.760912373409578</v>
      </c>
      <c r="N171" s="110">
        <f t="shared" si="33"/>
        <v>4.6198107326161688</v>
      </c>
      <c r="O171" s="110"/>
      <c r="P171" s="111">
        <v>120.61509026651682</v>
      </c>
    </row>
    <row r="172" spans="2:16" x14ac:dyDescent="0.25">
      <c r="B172" s="2">
        <v>73</v>
      </c>
      <c r="C172" s="1"/>
      <c r="D172" s="1"/>
      <c r="E172" s="24">
        <f t="shared" si="34"/>
        <v>354.4272948382536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28.690543200032852</v>
      </c>
      <c r="K172" s="27">
        <f t="shared" si="36"/>
        <v>6.666666666666667</v>
      </c>
      <c r="L172" s="37">
        <f t="shared" si="32"/>
        <v>6.5485444265575694</v>
      </c>
      <c r="M172" s="110">
        <f t="shared" si="37"/>
        <v>-11.760912373409578</v>
      </c>
      <c r="N172" s="110">
        <f t="shared" si="33"/>
        <v>4.5170452653891671</v>
      </c>
      <c r="O172" s="110"/>
      <c r="P172" s="111">
        <v>124.57929201917949</v>
      </c>
    </row>
    <row r="173" spans="2:16" x14ac:dyDescent="0.25">
      <c r="B173" s="2">
        <v>74</v>
      </c>
      <c r="C173" s="1"/>
      <c r="D173" s="1"/>
      <c r="E173" s="24">
        <f t="shared" si="34"/>
        <v>358.54920716464346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28.790975330261855</v>
      </c>
      <c r="K173" s="27">
        <f t="shared" si="36"/>
        <v>6.666666666666667</v>
      </c>
      <c r="L173" s="37">
        <f t="shared" si="32"/>
        <v>6.4481122963285671</v>
      </c>
      <c r="M173" s="110">
        <f t="shared" si="37"/>
        <v>-11.760912373409578</v>
      </c>
      <c r="N173" s="110">
        <f t="shared" si="33"/>
        <v>4.4137855612296537</v>
      </c>
      <c r="O173" s="110"/>
      <c r="P173" s="111">
        <v>128.70120434556935</v>
      </c>
    </row>
    <row r="174" spans="2:16" x14ac:dyDescent="0.25">
      <c r="B174" s="2">
        <v>75</v>
      </c>
      <c r="C174" s="1"/>
      <c r="D174" s="1"/>
      <c r="E174" s="24">
        <f t="shared" si="34"/>
        <v>362.81416392783143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28.893684663440691</v>
      </c>
      <c r="K174" s="27">
        <f t="shared" si="36"/>
        <v>6.666666666666667</v>
      </c>
      <c r="L174" s="37">
        <f t="shared" si="32"/>
        <v>6.3454029631497306</v>
      </c>
      <c r="M174" s="110">
        <f t="shared" si="37"/>
        <v>-11.760912373409578</v>
      </c>
      <c r="N174" s="110">
        <f t="shared" si="33"/>
        <v>4.3106255258767252</v>
      </c>
      <c r="O174" s="110"/>
      <c r="P174" s="111">
        <v>132.96616110875729</v>
      </c>
    </row>
    <row r="175" spans="2:16" x14ac:dyDescent="0.25">
      <c r="B175" s="2">
        <v>76</v>
      </c>
      <c r="C175" s="1"/>
      <c r="D175" s="1"/>
      <c r="E175" s="24">
        <f t="shared" si="34"/>
        <v>367.20884148861637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28.998262588029139</v>
      </c>
      <c r="K175" s="27">
        <f t="shared" si="36"/>
        <v>6.666666666666667</v>
      </c>
      <c r="L175" s="37">
        <f t="shared" si="32"/>
        <v>6.2408250385612831</v>
      </c>
      <c r="M175" s="110">
        <f t="shared" si="37"/>
        <v>-11.760912373409578</v>
      </c>
      <c r="N175" s="110">
        <f t="shared" si="33"/>
        <v>4.2080656231864921</v>
      </c>
      <c r="O175" s="110"/>
      <c r="P175" s="111">
        <v>137.3608386695422</v>
      </c>
    </row>
    <row r="176" spans="2:16" x14ac:dyDescent="0.25">
      <c r="B176" s="2">
        <v>77</v>
      </c>
      <c r="C176" s="1"/>
      <c r="D176" s="1"/>
      <c r="E176" s="24">
        <f t="shared" si="34"/>
        <v>371.72118562681976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29.1043462737642</v>
      </c>
      <c r="K176" s="27">
        <f t="shared" si="36"/>
        <v>6.666666666666667</v>
      </c>
      <c r="L176" s="37">
        <f t="shared" si="32"/>
        <v>6.1347413528262216</v>
      </c>
      <c r="M176" s="110">
        <f t="shared" si="37"/>
        <v>-11.760912373409578</v>
      </c>
      <c r="N176" s="110">
        <f t="shared" si="33"/>
        <v>4.1065218246315425</v>
      </c>
      <c r="O176" s="110"/>
      <c r="P176" s="111">
        <v>141.87318280774559</v>
      </c>
    </row>
    <row r="177" spans="2:16" x14ac:dyDescent="0.25">
      <c r="B177" s="2">
        <v>78</v>
      </c>
      <c r="C177" s="1"/>
      <c r="D177" s="1"/>
      <c r="E177" s="24">
        <f t="shared" si="34"/>
        <v>376.34032343691405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29.211615076358715</v>
      </c>
      <c r="K177" s="27">
        <f t="shared" si="36"/>
        <v>6.666666666666667</v>
      </c>
      <c r="L177" s="37">
        <f t="shared" si="32"/>
        <v>6.0274725502317068</v>
      </c>
      <c r="M177" s="110">
        <f t="shared" si="37"/>
        <v>-11.760912373409578</v>
      </c>
      <c r="N177" s="110">
        <f t="shared" si="33"/>
        <v>4.0063349437069489</v>
      </c>
      <c r="O177" s="110"/>
      <c r="P177" s="111">
        <v>146.49232061783991</v>
      </c>
    </row>
    <row r="178" spans="2:16" x14ac:dyDescent="0.25">
      <c r="B178" s="2">
        <v>79</v>
      </c>
      <c r="C178" s="1"/>
      <c r="D178" s="1"/>
      <c r="E178" s="24">
        <f t="shared" si="34"/>
        <v>381.05646819056051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29.31978675794279</v>
      </c>
      <c r="K178" s="27">
        <f t="shared" si="36"/>
        <v>6.666666666666667</v>
      </c>
      <c r="L178" s="37">
        <f t="shared" si="32"/>
        <v>5.9193008686476318</v>
      </c>
      <c r="M178" s="110">
        <f t="shared" si="37"/>
        <v>-11.760912373409578</v>
      </c>
      <c r="N178" s="110">
        <f t="shared" si="33"/>
        <v>3.9077798292045678</v>
      </c>
      <c r="O178" s="110"/>
      <c r="P178" s="111">
        <v>151.2084653714864</v>
      </c>
    </row>
    <row r="179" spans="2:16" x14ac:dyDescent="0.25">
      <c r="B179" s="2">
        <v>80</v>
      </c>
      <c r="C179" s="1"/>
      <c r="D179" s="1"/>
      <c r="E179" s="24">
        <f t="shared" si="34"/>
        <v>385.86082280512528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29.428613721037895</v>
      </c>
      <c r="K179" s="27">
        <f t="shared" si="36"/>
        <v>6.666666666666667</v>
      </c>
      <c r="L179" s="37">
        <f t="shared" si="32"/>
        <v>5.8104739055525272</v>
      </c>
      <c r="M179" s="110">
        <f t="shared" si="37"/>
        <v>-11.760912373409578</v>
      </c>
      <c r="N179" s="110">
        <f t="shared" si="33"/>
        <v>3.8110740786479136</v>
      </c>
      <c r="O179" s="110"/>
      <c r="P179" s="111">
        <v>156.01281998605114</v>
      </c>
    </row>
    <row r="180" spans="2:16" x14ac:dyDescent="0.25">
      <c r="B180" s="2">
        <v>81</v>
      </c>
      <c r="C180" s="1"/>
      <c r="D180" s="1"/>
      <c r="E180" s="24">
        <f t="shared" si="34"/>
        <v>390.74548570802426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29.537879386112667</v>
      </c>
      <c r="K180" s="27">
        <f t="shared" si="36"/>
        <v>6.666666666666667</v>
      </c>
      <c r="L180" s="37">
        <f t="shared" si="32"/>
        <v>5.7012082404777544</v>
      </c>
      <c r="M180" s="110">
        <f t="shared" si="37"/>
        <v>-11.760912373409578</v>
      </c>
      <c r="N180" s="110">
        <f t="shared" si="33"/>
        <v>3.7163860742028199</v>
      </c>
      <c r="O180" s="110"/>
      <c r="P180" s="111">
        <v>160.89748288895012</v>
      </c>
    </row>
    <row r="181" spans="2:16" x14ac:dyDescent="0.25">
      <c r="B181" s="2">
        <v>82</v>
      </c>
      <c r="C181" s="1"/>
      <c r="D181" s="1"/>
      <c r="E181" s="24">
        <f t="shared" si="34"/>
        <v>395.70336149041765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29.647394792054875</v>
      </c>
      <c r="K181" s="27">
        <f t="shared" si="36"/>
        <v>6.666666666666667</v>
      </c>
      <c r="L181" s="37">
        <f t="shared" si="32"/>
        <v>5.5916928345355466</v>
      </c>
      <c r="M181" s="110">
        <f t="shared" si="37"/>
        <v>-11.760912373409578</v>
      </c>
      <c r="N181" s="110">
        <f t="shared" si="33"/>
        <v>3.6238422447688299</v>
      </c>
      <c r="O181" s="110"/>
      <c r="P181" s="111">
        <v>165.85535867134351</v>
      </c>
    </row>
    <row r="182" spans="2:16" x14ac:dyDescent="0.25">
      <c r="B182" s="2">
        <v>83</v>
      </c>
      <c r="C182" s="1"/>
      <c r="D182" s="1"/>
      <c r="E182" s="24">
        <f t="shared" si="34"/>
        <v>400.72807772542478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29.75699546228061</v>
      </c>
      <c r="K182" s="27">
        <f t="shared" si="36"/>
        <v>6.666666666666667</v>
      </c>
      <c r="L182" s="37">
        <f t="shared" si="32"/>
        <v>5.4820921643098117</v>
      </c>
      <c r="M182" s="110">
        <f t="shared" si="37"/>
        <v>-11.760912373409578</v>
      </c>
      <c r="N182" s="110">
        <f t="shared" si="33"/>
        <v>3.533533527587073</v>
      </c>
      <c r="O182" s="110"/>
      <c r="P182" s="111">
        <v>170.88007490635061</v>
      </c>
    </row>
    <row r="183" spans="2:16" x14ac:dyDescent="0.25">
      <c r="B183" s="2">
        <v>84</v>
      </c>
      <c r="C183" s="1"/>
      <c r="D183" s="1"/>
      <c r="E183" s="24">
        <f t="shared" si="34"/>
        <v>405.81390860766714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29.866538553702416</v>
      </c>
      <c r="K183" s="27">
        <f t="shared" si="36"/>
        <v>6.666666666666667</v>
      </c>
      <c r="L183" s="37">
        <f t="shared" si="32"/>
        <v>5.3725490728880061</v>
      </c>
      <c r="M183" s="110">
        <f t="shared" si="37"/>
        <v>-11.760912373409578</v>
      </c>
      <c r="N183" s="110">
        <f t="shared" si="33"/>
        <v>3.4455210480930618</v>
      </c>
      <c r="O183" s="110"/>
      <c r="P183" s="111">
        <v>175.96590578859303</v>
      </c>
    </row>
    <row r="184" spans="2:16" x14ac:dyDescent="0.25">
      <c r="B184" s="2">
        <v>85</v>
      </c>
      <c r="C184" s="1"/>
      <c r="D184" s="1"/>
      <c r="E184" s="24">
        <f t="shared" si="34"/>
        <v>410.95570558182249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29.97590028871036</v>
      </c>
      <c r="K184" s="27">
        <f t="shared" si="36"/>
        <v>6.666666666666667</v>
      </c>
      <c r="L184" s="37">
        <f t="shared" si="32"/>
        <v>5.263187337880062</v>
      </c>
      <c r="M184" s="110">
        <f t="shared" si="37"/>
        <v>-11.760912373409578</v>
      </c>
      <c r="N184" s="110">
        <f t="shared" si="33"/>
        <v>3.3598410643641974</v>
      </c>
      <c r="O184" s="110"/>
      <c r="P184" s="111">
        <v>181.10770276274835</v>
      </c>
    </row>
    <row r="185" spans="2:16" x14ac:dyDescent="0.25">
      <c r="B185" s="2">
        <v>86</v>
      </c>
      <c r="C185" s="1"/>
      <c r="D185" s="1"/>
      <c r="E185" s="24">
        <f t="shared" si="34"/>
        <v>416.14883480862807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30.084973659451837</v>
      </c>
      <c r="K185" s="27">
        <f t="shared" si="36"/>
        <v>6.666666666666667</v>
      </c>
      <c r="L185" s="37">
        <f t="shared" si="32"/>
        <v>5.1541139671385849</v>
      </c>
      <c r="M185" s="110">
        <f t="shared" si="37"/>
        <v>-11.760912373409578</v>
      </c>
      <c r="N185" s="110">
        <f t="shared" si="33"/>
        <v>3.2765092375646621</v>
      </c>
      <c r="O185" s="110"/>
      <c r="P185" s="111">
        <v>186.30083198955393</v>
      </c>
    </row>
    <row r="186" spans="2:16" x14ac:dyDescent="0.25">
      <c r="B186" s="2">
        <v>87</v>
      </c>
      <c r="C186" s="1"/>
      <c r="D186" s="1"/>
      <c r="E186" s="24">
        <f t="shared" si="34"/>
        <v>421.38912112008018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30.193666387259125</v>
      </c>
      <c r="K186" s="27">
        <f t="shared" si="36"/>
        <v>6.666666666666667</v>
      </c>
      <c r="L186" s="37">
        <f t="shared" si="32"/>
        <v>5.0454212393312972</v>
      </c>
      <c r="M186" s="110">
        <f t="shared" si="37"/>
        <v>-11.760912373409578</v>
      </c>
      <c r="N186" s="110">
        <f t="shared" si="33"/>
        <v>3.1955242962706443</v>
      </c>
      <c r="O186" s="110"/>
      <c r="P186" s="111">
        <v>191.54111830100607</v>
      </c>
    </row>
    <row r="187" spans="2:16" x14ac:dyDescent="0.25">
      <c r="B187" s="2">
        <v>88</v>
      </c>
      <c r="C187" s="1"/>
      <c r="D187" s="1"/>
      <c r="E187" s="24">
        <f t="shared" si="34"/>
        <v>426.67279800504662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30.301899116718456</v>
      </c>
      <c r="K187" s="27">
        <f t="shared" si="36"/>
        <v>6.666666666666667</v>
      </c>
      <c r="L187" s="37">
        <f t="shared" si="32"/>
        <v>4.9371885098719659</v>
      </c>
      <c r="M187" s="110">
        <f t="shared" si="37"/>
        <v>-11.760912373409578</v>
      </c>
      <c r="N187" s="110">
        <f t="shared" si="33"/>
        <v>3.1168711634253943</v>
      </c>
      <c r="O187" s="110"/>
      <c r="P187" s="111">
        <v>196.82479518597245</v>
      </c>
    </row>
    <row r="188" spans="2:16" x14ac:dyDescent="0.25">
      <c r="B188" s="2">
        <v>89</v>
      </c>
      <c r="C188" s="1"/>
      <c r="D188" s="1"/>
      <c r="E188" s="24">
        <f t="shared" si="34"/>
        <v>431.99646311496656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30.409603822597258</v>
      </c>
      <c r="K188" s="27">
        <f t="shared" si="36"/>
        <v>6.666666666666667</v>
      </c>
      <c r="L188" s="37">
        <f t="shared" si="32"/>
        <v>4.8294838039931633</v>
      </c>
      <c r="M188" s="110">
        <f t="shared" si="37"/>
        <v>-11.760912373409578</v>
      </c>
      <c r="N188" s="110">
        <f t="shared" si="33"/>
        <v>3.0405236120523615</v>
      </c>
      <c r="O188" s="110"/>
      <c r="P188" s="111">
        <v>202.14846029589245</v>
      </c>
    </row>
    <row r="189" spans="2:16" x14ac:dyDescent="0.25">
      <c r="B189" s="2">
        <v>90</v>
      </c>
      <c r="C189" s="1"/>
      <c r="D189" s="1"/>
      <c r="E189" s="24">
        <f t="shared" si="34"/>
        <v>437.35703876690945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30.516722407923144</v>
      </c>
      <c r="K189" s="27">
        <f t="shared" si="36"/>
        <v>6.666666666666667</v>
      </c>
      <c r="L189" s="37">
        <f t="shared" si="32"/>
        <v>4.722365218667278</v>
      </c>
      <c r="M189" s="110">
        <f t="shared" si="37"/>
        <v>-11.760912373409578</v>
      </c>
      <c r="N189" s="110">
        <f t="shared" si="33"/>
        <v>2.9664465112274145</v>
      </c>
      <c r="O189" s="110"/>
      <c r="P189" s="111">
        <v>207.50903594783529</v>
      </c>
    </row>
    <row r="190" spans="2:16" x14ac:dyDescent="0.25">
      <c r="B190" s="2">
        <v>91</v>
      </c>
      <c r="C190" s="1"/>
      <c r="D190" s="1"/>
      <c r="E190" s="24">
        <f t="shared" si="34"/>
        <v>442.75173693381436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30.623205472421976</v>
      </c>
      <c r="K190" s="27">
        <f t="shared" si="36"/>
        <v>6.666666666666667</v>
      </c>
      <c r="L190" s="37">
        <f t="shared" si="32"/>
        <v>4.615882154168446</v>
      </c>
      <c r="M190" s="110">
        <f t="shared" si="37"/>
        <v>-11.760912373409578</v>
      </c>
      <c r="N190" s="110">
        <f t="shared" si="33"/>
        <v>2.8945977181853562</v>
      </c>
      <c r="O190" s="110"/>
      <c r="P190" s="111">
        <v>212.90373411474022</v>
      </c>
    </row>
    <row r="191" spans="2:16" x14ac:dyDescent="0.25">
      <c r="B191" s="2">
        <v>92</v>
      </c>
      <c r="C191" s="1"/>
      <c r="D191" s="1"/>
      <c r="E191" s="24">
        <f t="shared" si="34"/>
        <v>448.17802823930811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30.729011231918189</v>
      </c>
      <c r="K191" s="27">
        <f t="shared" si="36"/>
        <v>6.666666666666667</v>
      </c>
      <c r="L191" s="37">
        <f t="shared" si="32"/>
        <v>4.5100763946722324</v>
      </c>
      <c r="M191" s="110">
        <f t="shared" si="37"/>
        <v>-11.760912373409578</v>
      </c>
      <c r="N191" s="110">
        <f t="shared" si="33"/>
        <v>2.8249296664699068</v>
      </c>
      <c r="O191" s="110"/>
      <c r="P191" s="111">
        <v>218.33002542023394</v>
      </c>
    </row>
    <row r="192" spans="2:16" x14ac:dyDescent="0.25">
      <c r="B192" s="2">
        <v>93</v>
      </c>
      <c r="C192" s="1"/>
      <c r="D192" s="1"/>
      <c r="E192" s="24">
        <f t="shared" si="34"/>
        <v>453.63361451026401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30.834104570934389</v>
      </c>
      <c r="K192" s="27">
        <f t="shared" si="36"/>
        <v>6.666666666666667</v>
      </c>
      <c r="L192" s="37">
        <f t="shared" si="32"/>
        <v>4.4049830556560323</v>
      </c>
      <c r="M192" s="110">
        <f t="shared" si="37"/>
        <v>-11.760912373409578</v>
      </c>
      <c r="N192" s="110">
        <f t="shared" si="33"/>
        <v>2.7573906941466904</v>
      </c>
      <c r="O192" s="110"/>
      <c r="P192" s="111">
        <v>223.78561169118984</v>
      </c>
    </row>
    <row r="193" spans="2:16" x14ac:dyDescent="0.25">
      <c r="B193" s="2">
        <v>94</v>
      </c>
      <c r="C193" s="1"/>
      <c r="D193" s="1"/>
      <c r="E193" s="24">
        <f t="shared" si="34"/>
        <v>459.11640447966056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30.938456212441505</v>
      </c>
      <c r="K193" s="27">
        <f t="shared" si="36"/>
        <v>6.666666666666667</v>
      </c>
      <c r="L193" s="37">
        <f t="shared" si="32"/>
        <v>4.300631414148917</v>
      </c>
      <c r="M193" s="110">
        <f t="shared" si="37"/>
        <v>-11.760912373409578</v>
      </c>
      <c r="N193" s="110">
        <f t="shared" si="33"/>
        <v>2.6919261505307115</v>
      </c>
      <c r="O193" s="110"/>
      <c r="P193" s="111">
        <v>229.26840166058645</v>
      </c>
    </row>
    <row r="194" spans="2:16" x14ac:dyDescent="0.25">
      <c r="B194" s="2">
        <v>95</v>
      </c>
      <c r="C194" s="1"/>
      <c r="D194" s="1"/>
      <c r="E194" s="24">
        <f t="shared" si="34"/>
        <v>464.62449227234117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31.042041990402101</v>
      </c>
      <c r="K194" s="27">
        <f t="shared" si="36"/>
        <v>6.666666666666667</v>
      </c>
      <c r="L194" s="37">
        <f t="shared" si="32"/>
        <v>4.1970456361883208</v>
      </c>
      <c r="M194" s="110">
        <f t="shared" si="37"/>
        <v>-11.760912373409578</v>
      </c>
      <c r="N194" s="110">
        <f t="shared" si="33"/>
        <v>2.6284793147666345</v>
      </c>
      <c r="O194" s="110"/>
      <c r="P194" s="111">
        <v>234.77648945326703</v>
      </c>
    </row>
    <row r="195" spans="2:16" x14ac:dyDescent="0.25">
      <c r="B195" s="2">
        <v>96</v>
      </c>
      <c r="C195" s="1"/>
      <c r="D195" s="1"/>
      <c r="E195" s="24">
        <f t="shared" si="34"/>
        <v>470.15613834511078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31.144842212358224</v>
      </c>
      <c r="K195" s="27">
        <f t="shared" si="36"/>
        <v>6.666666666666667</v>
      </c>
      <c r="L195" s="37">
        <f t="shared" si="32"/>
        <v>4.0942454142321978</v>
      </c>
      <c r="M195" s="110">
        <f t="shared" si="37"/>
        <v>-11.760912373409578</v>
      </c>
      <c r="N195" s="110">
        <f t="shared" si="33"/>
        <v>2.5669921549982195</v>
      </c>
      <c r="O195" s="110"/>
      <c r="P195" s="111">
        <v>240.30813552603666</v>
      </c>
    </row>
    <row r="196" spans="2:16" x14ac:dyDescent="0.25">
      <c r="B196" s="2">
        <v>97</v>
      </c>
      <c r="C196" s="1"/>
      <c r="D196" s="1"/>
      <c r="E196" s="24">
        <f t="shared" si="34"/>
        <v>475.70975258914308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31.246841100806382</v>
      </c>
      <c r="K196" s="27">
        <f t="shared" si="36"/>
        <v>6.666666666666667</v>
      </c>
      <c r="L196" s="37">
        <f t="shared" ref="L196:L227" si="38">F196-J196+M196</f>
        <v>3.99224652578404</v>
      </c>
      <c r="M196" s="110">
        <f t="shared" si="37"/>
        <v>-11.760912373409578</v>
      </c>
      <c r="N196" s="110">
        <f t="shared" ref="N196:N227" si="39">10^(L196/10)</f>
        <v>2.5074059527827113</v>
      </c>
      <c r="O196" s="110"/>
      <c r="P196" s="111">
        <v>245.86174977006894</v>
      </c>
    </row>
    <row r="197" spans="2:16" x14ac:dyDescent="0.25">
      <c r="B197" s="2">
        <v>98</v>
      </c>
      <c r="C197" s="1"/>
      <c r="D197" s="1"/>
      <c r="E197" s="24">
        <f t="shared" ref="E197:E228" si="40">E$100+P197</f>
        <v>481.28387933632854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31.348026303460845</v>
      </c>
      <c r="K197" s="27">
        <f t="shared" si="36"/>
        <v>6.666666666666667</v>
      </c>
      <c r="L197" s="37">
        <f t="shared" si="38"/>
        <v>3.891061323129577</v>
      </c>
      <c r="M197" s="110">
        <f t="shared" si="37"/>
        <v>-11.760912373409578</v>
      </c>
      <c r="N197" s="110">
        <f t="shared" si="39"/>
        <v>2.4496618138273281</v>
      </c>
      <c r="O197" s="110"/>
      <c r="P197" s="111">
        <v>251.4358765172544</v>
      </c>
    </row>
    <row r="198" spans="2:16" x14ac:dyDescent="0.25">
      <c r="B198" s="2">
        <v>99</v>
      </c>
      <c r="C198" s="1"/>
      <c r="D198" s="1"/>
      <c r="E198" s="24">
        <f t="shared" si="40"/>
        <v>486.87718404175166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31.448388463728062</v>
      </c>
      <c r="K198" s="27">
        <f t="shared" si="36"/>
        <v>6.666666666666667</v>
      </c>
      <c r="L198" s="37">
        <f t="shared" si="38"/>
        <v>3.7906991628623601</v>
      </c>
      <c r="M198" s="110">
        <f t="shared" si="37"/>
        <v>-11.760912373409578</v>
      </c>
      <c r="N198" s="110">
        <f t="shared" si="39"/>
        <v>2.3937010830130063</v>
      </c>
      <c r="O198" s="110"/>
      <c r="P198" s="111">
        <v>257.02918122267749</v>
      </c>
    </row>
    <row r="199" spans="2:16" x14ac:dyDescent="0.25">
      <c r="B199" s="2">
        <v>100</v>
      </c>
      <c r="C199" s="1"/>
      <c r="D199" s="1"/>
      <c r="E199" s="24">
        <f t="shared" si="40"/>
        <v>492.48844144191833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31.547920843803571</v>
      </c>
      <c r="K199" s="27">
        <f t="shared" si="36"/>
        <v>6.666666666666667</v>
      </c>
      <c r="L199" s="37">
        <f t="shared" si="38"/>
        <v>3.6911667827868513</v>
      </c>
      <c r="M199" s="110">
        <f t="shared" si="37"/>
        <v>-11.760912373409578</v>
      </c>
      <c r="N199" s="110">
        <f t="shared" si="39"/>
        <v>2.3394656789816017</v>
      </c>
      <c r="O199" s="110"/>
      <c r="P199" s="111">
        <v>262.64043862284421</v>
      </c>
    </row>
    <row r="200" spans="2:16" x14ac:dyDescent="0.25">
      <c r="B200" s="2">
        <v>101</v>
      </c>
      <c r="C200" s="1"/>
      <c r="D200" s="1"/>
      <c r="E200" s="24">
        <f t="shared" si="40"/>
        <v>498.11652501278957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31.64661899376522</v>
      </c>
      <c r="K200" s="27">
        <f t="shared" si="36"/>
        <v>6.666666666666667</v>
      </c>
      <c r="L200" s="37">
        <f t="shared" si="38"/>
        <v>3.5924686328252022</v>
      </c>
      <c r="M200" s="110">
        <f t="shared" si="37"/>
        <v>-11.760912373409578</v>
      </c>
      <c r="N200" s="110">
        <f t="shared" si="39"/>
        <v>2.2868983612514993</v>
      </c>
      <c r="O200" s="110"/>
      <c r="P200" s="111">
        <v>268.26852219371546</v>
      </c>
    </row>
    <row r="201" spans="2:16" x14ac:dyDescent="0.25">
      <c r="B201" s="2">
        <v>102</v>
      </c>
      <c r="C201" s="1"/>
      <c r="D201" s="1"/>
      <c r="E201" s="24">
        <f t="shared" si="40"/>
        <v>503.76039757330943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31.744480460883555</v>
      </c>
      <c r="K201" s="27">
        <f t="shared" si="36"/>
        <v>6.666666666666667</v>
      </c>
      <c r="L201" s="37">
        <f t="shared" si="38"/>
        <v>3.4946071657068671</v>
      </c>
      <c r="M201" s="110">
        <f t="shared" si="37"/>
        <v>-11.760912373409578</v>
      </c>
      <c r="N201" s="110">
        <f t="shared" si="39"/>
        <v>2.2359429408473765</v>
      </c>
      <c r="O201" s="110"/>
      <c r="P201" s="111">
        <v>273.91239475423527</v>
      </c>
    </row>
    <row r="202" spans="2:16" x14ac:dyDescent="0.25">
      <c r="B202" s="2">
        <v>103</v>
      </c>
      <c r="C202" s="1"/>
      <c r="D202" s="1"/>
      <c r="E202" s="24">
        <f t="shared" si="40"/>
        <v>509.41910289917894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31.84150453411247</v>
      </c>
      <c r="K202" s="27">
        <f t="shared" si="36"/>
        <v>6.666666666666667</v>
      </c>
      <c r="L202" s="37">
        <f t="shared" si="38"/>
        <v>3.3975830924779515</v>
      </c>
      <c r="M202" s="110">
        <f t="shared" si="37"/>
        <v>-11.760912373409578</v>
      </c>
      <c r="N202" s="110">
        <f t="shared" si="39"/>
        <v>2.1865444437404524</v>
      </c>
      <c r="O202" s="110"/>
      <c r="P202" s="111">
        <v>279.57110008010483</v>
      </c>
    </row>
    <row r="203" spans="2:16" x14ac:dyDescent="0.25">
      <c r="B203" s="2">
        <v>104</v>
      </c>
      <c r="C203" s="1"/>
      <c r="D203" s="1"/>
      <c r="E203" s="24">
        <f t="shared" si="40"/>
        <v>515.09175822837312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31.93769201937145</v>
      </c>
      <c r="K203" s="27">
        <f t="shared" si="36"/>
        <v>6.666666666666667</v>
      </c>
      <c r="L203" s="37">
        <f t="shared" si="38"/>
        <v>3.3013956072189714</v>
      </c>
      <c r="M203" s="110">
        <f t="shared" si="37"/>
        <v>-11.760912373409578</v>
      </c>
      <c r="N203" s="110">
        <f t="shared" si="39"/>
        <v>2.1386492349570436</v>
      </c>
      <c r="O203" s="110"/>
      <c r="P203" s="111">
        <v>285.24375540929901</v>
      </c>
    </row>
    <row r="204" spans="2:16" x14ac:dyDescent="0.25">
      <c r="B204" s="2">
        <v>105</v>
      </c>
      <c r="C204" s="1"/>
      <c r="D204" s="1"/>
      <c r="E204" s="24">
        <f t="shared" si="40"/>
        <v>520.77754755456499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32.033045041795916</v>
      </c>
      <c r="K204" s="27">
        <f t="shared" si="36"/>
        <v>6.666666666666667</v>
      </c>
      <c r="L204" s="37">
        <f t="shared" si="38"/>
        <v>3.2060425847945062</v>
      </c>
      <c r="M204" s="110">
        <f t="shared" si="37"/>
        <v>-11.760912373409578</v>
      </c>
      <c r="N204" s="110">
        <f t="shared" si="39"/>
        <v>2.0922051099906445</v>
      </c>
      <c r="O204" s="110"/>
      <c r="P204" s="111">
        <v>290.92954473549088</v>
      </c>
    </row>
    <row r="205" spans="2:16" x14ac:dyDescent="0.25">
      <c r="B205" s="2">
        <v>106</v>
      </c>
      <c r="C205" s="1"/>
      <c r="D205" s="1"/>
      <c r="E205" s="24">
        <f t="shared" si="40"/>
        <v>526.47571561745713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32.127566871624097</v>
      </c>
      <c r="K205" s="27">
        <f t="shared" si="36"/>
        <v>6.666666666666667</v>
      </c>
      <c r="L205" s="37">
        <f t="shared" si="38"/>
        <v>3.1115207549663246</v>
      </c>
      <c r="M205" s="110">
        <f t="shared" si="37"/>
        <v>-11.760912373409578</v>
      </c>
      <c r="N205" s="110">
        <f t="shared" si="39"/>
        <v>2.047161359115143</v>
      </c>
      <c r="O205" s="110"/>
      <c r="P205" s="111">
        <v>296.62771279838302</v>
      </c>
    </row>
    <row r="206" spans="2:16" x14ac:dyDescent="0.25">
      <c r="B206" s="2">
        <v>107</v>
      </c>
      <c r="C206" s="1"/>
      <c r="D206" s="1"/>
      <c r="E206" s="24">
        <f t="shared" si="40"/>
        <v>532.1855625102246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32.221261770816561</v>
      </c>
      <c r="K206" s="27">
        <f t="shared" si="36"/>
        <v>6.666666666666667</v>
      </c>
      <c r="L206" s="37">
        <f t="shared" si="38"/>
        <v>3.0178258557738609</v>
      </c>
      <c r="M206" s="110">
        <f t="shared" si="37"/>
        <v>-11.760912373409578</v>
      </c>
      <c r="N206" s="110">
        <f t="shared" si="39"/>
        <v>2.0034688093172819</v>
      </c>
      <c r="O206" s="110"/>
      <c r="P206" s="111">
        <v>302.33755969115049</v>
      </c>
    </row>
    <row r="207" spans="2:16" x14ac:dyDescent="0.25">
      <c r="B207" s="2">
        <v>108</v>
      </c>
      <c r="C207" s="1"/>
      <c r="D207" s="1"/>
      <c r="E207" s="24">
        <f t="shared" si="40"/>
        <v>537.90643883406142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32.31413485787585</v>
      </c>
      <c r="K207" s="27">
        <f t="shared" si="36"/>
        <v>6.666666666666667</v>
      </c>
      <c r="L207" s="37">
        <f t="shared" si="38"/>
        <v>2.9249527687145722</v>
      </c>
      <c r="M207" s="110">
        <f t="shared" si="37"/>
        <v>-11.760912373409578</v>
      </c>
      <c r="N207" s="110">
        <f t="shared" si="39"/>
        <v>1.9610798478217568</v>
      </c>
      <c r="O207" s="110"/>
      <c r="P207" s="111">
        <v>308.05843601498725</v>
      </c>
    </row>
    <row r="208" spans="2:16" x14ac:dyDescent="0.25">
      <c r="B208" s="2">
        <v>109</v>
      </c>
      <c r="C208" s="1"/>
      <c r="D208" s="1"/>
      <c r="E208" s="24">
        <f t="shared" si="40"/>
        <v>543.63774133835716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32.40619198865646</v>
      </c>
      <c r="K208" s="27">
        <f t="shared" si="36"/>
        <v>6.666666666666667</v>
      </c>
      <c r="L208" s="37">
        <f t="shared" si="38"/>
        <v>2.8328956379339623</v>
      </c>
      <c r="M208" s="110">
        <f t="shared" si="37"/>
        <v>-11.760912373409578</v>
      </c>
      <c r="N208" s="110">
        <f t="shared" si="39"/>
        <v>1.9199484305519645</v>
      </c>
      <c r="O208" s="110"/>
      <c r="P208" s="111">
        <v>313.78973851928299</v>
      </c>
    </row>
    <row r="209" spans="2:16" x14ac:dyDescent="0.25">
      <c r="B209" s="2">
        <v>110</v>
      </c>
      <c r="C209" s="1"/>
      <c r="D209" s="1"/>
      <c r="E209" s="24">
        <f t="shared" si="40"/>
        <v>549.37890899248328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32.497439651235695</v>
      </c>
      <c r="K209" s="27">
        <f t="shared" si="36"/>
        <v>6.666666666666667</v>
      </c>
      <c r="L209" s="37">
        <f t="shared" si="38"/>
        <v>2.7416479753547272</v>
      </c>
      <c r="M209" s="110">
        <f t="shared" si="37"/>
        <v>-11.760912373409578</v>
      </c>
      <c r="N209" s="110">
        <f t="shared" si="39"/>
        <v>1.8800300783362693</v>
      </c>
      <c r="O209" s="110"/>
      <c r="P209" s="111">
        <v>319.53090617340916</v>
      </c>
    </row>
    <row r="210" spans="2:16" x14ac:dyDescent="0.25">
      <c r="B210" s="2">
        <v>111</v>
      </c>
      <c r="C210" s="1"/>
      <c r="D210" s="1"/>
      <c r="E210" s="24">
        <f t="shared" si="40"/>
        <v>555.12941944166573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32.587884873159112</v>
      </c>
      <c r="K210" s="27">
        <f t="shared" si="36"/>
        <v>6.666666666666667</v>
      </c>
      <c r="L210" s="37">
        <f t="shared" si="38"/>
        <v>2.6512027534313098</v>
      </c>
      <c r="M210" s="110">
        <f t="shared" si="37"/>
        <v>-11.760912373409578</v>
      </c>
      <c r="N210" s="110">
        <f t="shared" si="39"/>
        <v>1.8412818632190187</v>
      </c>
      <c r="O210" s="110"/>
      <c r="P210" s="111">
        <v>325.28141662259156</v>
      </c>
    </row>
    <row r="211" spans="2:16" x14ac:dyDescent="0.25">
      <c r="B211" s="2">
        <v>112</v>
      </c>
      <c r="C211" s="1"/>
      <c r="D211" s="1"/>
      <c r="E211" s="24">
        <f t="shared" si="40"/>
        <v>560.88878580509834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32.677535139585899</v>
      </c>
      <c r="K211" s="27">
        <f t="shared" si="36"/>
        <v>6.666666666666667</v>
      </c>
      <c r="L211" s="37">
        <f t="shared" si="38"/>
        <v>2.5615524870045228</v>
      </c>
      <c r="M211" s="110">
        <f t="shared" si="37"/>
        <v>-11.760912373409578</v>
      </c>
      <c r="N211" s="110">
        <f t="shared" si="39"/>
        <v>1.8036623868545609</v>
      </c>
      <c r="O211" s="110"/>
      <c r="P211" s="111">
        <v>331.04078298602423</v>
      </c>
    </row>
    <row r="212" spans="2:16" x14ac:dyDescent="0.25">
      <c r="B212" s="2">
        <v>113</v>
      </c>
      <c r="C212" s="1"/>
      <c r="D212" s="1"/>
      <c r="E212" s="24">
        <f t="shared" si="40"/>
        <v>566.65655377940823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32.766398321043184</v>
      </c>
      <c r="K212" s="27">
        <f t="shared" si="36"/>
        <v>6.666666666666667</v>
      </c>
      <c r="L212" s="37">
        <f t="shared" si="38"/>
        <v>2.4726893055472381</v>
      </c>
      <c r="M212" s="110">
        <f t="shared" si="37"/>
        <v>-11.760912373409578</v>
      </c>
      <c r="N212" s="110">
        <f t="shared" si="39"/>
        <v>1.7671317526407702</v>
      </c>
      <c r="O212" s="110"/>
      <c r="P212" s="111">
        <v>336.80855096033412</v>
      </c>
    </row>
    <row r="213" spans="2:16" x14ac:dyDescent="0.25">
      <c r="B213" s="2">
        <v>114</v>
      </c>
      <c r="C213" s="1"/>
      <c r="D213" s="1"/>
      <c r="E213" s="24">
        <f t="shared" si="40"/>
        <v>572.43229901491554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32.854482609658426</v>
      </c>
      <c r="K213" s="27">
        <f t="shared" si="36"/>
        <v>6.666666666666667</v>
      </c>
      <c r="L213" s="37">
        <f t="shared" si="38"/>
        <v>2.3846050169319959</v>
      </c>
      <c r="M213" s="110">
        <f t="shared" si="37"/>
        <v>-11.760912373409578</v>
      </c>
      <c r="N213" s="110">
        <f t="shared" si="39"/>
        <v>1.7316515329766644</v>
      </c>
      <c r="O213" s="110"/>
      <c r="P213" s="111">
        <v>342.58429619584143</v>
      </c>
    </row>
    <row r="214" spans="2:16" x14ac:dyDescent="0.25">
      <c r="B214" s="2">
        <v>115</v>
      </c>
      <c r="C214" s="1"/>
      <c r="D214" s="1"/>
      <c r="E214" s="24">
        <f t="shared" si="40"/>
        <v>578.21562473592223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32.941796462877782</v>
      </c>
      <c r="K214" s="27">
        <f t="shared" si="36"/>
        <v>6.666666666666667</v>
      </c>
      <c r="L214" s="37">
        <f t="shared" si="38"/>
        <v>2.2972911637126394</v>
      </c>
      <c r="M214" s="110">
        <f t="shared" si="37"/>
        <v>-11.760912373409578</v>
      </c>
      <c r="N214" s="110">
        <f t="shared" si="39"/>
        <v>1.6971847327993725</v>
      </c>
      <c r="O214" s="110"/>
      <c r="P214" s="111">
        <v>348.36762191684807</v>
      </c>
    </row>
    <row r="215" spans="2:16" x14ac:dyDescent="0.25">
      <c r="B215" s="2">
        <v>116</v>
      </c>
      <c r="C215" s="1"/>
      <c r="D215" s="1"/>
      <c r="E215" s="24">
        <f t="shared" si="40"/>
        <v>584.00615957958132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33.028348553799901</v>
      </c>
      <c r="K215" s="27">
        <f t="shared" si="36"/>
        <v>6.666666666666667</v>
      </c>
      <c r="L215" s="37">
        <f t="shared" si="38"/>
        <v>2.2107390727905205</v>
      </c>
      <c r="M215" s="110">
        <f t="shared" si="37"/>
        <v>-11.760912373409578</v>
      </c>
      <c r="N215" s="110">
        <f t="shared" si="39"/>
        <v>1.6636957503618368</v>
      </c>
      <c r="O215" s="110"/>
      <c r="P215" s="111">
        <v>354.15815676050721</v>
      </c>
    </row>
    <row r="216" spans="2:16" x14ac:dyDescent="0.25">
      <c r="B216" s="2">
        <v>117</v>
      </c>
      <c r="C216" s="1"/>
      <c r="D216" s="1"/>
      <c r="E216" s="24">
        <f t="shared" si="40"/>
        <v>413.84800281907417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30.036817273734744</v>
      </c>
      <c r="K216" s="27">
        <f t="shared" si="36"/>
        <v>6.666666666666667</v>
      </c>
      <c r="L216" s="37">
        <f t="shared" si="38"/>
        <v>5.2022703528556775</v>
      </c>
      <c r="M216" s="110">
        <f t="shared" si="37"/>
        <v>-11.760912373409578</v>
      </c>
      <c r="N216" s="110">
        <f t="shared" si="39"/>
        <v>3.3130427151265218</v>
      </c>
      <c r="O216" s="110"/>
      <c r="P216" s="111">
        <v>184</v>
      </c>
    </row>
    <row r="217" spans="2:16" x14ac:dyDescent="0.25">
      <c r="B217" s="2">
        <v>118</v>
      </c>
      <c r="C217" s="1"/>
      <c r="D217" s="1"/>
      <c r="E217" s="24">
        <f t="shared" si="40"/>
        <v>413.94580291456685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30.038869670923784</v>
      </c>
      <c r="K217" s="27">
        <f t="shared" si="36"/>
        <v>6.666666666666667</v>
      </c>
      <c r="L217" s="37">
        <f t="shared" si="38"/>
        <v>5.2002179556666377</v>
      </c>
      <c r="M217" s="110">
        <f t="shared" si="37"/>
        <v>-11.760912373409578</v>
      </c>
      <c r="N217" s="110">
        <f t="shared" si="39"/>
        <v>3.3114774009470334</v>
      </c>
      <c r="O217" s="110"/>
      <c r="P217" s="111">
        <v>184.09780009549272</v>
      </c>
    </row>
    <row r="218" spans="2:16" x14ac:dyDescent="0.25">
      <c r="B218" s="2">
        <v>119</v>
      </c>
      <c r="C218" s="1"/>
      <c r="D218" s="1"/>
      <c r="E218" s="24">
        <f t="shared" si="40"/>
        <v>414.2388919649319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30.04501742822384</v>
      </c>
      <c r="K218" s="27">
        <f t="shared" si="36"/>
        <v>6.666666666666667</v>
      </c>
      <c r="L218" s="37">
        <f t="shared" si="38"/>
        <v>5.1940701983665818</v>
      </c>
      <c r="M218" s="110">
        <f t="shared" si="37"/>
        <v>-11.760912373409578</v>
      </c>
      <c r="N218" s="110">
        <f t="shared" si="39"/>
        <v>3.3067930778033374</v>
      </c>
      <c r="O218" s="110"/>
      <c r="P218" s="111">
        <v>184.39088914585776</v>
      </c>
    </row>
    <row r="219" spans="2:16" x14ac:dyDescent="0.25">
      <c r="B219" s="2">
        <v>120</v>
      </c>
      <c r="C219" s="1"/>
      <c r="D219" s="1"/>
      <c r="E219" s="24">
        <f t="shared" si="40"/>
        <v>414.72634119326005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30.055232405933527</v>
      </c>
      <c r="K219" s="27">
        <f t="shared" si="36"/>
        <v>6.666666666666667</v>
      </c>
      <c r="L219" s="37">
        <f t="shared" si="38"/>
        <v>5.1838552206568949</v>
      </c>
      <c r="M219" s="110">
        <f t="shared" si="37"/>
        <v>-11.760912373409578</v>
      </c>
      <c r="N219" s="110">
        <f t="shared" si="39"/>
        <v>3.2990243575502625</v>
      </c>
      <c r="O219" s="110"/>
      <c r="P219" s="111">
        <v>184.87833837418594</v>
      </c>
    </row>
    <row r="220" spans="2:16" x14ac:dyDescent="0.25">
      <c r="B220" s="2">
        <v>121</v>
      </c>
      <c r="C220" s="1"/>
      <c r="D220" s="1"/>
      <c r="E220" s="24">
        <f t="shared" si="40"/>
        <v>415.40661889496539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30.069468241991171</v>
      </c>
      <c r="K220" s="27">
        <f t="shared" si="36"/>
        <v>6.666666666666667</v>
      </c>
      <c r="L220" s="37">
        <f t="shared" si="38"/>
        <v>5.1696193845992511</v>
      </c>
      <c r="M220" s="110">
        <f t="shared" si="37"/>
        <v>-11.760912373409578</v>
      </c>
      <c r="N220" s="110">
        <f t="shared" si="39"/>
        <v>3.2882281160337463</v>
      </c>
      <c r="O220" s="110"/>
      <c r="P220" s="111">
        <v>185.55861607589122</v>
      </c>
    </row>
    <row r="221" spans="2:16" x14ac:dyDescent="0.25">
      <c r="B221" s="2">
        <v>122</v>
      </c>
      <c r="C221" s="1"/>
      <c r="D221" s="1"/>
      <c r="E221" s="24">
        <f t="shared" si="40"/>
        <v>416.27761420095737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30.087661136765139</v>
      </c>
      <c r="K221" s="27">
        <f t="shared" si="36"/>
        <v>6.666666666666667</v>
      </c>
      <c r="L221" s="37">
        <f t="shared" si="38"/>
        <v>5.1514264898252833</v>
      </c>
      <c r="M221" s="110">
        <f t="shared" si="37"/>
        <v>-11.760912373409578</v>
      </c>
      <c r="N221" s="110">
        <f t="shared" si="39"/>
        <v>3.274482313283519</v>
      </c>
      <c r="O221" s="110"/>
      <c r="P221" s="111">
        <v>186.42961138188321</v>
      </c>
    </row>
    <row r="222" spans="2:16" x14ac:dyDescent="0.25">
      <c r="B222" s="2">
        <v>123</v>
      </c>
      <c r="C222" s="1"/>
      <c r="D222" s="1"/>
      <c r="E222" s="24">
        <f t="shared" si="40"/>
        <v>417.33666914320156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30.109730910476525</v>
      </c>
      <c r="K222" s="27">
        <f t="shared" si="36"/>
        <v>6.666666666666667</v>
      </c>
      <c r="L222" s="37">
        <f t="shared" si="38"/>
        <v>5.1293567161138967</v>
      </c>
      <c r="M222" s="110">
        <f t="shared" si="37"/>
        <v>-11.760912373409578</v>
      </c>
      <c r="N222" s="110">
        <f t="shared" si="39"/>
        <v>3.2578844112646217</v>
      </c>
      <c r="O222" s="110"/>
      <c r="P222" s="111">
        <v>187.48866632412745</v>
      </c>
    </row>
    <row r="223" spans="2:16" x14ac:dyDescent="0.25">
      <c r="B223" s="2">
        <v>124</v>
      </c>
      <c r="C223" s="1"/>
      <c r="D223" s="1"/>
      <c r="E223" s="24">
        <f t="shared" si="40"/>
        <v>418.58061791249145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30.135582295221351</v>
      </c>
      <c r="K223" s="27">
        <f t="shared" si="36"/>
        <v>6.666666666666667</v>
      </c>
      <c r="L223" s="37">
        <f t="shared" si="38"/>
        <v>5.103505331369071</v>
      </c>
      <c r="M223" s="110">
        <f t="shared" si="37"/>
        <v>-11.760912373409578</v>
      </c>
      <c r="N223" s="110">
        <f t="shared" si="39"/>
        <v>3.2385494527964722</v>
      </c>
      <c r="O223" s="110"/>
      <c r="P223" s="111">
        <v>188.73261509341728</v>
      </c>
    </row>
    <row r="224" spans="2:16" x14ac:dyDescent="0.25">
      <c r="B224" s="2">
        <v>125</v>
      </c>
      <c r="C224" s="1"/>
      <c r="D224" s="1"/>
      <c r="E224" s="24">
        <f t="shared" si="40"/>
        <v>420.00583200314952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si="35"/>
        <v>30.1651064169676</v>
      </c>
      <c r="K224" s="27">
        <f t="shared" si="36"/>
        <v>6.666666666666667</v>
      </c>
      <c r="L224" s="37">
        <f t="shared" si="38"/>
        <v>5.0739812096228221</v>
      </c>
      <c r="M224" s="110">
        <f t="shared" si="37"/>
        <v>-11.760912373409578</v>
      </c>
      <c r="N224" s="110">
        <f t="shared" si="39"/>
        <v>3.2166078757310017</v>
      </c>
      <c r="O224" s="110"/>
      <c r="P224" s="111">
        <v>190.15782918407541</v>
      </c>
    </row>
    <row r="225" spans="2:16" x14ac:dyDescent="0.25">
      <c r="B225" s="2">
        <v>126</v>
      </c>
      <c r="C225" s="1"/>
      <c r="D225" s="1"/>
      <c r="E225" s="24">
        <f t="shared" si="40"/>
        <v>421.60826981930541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35"/>
        <v>30.198182418931669</v>
      </c>
      <c r="K225" s="27">
        <f t="shared" si="36"/>
        <v>6.666666666666667</v>
      </c>
      <c r="L225" s="37">
        <f t="shared" si="38"/>
        <v>5.0409052076587528</v>
      </c>
      <c r="M225" s="110">
        <f t="shared" si="37"/>
        <v>-11.760912373409578</v>
      </c>
      <c r="N225" s="110">
        <f t="shared" si="39"/>
        <v>3.1922031423035948</v>
      </c>
      <c r="O225" s="110"/>
      <c r="P225" s="111">
        <v>191.76026700023129</v>
      </c>
    </row>
    <row r="226" spans="2:16" x14ac:dyDescent="0.25">
      <c r="B226" s="2">
        <v>127</v>
      </c>
      <c r="C226" s="1"/>
      <c r="D226" s="1"/>
      <c r="E226" s="24">
        <f t="shared" si="40"/>
        <v>423.38352927352128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35"/>
        <v>30.234679176418982</v>
      </c>
      <c r="K226" s="27">
        <f t="shared" si="36"/>
        <v>6.666666666666667</v>
      </c>
      <c r="L226" s="37">
        <f t="shared" si="38"/>
        <v>5.0044084501714394</v>
      </c>
      <c r="M226" s="110">
        <f t="shared" si="37"/>
        <v>-11.760912373409578</v>
      </c>
      <c r="N226" s="110">
        <f t="shared" si="39"/>
        <v>3.1654892647307218</v>
      </c>
      <c r="O226" s="110"/>
      <c r="P226" s="111">
        <v>193.53552645444711</v>
      </c>
    </row>
    <row r="227" spans="2:16" x14ac:dyDescent="0.25">
      <c r="B227" s="2">
        <v>128</v>
      </c>
      <c r="C227" s="1"/>
      <c r="D227" s="1"/>
      <c r="E227" s="24">
        <f t="shared" si="40"/>
        <v>425.3269019360888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35"/>
        <v>30.274457054369886</v>
      </c>
      <c r="K227" s="27">
        <f t="shared" si="36"/>
        <v>6.666666666666667</v>
      </c>
      <c r="L227" s="37">
        <f t="shared" si="38"/>
        <v>4.9646305722205355</v>
      </c>
      <c r="M227" s="110">
        <f t="shared" si="37"/>
        <v>-11.760912373409578</v>
      </c>
      <c r="N227" s="110">
        <f t="shared" si="39"/>
        <v>3.1366283050054853</v>
      </c>
      <c r="O227" s="110"/>
      <c r="P227" s="111">
        <v>195.47889911701466</v>
      </c>
    </row>
    <row r="228" spans="2:16" x14ac:dyDescent="0.25">
      <c r="B228" s="2">
        <v>129</v>
      </c>
      <c r="C228" s="1"/>
      <c r="D228" s="1"/>
      <c r="E228" s="24">
        <f t="shared" si="40"/>
        <v>427.43342738272963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35"/>
        <v>30.317369662138272</v>
      </c>
      <c r="K228" s="27">
        <f t="shared" si="36"/>
        <v>6.666666666666667</v>
      </c>
      <c r="L228" s="37">
        <f t="shared" ref="L228:L259" si="41">F228-J228+M228</f>
        <v>4.9217179644521494</v>
      </c>
      <c r="M228" s="110">
        <f t="shared" si="37"/>
        <v>-11.760912373409578</v>
      </c>
      <c r="N228" s="110">
        <f t="shared" ref="N228:N259" si="42">10^(L228/10)</f>
        <v>3.105787920119679</v>
      </c>
      <c r="O228" s="110"/>
      <c r="P228" s="111">
        <v>197.58542456365549</v>
      </c>
    </row>
    <row r="229" spans="2:16" x14ac:dyDescent="0.25">
      <c r="B229" s="2">
        <v>130</v>
      </c>
      <c r="C229" s="1"/>
      <c r="D229" s="1"/>
      <c r="E229" s="24">
        <f t="shared" ref="E229:E260" si="43">E$100+P229</f>
        <v>429.69794652684703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ref="J229:J273" si="44">20*LOG10(E229/G229)-2.3</f>
        <v>30.363265564988748</v>
      </c>
      <c r="K229" s="27">
        <f t="shared" ref="K229:K273" si="45">4/60*100</f>
        <v>6.666666666666667</v>
      </c>
      <c r="L229" s="37">
        <f t="shared" si="41"/>
        <v>4.8758220616016743</v>
      </c>
      <c r="M229" s="110">
        <f t="shared" ref="M229:M273" si="46">10*LOG(6.666667/100)</f>
        <v>-11.760912373409578</v>
      </c>
      <c r="N229" s="110">
        <f t="shared" si="42"/>
        <v>3.0731390144945023</v>
      </c>
      <c r="O229" s="110"/>
      <c r="P229" s="111">
        <v>199.84994370777289</v>
      </c>
    </row>
    <row r="230" spans="2:16" x14ac:dyDescent="0.25">
      <c r="B230" s="2">
        <v>131</v>
      </c>
      <c r="C230" s="1"/>
      <c r="D230" s="1"/>
      <c r="E230" s="24">
        <f t="shared" si="43"/>
        <v>432.11515289540262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30.411989917915076</v>
      </c>
      <c r="K230" s="27">
        <f t="shared" si="45"/>
        <v>6.666666666666667</v>
      </c>
      <c r="L230" s="37">
        <f t="shared" si="41"/>
        <v>4.8270977086753462</v>
      </c>
      <c r="M230" s="110">
        <f t="shared" si="46"/>
        <v>-11.760912373409578</v>
      </c>
      <c r="N230" s="110">
        <f t="shared" si="42"/>
        <v>3.0388535501909262</v>
      </c>
      <c r="O230" s="110"/>
      <c r="P230" s="111">
        <v>202.26715007632851</v>
      </c>
    </row>
    <row r="231" spans="2:16" x14ac:dyDescent="0.25">
      <c r="B231" s="2">
        <v>132</v>
      </c>
      <c r="C231" s="1"/>
      <c r="D231" s="1"/>
      <c r="E231" s="24">
        <f t="shared" si="43"/>
        <v>434.67964100028871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30.463385994141593</v>
      </c>
      <c r="K231" s="27">
        <f t="shared" si="45"/>
        <v>6.666666666666667</v>
      </c>
      <c r="L231" s="37">
        <f t="shared" si="41"/>
        <v>4.7757016324488291</v>
      </c>
      <c r="M231" s="110">
        <f t="shared" si="46"/>
        <v>-11.760912373409578</v>
      </c>
      <c r="N231" s="110">
        <f t="shared" si="42"/>
        <v>3.0031025534359341</v>
      </c>
      <c r="O231" s="110"/>
      <c r="P231" s="111">
        <v>204.83163818121457</v>
      </c>
    </row>
    <row r="232" spans="2:16" x14ac:dyDescent="0.25">
      <c r="B232" s="2">
        <v>133</v>
      </c>
      <c r="C232" s="1"/>
      <c r="D232" s="1"/>
      <c r="E232" s="24">
        <f t="shared" si="43"/>
        <v>437.38595115623968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30.517296587598498</v>
      </c>
      <c r="K232" s="27">
        <f t="shared" si="45"/>
        <v>6.666666666666667</v>
      </c>
      <c r="L232" s="37">
        <f t="shared" si="41"/>
        <v>4.721791038991924</v>
      </c>
      <c r="M232" s="110">
        <f t="shared" si="46"/>
        <v>-11.760912373409578</v>
      </c>
      <c r="N232" s="110">
        <f t="shared" si="42"/>
        <v>2.9660543439823699</v>
      </c>
      <c r="O232" s="110"/>
      <c r="P232" s="111">
        <v>207.53794833716555</v>
      </c>
    </row>
    <row r="233" spans="2:16" x14ac:dyDescent="0.25">
      <c r="B233" s="2">
        <v>134</v>
      </c>
      <c r="C233" s="1"/>
      <c r="D233" s="1"/>
      <c r="E233" s="24">
        <f t="shared" si="43"/>
        <v>440.22861029039029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30.573565275363205</v>
      </c>
      <c r="K233" s="27">
        <f t="shared" si="45"/>
        <v>6.666666666666667</v>
      </c>
      <c r="L233" s="37">
        <f t="shared" si="41"/>
        <v>4.6655223512272173</v>
      </c>
      <c r="M233" s="110">
        <f t="shared" si="46"/>
        <v>-11.760912373409578</v>
      </c>
      <c r="N233" s="110">
        <f t="shared" si="42"/>
        <v>2.9278730025039166</v>
      </c>
      <c r="O233" s="110"/>
      <c r="P233" s="111">
        <v>210.38060747131613</v>
      </c>
    </row>
    <row r="234" spans="2:16" x14ac:dyDescent="0.25">
      <c r="B234" s="2">
        <v>135</v>
      </c>
      <c r="C234" s="1"/>
      <c r="D234" s="1"/>
      <c r="E234" s="24">
        <f t="shared" si="43"/>
        <v>443.2021684685875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30.632037532225059</v>
      </c>
      <c r="K234" s="27">
        <f t="shared" si="45"/>
        <v>6.666666666666667</v>
      </c>
      <c r="L234" s="37">
        <f t="shared" si="41"/>
        <v>4.6070500943653627</v>
      </c>
      <c r="M234" s="110">
        <f t="shared" si="46"/>
        <v>-11.760912373409578</v>
      </c>
      <c r="N234" s="110">
        <f t="shared" si="42"/>
        <v>2.8887170811185894</v>
      </c>
      <c r="O234" s="110"/>
      <c r="P234" s="111">
        <v>213.35416564951339</v>
      </c>
    </row>
    <row r="235" spans="2:16" x14ac:dyDescent="0.25">
      <c r="B235" s="2">
        <v>136</v>
      </c>
      <c r="C235" s="1"/>
      <c r="D235" s="1"/>
      <c r="E235" s="24">
        <f t="shared" si="43"/>
        <v>446.30123102322915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30.692561694948974</v>
      </c>
      <c r="K235" s="27">
        <f t="shared" si="45"/>
        <v>6.666666666666667</v>
      </c>
      <c r="L235" s="37">
        <f t="shared" si="41"/>
        <v>4.5465259316414475</v>
      </c>
      <c r="M235" s="110">
        <f t="shared" si="46"/>
        <v>-11.760912373409578</v>
      </c>
      <c r="N235" s="110">
        <f t="shared" si="42"/>
        <v>2.8487385535548846</v>
      </c>
      <c r="O235" s="110"/>
      <c r="P235" s="111">
        <v>216.45322820415501</v>
      </c>
    </row>
    <row r="236" spans="2:16" x14ac:dyDescent="0.25">
      <c r="B236" s="2">
        <v>137</v>
      </c>
      <c r="C236" s="1"/>
      <c r="D236" s="1"/>
      <c r="E236" s="24">
        <f t="shared" si="43"/>
        <v>449.52048630300987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30.754989778364358</v>
      </c>
      <c r="K236" s="27">
        <f t="shared" si="45"/>
        <v>6.666666666666667</v>
      </c>
      <c r="L236" s="37">
        <f t="shared" si="41"/>
        <v>4.4840978482260638</v>
      </c>
      <c r="M236" s="110">
        <f t="shared" si="46"/>
        <v>-11.760912373409578</v>
      </c>
      <c r="N236" s="110">
        <f t="shared" si="42"/>
        <v>2.808081994577067</v>
      </c>
      <c r="O236" s="110"/>
      <c r="P236" s="111">
        <v>219.67248348393571</v>
      </c>
    </row>
    <row r="237" spans="2:16" x14ac:dyDescent="0.25">
      <c r="B237" s="2">
        <v>138</v>
      </c>
      <c r="C237" s="1"/>
      <c r="D237" s="1"/>
      <c r="E237" s="24">
        <f t="shared" si="43"/>
        <v>452.8547291750296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30.819178149045829</v>
      </c>
      <c r="K237" s="27">
        <f t="shared" si="45"/>
        <v>6.666666666666667</v>
      </c>
      <c r="L237" s="37">
        <f t="shared" si="41"/>
        <v>4.4199094775445928</v>
      </c>
      <c r="M237" s="110">
        <f t="shared" si="46"/>
        <v>-11.760912373409578</v>
      </c>
      <c r="N237" s="110">
        <f t="shared" si="42"/>
        <v>2.7668839730827539</v>
      </c>
      <c r="O237" s="110"/>
      <c r="P237" s="111">
        <v>223.00672635595546</v>
      </c>
    </row>
    <row r="238" spans="2:16" x14ac:dyDescent="0.25">
      <c r="B238" s="2">
        <v>139</v>
      </c>
      <c r="C238" s="1"/>
      <c r="D238" s="1"/>
      <c r="E238" s="24">
        <f t="shared" si="43"/>
        <v>456.29888049456474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30.884988065103474</v>
      </c>
      <c r="K238" s="27">
        <f t="shared" si="45"/>
        <v>6.666666666666667</v>
      </c>
      <c r="L238" s="37">
        <f t="shared" si="41"/>
        <v>4.3540995614869473</v>
      </c>
      <c r="M238" s="110">
        <f t="shared" si="46"/>
        <v>-11.760912373409578</v>
      </c>
      <c r="N238" s="110">
        <f t="shared" si="42"/>
        <v>2.7252726396801252</v>
      </c>
      <c r="O238" s="110"/>
      <c r="P238" s="111">
        <v>226.45087767549057</v>
      </c>
    </row>
    <row r="239" spans="2:16" x14ac:dyDescent="0.25">
      <c r="B239" s="2">
        <v>140</v>
      </c>
      <c r="C239" s="1"/>
      <c r="D239" s="1"/>
      <c r="E239" s="24">
        <f t="shared" si="43"/>
        <v>459.84800281907417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30.95228609252732</v>
      </c>
      <c r="K239" s="27">
        <f t="shared" si="45"/>
        <v>6.666666666666667</v>
      </c>
      <c r="L239" s="37">
        <f t="shared" si="41"/>
        <v>4.2868015340631018</v>
      </c>
      <c r="M239" s="110">
        <f t="shared" si="46"/>
        <v>-11.760912373409578</v>
      </c>
      <c r="N239" s="110">
        <f t="shared" si="42"/>
        <v>2.683367487375337</v>
      </c>
      <c r="O239" s="110"/>
      <c r="P239" s="111">
        <v>230</v>
      </c>
    </row>
    <row r="240" spans="2:16" x14ac:dyDescent="0.25">
      <c r="B240" s="2">
        <v>141</v>
      </c>
      <c r="C240" s="1"/>
      <c r="D240" s="1"/>
      <c r="E240" s="24">
        <f t="shared" si="43"/>
        <v>463.49731268323785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31.020944409730095</v>
      </c>
      <c r="K240" s="27">
        <f t="shared" si="45"/>
        <v>6.666666666666667</v>
      </c>
      <c r="L240" s="37">
        <f t="shared" si="41"/>
        <v>4.2181432168603266</v>
      </c>
      <c r="M240" s="110">
        <f t="shared" si="46"/>
        <v>-11.760912373409578</v>
      </c>
      <c r="N240" s="110">
        <f t="shared" si="42"/>
        <v>2.6412792630397415</v>
      </c>
      <c r="O240" s="110"/>
      <c r="P240" s="111">
        <v>233.64930986416374</v>
      </c>
    </row>
    <row r="241" spans="2:16" x14ac:dyDescent="0.25">
      <c r="B241" s="2">
        <v>142</v>
      </c>
      <c r="C241" s="1"/>
      <c r="D241" s="1"/>
      <c r="E241" s="24">
        <f t="shared" si="43"/>
        <v>467.24218977402046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31.090841012514698</v>
      </c>
      <c r="K241" s="27">
        <f t="shared" si="45"/>
        <v>6.666666666666667</v>
      </c>
      <c r="L241" s="37">
        <f t="shared" si="41"/>
        <v>4.1482466140757239</v>
      </c>
      <c r="M241" s="110">
        <f t="shared" si="46"/>
        <v>-11.760912373409578</v>
      </c>
      <c r="N241" s="110">
        <f t="shared" si="42"/>
        <v>2.5991100073526261</v>
      </c>
      <c r="O241" s="110"/>
      <c r="P241" s="111">
        <v>237.39418695494632</v>
      </c>
    </row>
    <row r="242" spans="2:16" x14ac:dyDescent="0.25">
      <c r="B242" s="2">
        <v>143</v>
      </c>
      <c r="C242" s="1"/>
      <c r="D242" s="1"/>
      <c r="E242" s="24">
        <f t="shared" si="43"/>
        <v>471.07818335210777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31.161859831774219</v>
      </c>
      <c r="K242" s="27">
        <f t="shared" si="45"/>
        <v>6.666666666666667</v>
      </c>
      <c r="L242" s="37">
        <f t="shared" si="41"/>
        <v>4.0772277948162028</v>
      </c>
      <c r="M242" s="110">
        <f t="shared" si="46"/>
        <v>-11.760912373409578</v>
      </c>
      <c r="N242" s="110">
        <f t="shared" si="42"/>
        <v>2.5569532017013943</v>
      </c>
      <c r="O242" s="110"/>
      <c r="P242" s="111">
        <v>241.23018053303363</v>
      </c>
    </row>
    <row r="243" spans="2:16" x14ac:dyDescent="0.25">
      <c r="B243" s="2">
        <v>144</v>
      </c>
      <c r="C243" s="1"/>
      <c r="D243" s="1"/>
      <c r="E243" s="24">
        <f t="shared" si="43"/>
        <v>475.00101626169942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31.233890775923694</v>
      </c>
      <c r="K243" s="27">
        <f t="shared" si="45"/>
        <v>6.666666666666667</v>
      </c>
      <c r="L243" s="37">
        <f t="shared" si="41"/>
        <v>4.0051968506667279</v>
      </c>
      <c r="M243" s="110">
        <f t="shared" si="46"/>
        <v>-11.760912373409578</v>
      </c>
      <c r="N243" s="110">
        <f t="shared" si="42"/>
        <v>2.5148940018585044</v>
      </c>
      <c r="O243" s="110"/>
      <c r="P243" s="111">
        <v>245.15301344262525</v>
      </c>
    </row>
    <row r="244" spans="2:16" x14ac:dyDescent="0.25">
      <c r="B244" s="2">
        <v>145</v>
      </c>
      <c r="C244" s="1"/>
      <c r="D244" s="1"/>
      <c r="E244" s="24">
        <f t="shared" si="43"/>
        <v>479.00658685743315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31.306829709467376</v>
      </c>
      <c r="K244" s="27">
        <f t="shared" si="45"/>
        <v>6.666666666666667</v>
      </c>
      <c r="L244" s="37">
        <f t="shared" si="41"/>
        <v>3.9322579171230458</v>
      </c>
      <c r="M244" s="110">
        <f t="shared" si="46"/>
        <v>-11.760912373409578</v>
      </c>
      <c r="N244" s="110">
        <f t="shared" si="42"/>
        <v>2.4730095399578058</v>
      </c>
      <c r="O244" s="110"/>
      <c r="P244" s="111">
        <v>249.15858403835898</v>
      </c>
    </row>
    <row r="245" spans="2:16" x14ac:dyDescent="0.25">
      <c r="B245" s="2">
        <v>146</v>
      </c>
      <c r="C245" s="1"/>
      <c r="D245" s="1"/>
      <c r="E245" s="24">
        <f t="shared" si="43"/>
        <v>483.09096915772687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31.380578378311437</v>
      </c>
      <c r="K245" s="27">
        <f t="shared" si="45"/>
        <v>6.666666666666667</v>
      </c>
      <c r="L245" s="37">
        <f t="shared" si="41"/>
        <v>3.8585092482789847</v>
      </c>
      <c r="M245" s="110">
        <f t="shared" si="46"/>
        <v>-11.760912373409578</v>
      </c>
      <c r="N245" s="110">
        <f t="shared" si="42"/>
        <v>2.4313692782080976</v>
      </c>
      <c r="O245" s="110"/>
      <c r="P245" s="111">
        <v>253.24296633865274</v>
      </c>
    </row>
    <row r="246" spans="2:16" x14ac:dyDescent="0.25">
      <c r="B246" s="2">
        <v>147</v>
      </c>
      <c r="C246" s="1"/>
      <c r="D246" s="1"/>
      <c r="E246" s="24">
        <f t="shared" si="43"/>
        <v>487.25041151021287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31.455044291515673</v>
      </c>
      <c r="K246" s="27">
        <f t="shared" si="45"/>
        <v>6.666666666666667</v>
      </c>
      <c r="L246" s="37">
        <f t="shared" si="41"/>
        <v>3.7840433350747489</v>
      </c>
      <c r="M246" s="110">
        <f t="shared" si="46"/>
        <v>-11.760912373409578</v>
      </c>
      <c r="N246" s="110">
        <f t="shared" si="42"/>
        <v>2.3900353997835841</v>
      </c>
      <c r="O246" s="110"/>
      <c r="P246" s="111">
        <v>257.4024086911387</v>
      </c>
    </row>
    <row r="247" spans="2:16" x14ac:dyDescent="0.25">
      <c r="B247" s="2">
        <v>148</v>
      </c>
      <c r="C247" s="1"/>
      <c r="D247" s="1"/>
      <c r="E247" s="24">
        <f t="shared" si="43"/>
        <v>491.48133402899475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31.530140568199553</v>
      </c>
      <c r="K247" s="27">
        <f t="shared" si="45"/>
        <v>6.666666666666667</v>
      </c>
      <c r="L247" s="37">
        <f t="shared" si="41"/>
        <v>3.7089470583908692</v>
      </c>
      <c r="M247" s="110">
        <f t="shared" si="46"/>
        <v>-11.760912373409578</v>
      </c>
      <c r="N247" s="110">
        <f t="shared" si="42"/>
        <v>2.3490632243237668</v>
      </c>
      <c r="O247" s="110"/>
      <c r="P247" s="111">
        <v>261.63333120992058</v>
      </c>
    </row>
    <row r="248" spans="2:16" x14ac:dyDescent="0.25">
      <c r="B248" s="2">
        <v>149</v>
      </c>
      <c r="C248" s="1"/>
      <c r="D248" s="1"/>
      <c r="E248" s="24">
        <f t="shared" si="43"/>
        <v>495.78032503658869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31.60578575732556</v>
      </c>
      <c r="K248" s="27">
        <f t="shared" si="45"/>
        <v>6.666666666666667</v>
      </c>
      <c r="L248" s="37">
        <f t="shared" si="41"/>
        <v>3.6333018692648622</v>
      </c>
      <c r="M248" s="110">
        <f t="shared" si="46"/>
        <v>-11.760912373409578</v>
      </c>
      <c r="N248" s="110">
        <f t="shared" si="42"/>
        <v>2.3085016373890679</v>
      </c>
      <c r="O248" s="110"/>
      <c r="P248" s="111">
        <v>265.93232221751458</v>
      </c>
    </row>
    <row r="249" spans="2:16" x14ac:dyDescent="0.25">
      <c r="B249" s="2">
        <v>150</v>
      </c>
      <c r="C249" s="1"/>
      <c r="D249" s="1"/>
      <c r="E249" s="24">
        <f t="shared" si="43"/>
        <v>500.14413671669388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31.681903637112168</v>
      </c>
      <c r="K249" s="27">
        <f t="shared" si="45"/>
        <v>6.666666666666667</v>
      </c>
      <c r="L249" s="37">
        <f t="shared" si="41"/>
        <v>3.5571839894782542</v>
      </c>
      <c r="M249" s="110">
        <f t="shared" si="46"/>
        <v>-11.760912373409578</v>
      </c>
      <c r="N249" s="110">
        <f t="shared" si="42"/>
        <v>2.2683935250048854</v>
      </c>
      <c r="O249" s="110"/>
      <c r="P249" s="111">
        <v>270.29613389761977</v>
      </c>
    </row>
    <row r="250" spans="2:16" x14ac:dyDescent="0.25">
      <c r="B250" s="2">
        <v>151</v>
      </c>
      <c r="C250" s="1"/>
      <c r="D250" s="1"/>
      <c r="E250" s="24">
        <f t="shared" si="43"/>
        <v>504.56968015815858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31.758422999904443</v>
      </c>
      <c r="K250" s="27">
        <f t="shared" si="45"/>
        <v>6.666666666666667</v>
      </c>
      <c r="L250" s="37">
        <f t="shared" si="41"/>
        <v>3.4806646266859786</v>
      </c>
      <c r="M250" s="110">
        <f t="shared" si="46"/>
        <v>-11.760912373409578</v>
      </c>
      <c r="N250" s="110">
        <f t="shared" si="42"/>
        <v>2.2287762060565925</v>
      </c>
      <c r="O250" s="110"/>
      <c r="P250" s="111">
        <v>274.72167733908441</v>
      </c>
    </row>
    <row r="251" spans="2:16" x14ac:dyDescent="0.25">
      <c r="B251" s="2">
        <v>152</v>
      </c>
      <c r="C251" s="1"/>
      <c r="D251" s="1"/>
      <c r="E251" s="24">
        <f t="shared" si="43"/>
        <v>509.05401994621275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31.835277427470391</v>
      </c>
      <c r="K251" s="27">
        <f t="shared" si="45"/>
        <v>6.666666666666667</v>
      </c>
      <c r="L251" s="37">
        <f t="shared" si="41"/>
        <v>3.4038101991200307</v>
      </c>
      <c r="M251" s="110">
        <f t="shared" si="46"/>
        <v>-11.760912373409578</v>
      </c>
      <c r="N251" s="110">
        <f t="shared" si="42"/>
        <v>2.189681856755096</v>
      </c>
      <c r="O251" s="110"/>
      <c r="P251" s="111">
        <v>279.20601712713858</v>
      </c>
    </row>
    <row r="252" spans="2:16" x14ac:dyDescent="0.25">
      <c r="B252" s="2">
        <v>153</v>
      </c>
      <c r="C252" s="1"/>
      <c r="D252" s="1"/>
      <c r="E252" s="24">
        <f t="shared" si="43"/>
        <v>513.59436843456535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31.912405060904351</v>
      </c>
      <c r="K252" s="27">
        <f t="shared" si="45"/>
        <v>6.666666666666667</v>
      </c>
      <c r="L252" s="37">
        <f t="shared" si="41"/>
        <v>3.3266825656860703</v>
      </c>
      <c r="M252" s="110">
        <f t="shared" si="46"/>
        <v>-11.760912373409578</v>
      </c>
      <c r="N252" s="110">
        <f t="shared" si="42"/>
        <v>2.1511379226732719</v>
      </c>
      <c r="O252" s="110"/>
      <c r="P252" s="111">
        <v>283.74636561549119</v>
      </c>
    </row>
    <row r="253" spans="2:16" x14ac:dyDescent="0.25">
      <c r="B253" s="2">
        <v>154</v>
      </c>
      <c r="C253" s="1"/>
      <c r="D253" s="1"/>
      <c r="E253" s="24">
        <f t="shared" si="43"/>
        <v>518.18807981150337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31.989748368610545</v>
      </c>
      <c r="K253" s="27">
        <f t="shared" si="45"/>
        <v>6.666666666666667</v>
      </c>
      <c r="L253" s="37">
        <f t="shared" si="41"/>
        <v>3.2493392579798765</v>
      </c>
      <c r="M253" s="110">
        <f t="shared" si="46"/>
        <v>-11.760912373409578</v>
      </c>
      <c r="N253" s="110">
        <f t="shared" si="42"/>
        <v>2.1131675149610878</v>
      </c>
      <c r="O253" s="110"/>
      <c r="P253" s="111">
        <v>288.3400769924292</v>
      </c>
    </row>
    <row r="254" spans="2:16" x14ac:dyDescent="0.25">
      <c r="B254" s="2">
        <v>155</v>
      </c>
      <c r="C254" s="1"/>
      <c r="D254" s="1"/>
      <c r="E254" s="24">
        <f t="shared" si="43"/>
        <v>522.83264405475393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32.06725391521104</v>
      </c>
      <c r="K254" s="27">
        <f t="shared" si="45"/>
        <v>6.666666666666667</v>
      </c>
      <c r="L254" s="37">
        <f t="shared" si="41"/>
        <v>3.1718337113793815</v>
      </c>
      <c r="M254" s="110">
        <f t="shared" si="46"/>
        <v>-11.760912373409578</v>
      </c>
      <c r="N254" s="110">
        <f t="shared" si="42"/>
        <v>2.0757897882905136</v>
      </c>
      <c r="O254" s="110"/>
      <c r="P254" s="111">
        <v>292.98464123567982</v>
      </c>
    </row>
    <row r="255" spans="2:16" x14ac:dyDescent="0.25">
      <c r="B255" s="2">
        <v>156</v>
      </c>
      <c r="C255" s="1"/>
      <c r="D255" s="1"/>
      <c r="E255" s="24">
        <f t="shared" si="43"/>
        <v>527.52568085355495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32.144872133669878</v>
      </c>
      <c r="K255" s="27">
        <f t="shared" si="45"/>
        <v>6.666666666666667</v>
      </c>
      <c r="L255" s="37">
        <f t="shared" si="41"/>
        <v>3.0942154929205437</v>
      </c>
      <c r="M255" s="110">
        <f t="shared" si="46"/>
        <v>-11.760912373409578</v>
      </c>
      <c r="N255" s="110">
        <f t="shared" si="42"/>
        <v>2.0390202988735062</v>
      </c>
      <c r="O255" s="110"/>
      <c r="P255" s="111">
        <v>297.67767803448078</v>
      </c>
    </row>
    <row r="256" spans="2:16" x14ac:dyDescent="0.25">
      <c r="B256" s="2">
        <v>157</v>
      </c>
      <c r="C256" s="1"/>
      <c r="D256" s="1"/>
      <c r="E256" s="24">
        <f t="shared" si="43"/>
        <v>532.26493356204696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32.222557102446181</v>
      </c>
      <c r="K256" s="27">
        <f t="shared" si="45"/>
        <v>6.666666666666667</v>
      </c>
      <c r="L256" s="37">
        <f t="shared" si="41"/>
        <v>3.0165305241442404</v>
      </c>
      <c r="M256" s="110">
        <f t="shared" si="46"/>
        <v>-11.760912373409578</v>
      </c>
      <c r="N256" s="110">
        <f t="shared" si="42"/>
        <v>2.00287134155126</v>
      </c>
      <c r="O256" s="110"/>
      <c r="P256" s="111">
        <v>302.4169307429728</v>
      </c>
    </row>
    <row r="257" spans="2:16" x14ac:dyDescent="0.25">
      <c r="B257" s="2">
        <v>158</v>
      </c>
      <c r="C257" s="1"/>
      <c r="D257" s="1"/>
      <c r="E257" s="24">
        <f t="shared" si="43"/>
        <v>537.04826323563043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32.300266329076848</v>
      </c>
      <c r="K257" s="27">
        <f t="shared" si="45"/>
        <v>6.666666666666667</v>
      </c>
      <c r="L257" s="37">
        <f t="shared" si="41"/>
        <v>2.9388212975135737</v>
      </c>
      <c r="M257" s="110">
        <f t="shared" si="46"/>
        <v>-11.760912373409578</v>
      </c>
      <c r="N257" s="110">
        <f t="shared" si="42"/>
        <v>1.9673522654865869</v>
      </c>
      <c r="O257" s="110"/>
      <c r="P257" s="111">
        <v>307.20026041655626</v>
      </c>
    </row>
    <row r="258" spans="2:16" x14ac:dyDescent="0.25">
      <c r="B258" s="2">
        <v>159</v>
      </c>
      <c r="C258" s="1"/>
      <c r="D258" s="1"/>
      <c r="E258" s="24">
        <f t="shared" si="43"/>
        <v>541.87364279117639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32.377960541239261</v>
      </c>
      <c r="K258" s="27">
        <f t="shared" si="45"/>
        <v>6.666666666666667</v>
      </c>
      <c r="L258" s="37">
        <f t="shared" si="41"/>
        <v>2.8611270853511606</v>
      </c>
      <c r="M258" s="110">
        <f t="shared" si="46"/>
        <v>-11.760912373409578</v>
      </c>
      <c r="N258" s="110">
        <f t="shared" si="42"/>
        <v>1.9324697684184049</v>
      </c>
      <c r="O258" s="110"/>
      <c r="P258" s="111">
        <v>312.02563997210228</v>
      </c>
    </row>
    <row r="259" spans="2:16" x14ac:dyDescent="0.25">
      <c r="B259" s="2">
        <v>160</v>
      </c>
      <c r="C259" s="1"/>
      <c r="D259" s="1"/>
      <c r="E259" s="24">
        <f t="shared" si="43"/>
        <v>546.73915132278353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32.455603486049192</v>
      </c>
      <c r="K259" s="27">
        <f t="shared" si="45"/>
        <v>6.666666666666667</v>
      </c>
      <c r="L259" s="37">
        <f t="shared" si="41"/>
        <v>2.7834841405412298</v>
      </c>
      <c r="M259" s="110">
        <f t="shared" si="46"/>
        <v>-11.760912373409578</v>
      </c>
      <c r="N259" s="110">
        <f t="shared" si="42"/>
        <v>1.8982281697728358</v>
      </c>
      <c r="O259" s="110"/>
      <c r="P259" s="111">
        <v>316.89114850370942</v>
      </c>
    </row>
    <row r="260" spans="2:16" x14ac:dyDescent="0.25">
      <c r="B260" s="2">
        <v>161</v>
      </c>
      <c r="C260" s="1"/>
      <c r="D260" s="1"/>
      <c r="E260" s="24">
        <f t="shared" si="43"/>
        <v>551.64296859697436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32.533161738102699</v>
      </c>
      <c r="K260" s="27">
        <f t="shared" si="45"/>
        <v>6.666666666666667</v>
      </c>
      <c r="L260" s="37">
        <f t="shared" ref="L260:L273" si="47">F260-J260+M260</f>
        <v>2.7059258884877231</v>
      </c>
      <c r="M260" s="110">
        <f t="shared" si="46"/>
        <v>-11.760912373409578</v>
      </c>
      <c r="N260" s="110">
        <f t="shared" ref="N260:N273" si="48">10^(L260/10)</f>
        <v>1.864629663182896</v>
      </c>
      <c r="O260" s="110"/>
      <c r="P260" s="111">
        <v>321.79496577790025</v>
      </c>
    </row>
    <row r="261" spans="2:16" x14ac:dyDescent="0.25">
      <c r="B261" s="2">
        <v>162</v>
      </c>
      <c r="C261" s="1"/>
      <c r="D261" s="1"/>
      <c r="E261" s="24">
        <f t="shared" ref="E261:E273" si="49">E$100+P261</f>
        <v>556.5833697446642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32.610604516567598</v>
      </c>
      <c r="K261" s="27">
        <f t="shared" si="45"/>
        <v>6.666666666666667</v>
      </c>
      <c r="L261" s="37">
        <f t="shared" si="47"/>
        <v>2.6284831100228239</v>
      </c>
      <c r="M261" s="110">
        <f t="shared" si="46"/>
        <v>-11.760912373409578</v>
      </c>
      <c r="N261" s="110">
        <f t="shared" si="48"/>
        <v>1.8316745491604651</v>
      </c>
      <c r="O261" s="110"/>
      <c r="P261" s="111">
        <v>326.73536692559009</v>
      </c>
    </row>
    <row r="262" spans="2:16" x14ac:dyDescent="0.25">
      <c r="B262" s="2">
        <v>163</v>
      </c>
      <c r="C262" s="1"/>
      <c r="D262" s="1"/>
      <c r="E262" s="24">
        <f t="shared" si="49"/>
        <v>561.55872016176113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32.68790351146388</v>
      </c>
      <c r="K262" s="27">
        <f t="shared" si="45"/>
        <v>6.666666666666667</v>
      </c>
      <c r="L262" s="37">
        <f t="shared" si="47"/>
        <v>2.5511841151265422</v>
      </c>
      <c r="M262" s="110">
        <f t="shared" si="46"/>
        <v>-11.760912373409578</v>
      </c>
      <c r="N262" s="110">
        <f t="shared" si="48"/>
        <v>1.799361448801456</v>
      </c>
      <c r="O262" s="110"/>
      <c r="P262" s="111">
        <v>331.71071734268702</v>
      </c>
    </row>
    <row r="263" spans="2:16" x14ac:dyDescent="0.25">
      <c r="B263" s="2">
        <v>164</v>
      </c>
      <c r="C263" s="1"/>
      <c r="D263" s="1"/>
      <c r="E263" s="24">
        <f t="shared" si="49"/>
        <v>566.56747062573368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32.765032719138603</v>
      </c>
      <c r="K263" s="27">
        <f t="shared" si="45"/>
        <v>6.666666666666667</v>
      </c>
      <c r="L263" s="37">
        <f t="shared" si="47"/>
        <v>2.4740549074518192</v>
      </c>
      <c r="M263" s="110">
        <f t="shared" si="46"/>
        <v>-11.760912373409578</v>
      </c>
      <c r="N263" s="110">
        <f t="shared" si="48"/>
        <v>1.7676874994973895</v>
      </c>
      <c r="O263" s="110"/>
      <c r="P263" s="111">
        <v>336.71946780665951</v>
      </c>
    </row>
    <row r="264" spans="2:16" x14ac:dyDescent="0.25">
      <c r="B264" s="2">
        <v>165</v>
      </c>
      <c r="C264" s="1"/>
      <c r="D264" s="1"/>
      <c r="E264" s="24">
        <f t="shared" si="49"/>
        <v>571.6081526317754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32.841968286834344</v>
      </c>
      <c r="K264" s="27">
        <f t="shared" si="45"/>
        <v>6.666666666666667</v>
      </c>
      <c r="L264" s="37">
        <f t="shared" si="47"/>
        <v>2.3971193397560775</v>
      </c>
      <c r="M264" s="110">
        <f t="shared" si="46"/>
        <v>-11.760912373409578</v>
      </c>
      <c r="N264" s="110">
        <f t="shared" si="48"/>
        <v>1.736648533682551</v>
      </c>
      <c r="O264" s="110"/>
      <c r="P264" s="111">
        <v>341.76014981270123</v>
      </c>
    </row>
    <row r="265" spans="2:16" x14ac:dyDescent="0.25">
      <c r="B265" s="2">
        <v>166</v>
      </c>
      <c r="C265" s="1"/>
      <c r="D265" s="1"/>
      <c r="E265" s="24">
        <f t="shared" si="49"/>
        <v>576.67937394919556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32.918688366166897</v>
      </c>
      <c r="K265" s="27">
        <f t="shared" si="45"/>
        <v>6.666666666666667</v>
      </c>
      <c r="L265" s="37">
        <f t="shared" si="47"/>
        <v>2.3203992604235246</v>
      </c>
      <c r="M265" s="110">
        <f t="shared" si="46"/>
        <v>-11.760912373409578</v>
      </c>
      <c r="N265" s="110">
        <f t="shared" si="48"/>
        <v>1.70623924167283</v>
      </c>
      <c r="O265" s="110"/>
      <c r="P265" s="111">
        <v>346.8313711301214</v>
      </c>
    </row>
    <row r="266" spans="2:16" x14ac:dyDescent="0.25">
      <c r="B266" s="2">
        <v>167</v>
      </c>
      <c r="C266" s="1"/>
      <c r="D266" s="1"/>
      <c r="E266" s="24">
        <f t="shared" si="49"/>
        <v>581.77981439626024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32.995172975264509</v>
      </c>
      <c r="K266" s="27">
        <f t="shared" si="45"/>
        <v>6.666666666666667</v>
      </c>
      <c r="L266" s="37">
        <f t="shared" si="47"/>
        <v>2.2439146513259125</v>
      </c>
      <c r="M266" s="110">
        <f t="shared" si="46"/>
        <v>-11.760912373409578</v>
      </c>
      <c r="N266" s="110">
        <f t="shared" si="48"/>
        <v>1.6764533196562186</v>
      </c>
      <c r="O266" s="110"/>
      <c r="P266" s="111">
        <v>351.93181157718607</v>
      </c>
    </row>
    <row r="267" spans="2:16" x14ac:dyDescent="0.25">
      <c r="B267" s="2">
        <v>168</v>
      </c>
      <c r="C267" s="1"/>
      <c r="D267" s="1"/>
      <c r="E267" s="24">
        <f t="shared" si="49"/>
        <v>586.90822182981753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33.071403869273354</v>
      </c>
      <c r="K267" s="27">
        <f t="shared" si="45"/>
        <v>6.666666666666667</v>
      </c>
      <c r="L267" s="37">
        <f t="shared" si="47"/>
        <v>2.167683757317068</v>
      </c>
      <c r="M267" s="110">
        <f t="shared" si="46"/>
        <v>-11.760912373409578</v>
      </c>
      <c r="N267" s="110">
        <f t="shared" si="48"/>
        <v>1.6472836038812957</v>
      </c>
      <c r="O267" s="110"/>
      <c r="P267" s="111">
        <v>357.06021901074337</v>
      </c>
    </row>
    <row r="268" spans="2:16" x14ac:dyDescent="0.25">
      <c r="B268" s="2">
        <v>169</v>
      </c>
      <c r="C268" s="1"/>
      <c r="D268" s="1"/>
      <c r="E268" s="24">
        <f t="shared" si="49"/>
        <v>592.0634083445708</v>
      </c>
      <c r="F268" s="24">
        <v>47</v>
      </c>
      <c r="G268" s="24">
        <v>10</v>
      </c>
      <c r="H268" s="24">
        <v>1.5</v>
      </c>
      <c r="I268" s="25">
        <v>1.5</v>
      </c>
      <c r="J268" s="27">
        <f t="shared" si="44"/>
        <v>33.147364418900466</v>
      </c>
      <c r="K268" s="27">
        <f t="shared" si="45"/>
        <v>6.666666666666667</v>
      </c>
      <c r="L268" s="37">
        <f t="shared" si="47"/>
        <v>2.0917232076899559</v>
      </c>
      <c r="M268" s="110">
        <f t="shared" si="46"/>
        <v>-11.760912373409578</v>
      </c>
      <c r="N268" s="110">
        <f t="shared" si="48"/>
        <v>1.6187221920627437</v>
      </c>
      <c r="O268" s="110"/>
      <c r="P268" s="111">
        <v>362.21540552549669</v>
      </c>
    </row>
    <row r="269" spans="2:16" x14ac:dyDescent="0.25">
      <c r="B269" s="2">
        <v>170</v>
      </c>
      <c r="C269" s="1"/>
      <c r="D269" s="1"/>
      <c r="E269" s="24">
        <f t="shared" si="49"/>
        <v>597.24424667575806</v>
      </c>
      <c r="F269" s="24">
        <v>47</v>
      </c>
      <c r="G269" s="24">
        <v>10</v>
      </c>
      <c r="H269" s="24">
        <v>1.5</v>
      </c>
      <c r="I269" s="25">
        <v>1.5</v>
      </c>
      <c r="J269" s="27">
        <f t="shared" si="44"/>
        <v>33.223039496642393</v>
      </c>
      <c r="K269" s="27">
        <f t="shared" si="45"/>
        <v>6.666666666666667</v>
      </c>
      <c r="L269" s="37">
        <f t="shared" si="47"/>
        <v>2.0160481299480288</v>
      </c>
      <c r="M269" s="110">
        <f t="shared" si="46"/>
        <v>-11.760912373409578</v>
      </c>
      <c r="N269" s="110">
        <f t="shared" si="48"/>
        <v>1.5907605529860684</v>
      </c>
      <c r="O269" s="110"/>
      <c r="P269" s="111">
        <v>367.39624385668395</v>
      </c>
    </row>
    <row r="270" spans="2:16" x14ac:dyDescent="0.25">
      <c r="B270" s="2">
        <v>171</v>
      </c>
      <c r="C270" s="1"/>
      <c r="D270" s="1"/>
      <c r="E270" s="24">
        <f t="shared" si="49"/>
        <v>602.44966679818197</v>
      </c>
      <c r="F270" s="24">
        <v>47</v>
      </c>
      <c r="G270" s="24">
        <v>10</v>
      </c>
      <c r="H270" s="24">
        <v>1.5</v>
      </c>
      <c r="I270" s="25">
        <v>1.5</v>
      </c>
      <c r="J270" s="27">
        <f t="shared" si="44"/>
        <v>33.298415370334574</v>
      </c>
      <c r="K270" s="27">
        <f t="shared" si="45"/>
        <v>6.666666666666667</v>
      </c>
      <c r="L270" s="37">
        <f t="shared" si="47"/>
        <v>1.9406722562558478</v>
      </c>
      <c r="M270" s="110">
        <f t="shared" si="46"/>
        <v>-11.760912373409578</v>
      </c>
      <c r="N270" s="110">
        <f t="shared" si="48"/>
        <v>1.5633896252496293</v>
      </c>
      <c r="O270" s="110"/>
      <c r="P270" s="111">
        <v>372.60166397910785</v>
      </c>
    </row>
    <row r="271" spans="2:16" x14ac:dyDescent="0.25">
      <c r="B271" s="2">
        <v>172</v>
      </c>
      <c r="C271" s="1"/>
      <c r="D271" s="1"/>
      <c r="E271" s="24">
        <f t="shared" si="49"/>
        <v>607.67865271397079</v>
      </c>
      <c r="F271" s="24">
        <v>47</v>
      </c>
      <c r="G271" s="24">
        <v>10</v>
      </c>
      <c r="H271" s="24">
        <v>1.5</v>
      </c>
      <c r="I271" s="25">
        <v>1.5</v>
      </c>
      <c r="J271" s="27">
        <f t="shared" si="44"/>
        <v>33.373479603649777</v>
      </c>
      <c r="K271" s="27">
        <f t="shared" si="45"/>
        <v>6.666666666666667</v>
      </c>
      <c r="L271" s="37">
        <f t="shared" si="47"/>
        <v>1.8656080229406449</v>
      </c>
      <c r="M271" s="110">
        <f t="shared" si="46"/>
        <v>-11.760912373409578</v>
      </c>
      <c r="N271" s="110">
        <f t="shared" si="48"/>
        <v>1.5365999060337241</v>
      </c>
      <c r="O271" s="110"/>
      <c r="P271" s="111">
        <v>377.83064989489668</v>
      </c>
    </row>
    <row r="272" spans="2:16" x14ac:dyDescent="0.25">
      <c r="B272" s="2">
        <v>173</v>
      </c>
      <c r="C272" s="1"/>
      <c r="D272" s="1"/>
      <c r="E272" s="24">
        <f t="shared" si="49"/>
        <v>612.9302394210863</v>
      </c>
      <c r="F272" s="24">
        <v>47</v>
      </c>
      <c r="G272" s="24">
        <v>10</v>
      </c>
      <c r="H272" s="24">
        <v>1.5</v>
      </c>
      <c r="I272" s="25">
        <v>1.5</v>
      </c>
      <c r="J272" s="27">
        <f t="shared" si="44"/>
        <v>33.448220963173689</v>
      </c>
      <c r="K272" s="27">
        <f t="shared" si="45"/>
        <v>6.666666666666667</v>
      </c>
      <c r="L272" s="37">
        <f t="shared" si="47"/>
        <v>1.7908666634167325</v>
      </c>
      <c r="M272" s="110">
        <f t="shared" si="46"/>
        <v>-11.760912373409578</v>
      </c>
      <c r="N272" s="110">
        <f t="shared" si="48"/>
        <v>1.5103815307351545</v>
      </c>
      <c r="O272" s="110"/>
      <c r="P272" s="111">
        <v>383.08223660201213</v>
      </c>
    </row>
    <row r="273" spans="2:16" ht="15.75" thickBot="1" x14ac:dyDescent="0.3">
      <c r="B273" s="3">
        <v>174</v>
      </c>
      <c r="C273" s="4"/>
      <c r="D273" s="4"/>
      <c r="E273" s="24">
        <f t="shared" si="49"/>
        <v>618.20351005439068</v>
      </c>
      <c r="F273" s="38">
        <v>47</v>
      </c>
      <c r="G273" s="38">
        <v>10</v>
      </c>
      <c r="H273" s="38">
        <v>1.5</v>
      </c>
      <c r="I273" s="39">
        <v>1.5</v>
      </c>
      <c r="J273" s="40">
        <f t="shared" si="44"/>
        <v>33.522629331689863</v>
      </c>
      <c r="K273" s="40">
        <f t="shared" si="45"/>
        <v>6.666666666666667</v>
      </c>
      <c r="L273" s="41">
        <f t="shared" si="47"/>
        <v>1.7164582949005585</v>
      </c>
      <c r="M273" s="110">
        <f t="shared" si="46"/>
        <v>-11.760912373409578</v>
      </c>
      <c r="N273" s="110">
        <f t="shared" si="48"/>
        <v>1.4847243442532589</v>
      </c>
      <c r="O273" s="110"/>
      <c r="P273" s="111">
        <v>388.35550723531657</v>
      </c>
    </row>
    <row r="274" spans="2:16" ht="15.75" thickBot="1" x14ac:dyDescent="0.3">
      <c r="B274" s="172" t="s">
        <v>129</v>
      </c>
      <c r="C274" s="173"/>
      <c r="D274" s="173"/>
      <c r="E274" s="173"/>
      <c r="F274" s="173"/>
      <c r="G274" s="173"/>
      <c r="H274" s="173"/>
      <c r="I274" s="173"/>
      <c r="J274" s="174"/>
      <c r="K274" s="107"/>
      <c r="L274" s="102">
        <f>10*LOG10(SUM(N100:N273))</f>
        <v>27.816567799762765</v>
      </c>
    </row>
  </sheetData>
  <mergeCells count="33">
    <mergeCell ref="K98:K99"/>
    <mergeCell ref="L98:L99"/>
    <mergeCell ref="G10:G11"/>
    <mergeCell ref="H10:H11"/>
    <mergeCell ref="A51:G51"/>
    <mergeCell ref="B53:B54"/>
    <mergeCell ref="B59:F59"/>
    <mergeCell ref="A66:A90"/>
    <mergeCell ref="A10:A11"/>
    <mergeCell ref="B10:B11"/>
    <mergeCell ref="C10:C11"/>
    <mergeCell ref="D10:D11"/>
    <mergeCell ref="I92:L92"/>
    <mergeCell ref="A1:S1"/>
    <mergeCell ref="A2:S2"/>
    <mergeCell ref="A3:S3"/>
    <mergeCell ref="A4:S4"/>
    <mergeCell ref="E10:E11"/>
    <mergeCell ref="F10:F11"/>
    <mergeCell ref="B274:J274"/>
    <mergeCell ref="M92:P92"/>
    <mergeCell ref="Q92:T92"/>
    <mergeCell ref="B98:B99"/>
    <mergeCell ref="C98:D98"/>
    <mergeCell ref="E98:E99"/>
    <mergeCell ref="F98:F99"/>
    <mergeCell ref="G98:G99"/>
    <mergeCell ref="H98:H99"/>
    <mergeCell ref="I98:I99"/>
    <mergeCell ref="J98:J99"/>
    <mergeCell ref="B92:B93"/>
    <mergeCell ref="C92:D92"/>
    <mergeCell ref="E92:H92"/>
  </mergeCells>
  <pageMargins left="0.7" right="0.7" top="0.75" bottom="0.75" header="0.3" footer="0.3"/>
  <pageSetup scale="35" orientation="portrait" r:id="rId1"/>
  <rowBreaks count="1" manualBreakCount="1">
    <brk id="96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8F3DC-F081-4B3E-A34C-8D3BAC4880A5}">
  <sheetPr codeName="Sheet38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180</v>
      </c>
      <c r="B2" s="29" t="s">
        <v>119</v>
      </c>
      <c r="C2" s="29">
        <f>NSAs!B38</f>
        <v>252898.83</v>
      </c>
      <c r="D2" s="30">
        <f>NSAs!C38</f>
        <v>4259541.1900000004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36 (dBA)</v>
      </c>
      <c r="V5" s="145" t="str">
        <f>INDEX(A7:A45,MATCH(W5,H7:H45,0))</f>
        <v>A-1</v>
      </c>
      <c r="W5" s="146">
        <f>MAX(H7:H45)</f>
        <v>35.548649773921291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A-2</v>
      </c>
      <c r="W6" s="148">
        <f>LARGE(H7:H45,2)</f>
        <v>34.587287872183495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613.87862139092715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33.461650182718522</v>
      </c>
      <c r="H7" s="36">
        <f>C7-G7</f>
        <v>35.548649773921291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3588.1036278557658</v>
      </c>
    </row>
    <row r="8" spans="1:23" x14ac:dyDescent="0.25">
      <c r="A8" s="9" t="str">
        <f>Inverters!B4</f>
        <v>A-2</v>
      </c>
      <c r="B8" s="24">
        <f t="shared" si="0"/>
        <v>685.72598062236227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34.423012084456317</v>
      </c>
      <c r="H8" s="37">
        <f t="shared" ref="H8:H44" si="3">C8-G8</f>
        <v>34.587287872183495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2875.6020676969842</v>
      </c>
    </row>
    <row r="9" spans="1:23" x14ac:dyDescent="0.25">
      <c r="A9" s="9" t="str">
        <f>Inverters!B5</f>
        <v>A-3</v>
      </c>
      <c r="B9" s="24">
        <f t="shared" si="0"/>
        <v>2096.1305463164776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44.128366537410812</v>
      </c>
      <c r="H9" s="37">
        <f t="shared" si="3"/>
        <v>24.881933419229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307.74665555555566</v>
      </c>
    </row>
    <row r="10" spans="1:23" x14ac:dyDescent="0.25">
      <c r="A10" s="9" t="str">
        <f>Inverters!B6</f>
        <v>A-4</v>
      </c>
      <c r="B10" s="24">
        <f t="shared" si="0"/>
        <v>2962.7317788994615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47.133846716967781</v>
      </c>
      <c r="H10" s="37">
        <f t="shared" si="3"/>
        <v>21.876453239672031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154.04419037296458</v>
      </c>
    </row>
    <row r="11" spans="1:23" x14ac:dyDescent="0.25">
      <c r="A11" s="9" t="str">
        <f>Inverters!B7</f>
        <v>A-5</v>
      </c>
      <c r="B11" s="24">
        <f t="shared" si="0"/>
        <v>3300.2827357821175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48.071022951073601</v>
      </c>
      <c r="H11" s="37">
        <f t="shared" si="3"/>
        <v>20.939277005566211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124.14456199586935</v>
      </c>
    </row>
    <row r="12" spans="1:23" x14ac:dyDescent="0.25">
      <c r="A12" s="9" t="str">
        <f>Inverters!B8</f>
        <v>A-6</v>
      </c>
      <c r="B12" s="24">
        <f t="shared" si="0"/>
        <v>3679.2890216726914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49.015278091971396</v>
      </c>
      <c r="H12" s="37">
        <f t="shared" si="3"/>
        <v>19.995021864668416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99.88543986822431</v>
      </c>
    </row>
    <row r="13" spans="1:23" x14ac:dyDescent="0.25">
      <c r="A13" s="9" t="str">
        <f>Inverters!B9</f>
        <v>A-7</v>
      </c>
      <c r="B13" s="24">
        <f t="shared" si="0"/>
        <v>2377.5399619149939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45.222556506664851</v>
      </c>
      <c r="H13" s="37">
        <f t="shared" si="3"/>
        <v>23.787743449974961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239.20725368527596</v>
      </c>
    </row>
    <row r="14" spans="1:23" x14ac:dyDescent="0.25">
      <c r="A14" s="9" t="str">
        <f>Inverters!B10</f>
        <v>A-8</v>
      </c>
      <c r="B14" s="24">
        <f t="shared" si="0"/>
        <v>2596.5770325761418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45.988024226481997</v>
      </c>
      <c r="H14" s="37">
        <f t="shared" si="3"/>
        <v>23.022275730157816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200.55226584473698</v>
      </c>
    </row>
    <row r="15" spans="1:23" x14ac:dyDescent="0.25">
      <c r="A15" s="9" t="str">
        <f>Inverters!B11</f>
        <v>A-9</v>
      </c>
      <c r="B15" s="24">
        <f t="shared" si="0"/>
        <v>3142.3827685532233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47.645181692664295</v>
      </c>
      <c r="H15" s="37">
        <f t="shared" si="3"/>
        <v>21.365118263975518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136.93416768193001</v>
      </c>
    </row>
    <row r="16" spans="1:23" x14ac:dyDescent="0.25">
      <c r="A16" s="9" t="str">
        <f>Inverters!B12</f>
        <v>A-10</v>
      </c>
      <c r="B16" s="24">
        <f t="shared" si="0"/>
        <v>3450.3250764241293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48.457200291299223</v>
      </c>
      <c r="H16" s="37">
        <f t="shared" si="3"/>
        <v>20.553099665340589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113.58211896530719</v>
      </c>
    </row>
    <row r="17" spans="1:21" x14ac:dyDescent="0.25">
      <c r="A17" s="9" t="str">
        <f>Inverters!B13</f>
        <v>A-11</v>
      </c>
      <c r="B17" s="24">
        <f t="shared" si="0"/>
        <v>3785.3086548524966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49.262025954840674</v>
      </c>
      <c r="H17" s="37">
        <f t="shared" si="3"/>
        <v>19.748274001799139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94.36857567086426</v>
      </c>
    </row>
    <row r="18" spans="1:21" x14ac:dyDescent="0.25">
      <c r="A18" s="9" t="str">
        <f>Inverters!B14</f>
        <v>A-12</v>
      </c>
      <c r="B18" s="24">
        <f t="shared" si="0"/>
        <v>4051.0054468122439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49.851256542363018</v>
      </c>
      <c r="H18" s="37">
        <f t="shared" si="3"/>
        <v>19.159043414276795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82.395660869154256</v>
      </c>
    </row>
    <row r="19" spans="1:21" x14ac:dyDescent="0.25">
      <c r="A19" s="9" t="str">
        <f>Inverters!B15</f>
        <v>A-13</v>
      </c>
      <c r="B19" s="24">
        <f t="shared" si="0"/>
        <v>4403.7380409376674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50.576429535880983</v>
      </c>
      <c r="H19" s="37">
        <f t="shared" si="3"/>
        <v>18.433870420758829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69.724762251316875</v>
      </c>
    </row>
    <row r="20" spans="1:21" x14ac:dyDescent="0.25">
      <c r="A20" s="9" t="str">
        <f>Inverters!B16</f>
        <v>A-14</v>
      </c>
      <c r="B20" s="24">
        <f t="shared" si="0"/>
        <v>4678.8869450865368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51.102851031143246</v>
      </c>
      <c r="H20" s="37">
        <f t="shared" si="3"/>
        <v>17.907448925496567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61.765347981981499</v>
      </c>
    </row>
    <row r="21" spans="1:21" x14ac:dyDescent="0.25">
      <c r="A21" s="9" t="str">
        <f>Inverters!B17</f>
        <v>A-15</v>
      </c>
      <c r="B21" s="24">
        <f t="shared" si="0"/>
        <v>4995.8058612901232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51.672111063983415</v>
      </c>
      <c r="H21" s="37">
        <f t="shared" si="3"/>
        <v>17.338188892656397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54.177491075352407</v>
      </c>
    </row>
    <row r="22" spans="1:21" x14ac:dyDescent="0.25">
      <c r="A22" s="9" t="str">
        <f>Inverters!B18</f>
        <v>A-16</v>
      </c>
      <c r="B22" s="24">
        <f t="shared" si="0"/>
        <v>2730.0103484972178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46.423285865992561</v>
      </c>
      <c r="H22" s="37">
        <f t="shared" si="3"/>
        <v>22.587014090647251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181.42678684056179</v>
      </c>
    </row>
    <row r="23" spans="1:21" x14ac:dyDescent="0.25">
      <c r="A23" s="9" t="str">
        <f>Inverters!B19</f>
        <v>A-17</v>
      </c>
      <c r="B23" s="24">
        <f t="shared" si="0"/>
        <v>3047.762321261434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47.379621913525739</v>
      </c>
      <c r="H23" s="37">
        <f t="shared" si="3"/>
        <v>21.630678043114074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145.56863321565805</v>
      </c>
    </row>
    <row r="24" spans="1:21" x14ac:dyDescent="0.25">
      <c r="A24" s="9" t="str">
        <f>Inverters!B20</f>
        <v>A-18</v>
      </c>
      <c r="B24" s="24">
        <f t="shared" si="0"/>
        <v>3320.1944075163851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48.12327027432012</v>
      </c>
      <c r="H24" s="37">
        <f t="shared" si="3"/>
        <v>20.887029682319692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122.66000222572841</v>
      </c>
    </row>
    <row r="25" spans="1:21" x14ac:dyDescent="0.25">
      <c r="A25" s="9" t="str">
        <f>Inverters!B21</f>
        <v>A-19</v>
      </c>
      <c r="B25" s="24">
        <f t="shared" si="0"/>
        <v>3650.9842800679771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48.948199260504104</v>
      </c>
      <c r="H25" s="37">
        <f t="shared" si="3"/>
        <v>20.062100696135708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101.44019365095448</v>
      </c>
    </row>
    <row r="26" spans="1:21" x14ac:dyDescent="0.25">
      <c r="A26" s="9" t="str">
        <f>Inverters!B22</f>
        <v>A-20</v>
      </c>
      <c r="B26" s="24">
        <f t="shared" si="0"/>
        <v>3931.1888152570718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49.590478070270763</v>
      </c>
      <c r="H26" s="37">
        <f t="shared" si="3"/>
        <v>19.41982188636905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87.494789097194555</v>
      </c>
    </row>
    <row r="27" spans="1:21" x14ac:dyDescent="0.25">
      <c r="A27" s="9" t="str">
        <f>Inverters!B23</f>
        <v>A-21</v>
      </c>
      <c r="B27" s="24">
        <f t="shared" si="0"/>
        <v>4219.4241122815338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50.205063607265146</v>
      </c>
      <c r="H27" s="37">
        <f t="shared" si="3"/>
        <v>18.805236349374667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75.949275424370569</v>
      </c>
    </row>
    <row r="28" spans="1:21" x14ac:dyDescent="0.25">
      <c r="A28" s="9" t="str">
        <f>Inverters!B24</f>
        <v>A-22</v>
      </c>
      <c r="B28" s="24">
        <f t="shared" si="0"/>
        <v>4505.6741006536822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50.775195512486114</v>
      </c>
      <c r="H28" s="37">
        <f t="shared" si="3"/>
        <v>18.235104444153698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66.605553917880485</v>
      </c>
    </row>
    <row r="29" spans="1:21" x14ac:dyDescent="0.25">
      <c r="A29" s="9" t="str">
        <f>Inverters!B25</f>
        <v>A-23</v>
      </c>
      <c r="B29" s="24">
        <f t="shared" si="0"/>
        <v>4799.9066493006212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51.324655822145679</v>
      </c>
      <c r="H29" s="37">
        <f t="shared" si="3"/>
        <v>17.685644134494133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58.6900410735145</v>
      </c>
    </row>
    <row r="30" spans="1:21" x14ac:dyDescent="0.25">
      <c r="A30" s="9" t="str">
        <f>Inverters!B26</f>
        <v>A-24</v>
      </c>
      <c r="B30" s="24">
        <f t="shared" si="0"/>
        <v>5135.0345608284188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51.910867418360439</v>
      </c>
      <c r="H30" s="37">
        <f t="shared" si="3"/>
        <v>17.099432538279373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51.279437641862373</v>
      </c>
    </row>
    <row r="31" spans="1:21" x14ac:dyDescent="0.25">
      <c r="A31" s="9" t="str">
        <f>Inverters!B27</f>
        <v>A-25</v>
      </c>
      <c r="B31" s="24">
        <f t="shared" si="0"/>
        <v>3410.0648797350818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48.355252838752506</v>
      </c>
      <c r="H31" s="37">
        <f t="shared" si="3"/>
        <v>20.655047117887307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116.27991664855136</v>
      </c>
    </row>
    <row r="32" spans="1:21" x14ac:dyDescent="0.25">
      <c r="A32" s="9" t="str">
        <f>Inverters!B28</f>
        <v>A-26</v>
      </c>
      <c r="B32" s="24">
        <f t="shared" si="0"/>
        <v>3718.7022016428382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49.107828018044529</v>
      </c>
      <c r="H32" s="37">
        <f t="shared" si="3"/>
        <v>19.902471938595284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97.779360795033298</v>
      </c>
    </row>
    <row r="33" spans="1:21" x14ac:dyDescent="0.25">
      <c r="A33" s="9" t="str">
        <f>Inverters!B29</f>
        <v>A-27</v>
      </c>
      <c r="B33" s="24">
        <f t="shared" si="0"/>
        <v>4110.4129264713383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49.977709053968702</v>
      </c>
      <c r="H33" s="37">
        <f t="shared" si="3"/>
        <v>19.03259090267111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80.031156039739031</v>
      </c>
    </row>
    <row r="34" spans="1:21" x14ac:dyDescent="0.25">
      <c r="A34" s="9" t="str">
        <f>Inverters!B30</f>
        <v>A-28</v>
      </c>
      <c r="B34" s="24">
        <f t="shared" si="0"/>
        <v>4925.7766147076536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51.549494251565555</v>
      </c>
      <c r="H34" s="37">
        <f t="shared" si="3"/>
        <v>17.460805705074257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55.72891278715916</v>
      </c>
    </row>
    <row r="35" spans="1:21" x14ac:dyDescent="0.25">
      <c r="A35" s="9" t="str">
        <f>Inverters!B31</f>
        <v>A-29</v>
      </c>
      <c r="B35" s="24">
        <f t="shared" si="0"/>
        <v>5151.2104027889764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51.938185782717575</v>
      </c>
      <c r="H35" s="37">
        <f t="shared" si="3"/>
        <v>17.072114173922238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50.95788770146401</v>
      </c>
    </row>
    <row r="36" spans="1:21" x14ac:dyDescent="0.25">
      <c r="A36" s="9" t="str">
        <f>Inverters!B32</f>
        <v>A-30</v>
      </c>
      <c r="B36" s="24">
        <f t="shared" si="0"/>
        <v>6162.8762055555035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53.495668881843415</v>
      </c>
      <c r="H36" s="37">
        <f t="shared" si="3"/>
        <v>15.514631074796398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35.60107462909194</v>
      </c>
    </row>
    <row r="37" spans="1:21" x14ac:dyDescent="0.25">
      <c r="A37" s="9" t="str">
        <f>Inverters!B33</f>
        <v>A-31</v>
      </c>
      <c r="B37" s="24">
        <f t="shared" si="0"/>
        <v>4224.2481971234884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50.214988547875237</v>
      </c>
      <c r="H37" s="37">
        <f t="shared" si="3"/>
        <v>18.795311408764576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75.77590656663844</v>
      </c>
    </row>
    <row r="38" spans="1:21" x14ac:dyDescent="0.25">
      <c r="A38" s="9" t="str">
        <f>Inverters!B34</f>
        <v>A-32</v>
      </c>
      <c r="B38" s="24">
        <f t="shared" si="0"/>
        <v>5313.5700995564266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52.207728288113202</v>
      </c>
      <c r="H38" s="37">
        <f t="shared" si="3"/>
        <v>16.80257166852661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47.891359637319987</v>
      </c>
    </row>
    <row r="39" spans="1:21" x14ac:dyDescent="0.25">
      <c r="A39" s="9" t="str">
        <f>Inverters!B35</f>
        <v>A-33</v>
      </c>
      <c r="B39" s="24">
        <f t="shared" si="0"/>
        <v>5448.7815148805576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52.425987878456141</v>
      </c>
      <c r="H39" s="37">
        <f t="shared" si="3"/>
        <v>16.584312078183672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45.544003881710815</v>
      </c>
    </row>
    <row r="40" spans="1:21" x14ac:dyDescent="0.25">
      <c r="A40" s="9" t="str">
        <f>Inverters!B36</f>
        <v>B-1</v>
      </c>
      <c r="B40" s="24">
        <f t="shared" si="0"/>
        <v>485.23750483695193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31.419087217107826</v>
      </c>
      <c r="H40" s="37">
        <f t="shared" si="3"/>
        <v>34.58091278289217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2871.3840146961898</v>
      </c>
    </row>
    <row r="41" spans="1:21" x14ac:dyDescent="0.25">
      <c r="A41" s="9" t="str">
        <f>Inverters!B37</f>
        <v>B-2</v>
      </c>
      <c r="B41" s="24">
        <f t="shared" si="0"/>
        <v>2567.4512326433196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45.890044063146412</v>
      </c>
      <c r="H41" s="37">
        <f t="shared" si="3"/>
        <v>20.109955936853588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102.56415201275422</v>
      </c>
    </row>
    <row r="42" spans="1:21" x14ac:dyDescent="0.25">
      <c r="A42" s="9" t="str">
        <f>Inverters!B38</f>
        <v>B-3</v>
      </c>
      <c r="B42" s="24">
        <f t="shared" si="0"/>
        <v>3622.4608257509476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48.880073951865278</v>
      </c>
      <c r="H42" s="37">
        <f t="shared" si="3"/>
        <v>17.119926048134722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51.521987131925876</v>
      </c>
    </row>
    <row r="43" spans="1:21" x14ac:dyDescent="0.25">
      <c r="A43" s="9" t="str">
        <f>Inverters!B39</f>
        <v>C-1</v>
      </c>
      <c r="B43" s="24">
        <f t="shared" si="0"/>
        <v>2867.3832175873649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46.849714780880625</v>
      </c>
      <c r="H43" s="37">
        <f t="shared" si="3"/>
        <v>19.150285219119375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82.229665179038264</v>
      </c>
    </row>
    <row r="44" spans="1:21" ht="15.75" thickBot="1" x14ac:dyDescent="0.3">
      <c r="A44" s="9" t="str">
        <f>Inverters!B40</f>
        <v>Trans</v>
      </c>
      <c r="B44" s="24">
        <f>SQRT(($C$2-Q44)^2+($D$2-R44)^2)</f>
        <v>5562.4599131141686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52.605337883551286</v>
      </c>
      <c r="H44" s="37">
        <f t="shared" si="3"/>
        <v>1.3946621164487141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1.3786886860404486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23.385316972873973</v>
      </c>
      <c r="O45" s="108"/>
      <c r="P45" s="108"/>
      <c r="Q45" s="109"/>
      <c r="R45" s="109"/>
      <c r="U45">
        <f t="shared" ref="U45" si="5">10^(H45/10)</f>
        <v>218.03775277620366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41.148128988855355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41.148128988855355</v>
      </c>
      <c r="D51" s="77">
        <f>10*LOG10(SUM(U7:U44))</f>
        <v>41.074818949021122</v>
      </c>
      <c r="E51" s="77">
        <f>P85</f>
        <v>41.120782537188234</v>
      </c>
      <c r="F51" s="78">
        <f>S85</f>
        <v>47.495148455271554</v>
      </c>
    </row>
    <row r="52" spans="1:19" ht="14.45" customHeight="1" thickBot="1" x14ac:dyDescent="0.3">
      <c r="B52" s="72" t="s">
        <v>141</v>
      </c>
      <c r="C52" s="79">
        <f>10*LOG10(10^(C50/10)+10^(C51/10))</f>
        <v>43.622195327715517</v>
      </c>
      <c r="D52" s="79">
        <f>10*LOG10(10^(D50/10)+10^(D51/10))</f>
        <v>41.852560273719781</v>
      </c>
      <c r="E52" s="79">
        <f>J85</f>
        <v>43.03978551260456</v>
      </c>
      <c r="F52" s="80">
        <f>M85</f>
        <v>48.563718975798899</v>
      </c>
    </row>
    <row r="53" spans="1:19" ht="16.149999999999999" customHeight="1" thickBot="1" x14ac:dyDescent="0.3">
      <c r="B53" s="74" t="s">
        <v>145</v>
      </c>
      <c r="C53" s="81">
        <f>C52-C50</f>
        <v>3.6221953277155166</v>
      </c>
      <c r="D53" s="81">
        <f>D52-D50</f>
        <v>7.8525602737197815</v>
      </c>
      <c r="E53" s="81">
        <f>E52-E50</f>
        <v>4.4713144426331866</v>
      </c>
      <c r="F53" s="82">
        <f>F52-F50</f>
        <v>6.6131470459860751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36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41.852560273719781</v>
      </c>
      <c r="J61" s="62">
        <f>10^(I61/10)</f>
        <v>15319.90341836126</v>
      </c>
      <c r="K61" s="63"/>
      <c r="L61" s="153">
        <f>I61+10</f>
        <v>51.852560273719781</v>
      </c>
      <c r="M61" s="62">
        <f>10^(L61/10)</f>
        <v>153199.03418361276</v>
      </c>
      <c r="N61" s="62"/>
      <c r="O61" s="62">
        <f>D51</f>
        <v>41.074818949021122</v>
      </c>
      <c r="P61" s="62">
        <f>10^(O61/10)</f>
        <v>12808.016986851666</v>
      </c>
      <c r="Q61" s="62"/>
      <c r="R61" s="62">
        <f>O61+10</f>
        <v>51.074818949021122</v>
      </c>
      <c r="S61" s="63">
        <f>10^(R61/10)</f>
        <v>128080.16986851679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41.852560273719781</v>
      </c>
      <c r="J62" s="26">
        <f t="shared" ref="J62:J84" si="10">10^(I62/10)</f>
        <v>15319.90341836126</v>
      </c>
      <c r="K62" s="64"/>
      <c r="L62" s="154">
        <f t="shared" ref="L62:L67" si="11">I62+10</f>
        <v>51.852560273719781</v>
      </c>
      <c r="M62" s="26">
        <f t="shared" ref="M62:M84" si="12">10^(L62/10)</f>
        <v>153199.03418361276</v>
      </c>
      <c r="N62" s="26"/>
      <c r="O62" s="26">
        <f>O61</f>
        <v>41.074818949021122</v>
      </c>
      <c r="P62" s="26">
        <f t="shared" ref="P62:P84" si="13">10^(O62/10)</f>
        <v>12808.016986851666</v>
      </c>
      <c r="Q62" s="26"/>
      <c r="R62" s="26">
        <f t="shared" ref="R62:R67" si="14">O62+10</f>
        <v>51.074818949021122</v>
      </c>
      <c r="S62" s="64">
        <f t="shared" ref="S62:S84" si="15">10^(R62/10)</f>
        <v>128080.16986851679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41.852560273719781</v>
      </c>
      <c r="J63" s="26">
        <f t="shared" si="10"/>
        <v>15319.90341836126</v>
      </c>
      <c r="K63" s="64"/>
      <c r="L63" s="154">
        <f t="shared" si="11"/>
        <v>51.852560273719781</v>
      </c>
      <c r="M63" s="26">
        <f t="shared" si="12"/>
        <v>153199.03418361276</v>
      </c>
      <c r="N63" s="26"/>
      <c r="O63" s="26">
        <f t="shared" ref="O63:O84" si="17">O62</f>
        <v>41.074818949021122</v>
      </c>
      <c r="P63" s="26">
        <f t="shared" si="13"/>
        <v>12808.016986851666</v>
      </c>
      <c r="Q63" s="26"/>
      <c r="R63" s="26">
        <f t="shared" si="14"/>
        <v>51.074818949021122</v>
      </c>
      <c r="S63" s="64">
        <f t="shared" si="15"/>
        <v>128080.16986851679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41.852560273719781</v>
      </c>
      <c r="J64" s="26">
        <f t="shared" si="10"/>
        <v>15319.90341836126</v>
      </c>
      <c r="K64" s="64"/>
      <c r="L64" s="154">
        <f t="shared" si="11"/>
        <v>51.852560273719781</v>
      </c>
      <c r="M64" s="26">
        <f t="shared" si="12"/>
        <v>153199.03418361276</v>
      </c>
      <c r="N64" s="26"/>
      <c r="O64" s="26">
        <f t="shared" si="17"/>
        <v>41.074818949021122</v>
      </c>
      <c r="P64" s="26">
        <f t="shared" si="13"/>
        <v>12808.016986851666</v>
      </c>
      <c r="Q64" s="26"/>
      <c r="R64" s="26">
        <f t="shared" si="14"/>
        <v>51.074818949021122</v>
      </c>
      <c r="S64" s="64">
        <f t="shared" si="15"/>
        <v>128080.16986851679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41.852560273719781</v>
      </c>
      <c r="J65" s="26">
        <f t="shared" si="10"/>
        <v>15319.90341836126</v>
      </c>
      <c r="K65" s="64"/>
      <c r="L65" s="154">
        <f t="shared" si="11"/>
        <v>51.852560273719781</v>
      </c>
      <c r="M65" s="26">
        <f t="shared" si="12"/>
        <v>153199.03418361276</v>
      </c>
      <c r="N65" s="26"/>
      <c r="O65" s="26">
        <f t="shared" si="17"/>
        <v>41.074818949021122</v>
      </c>
      <c r="P65" s="26">
        <f t="shared" si="13"/>
        <v>12808.016986851666</v>
      </c>
      <c r="Q65" s="26"/>
      <c r="R65" s="26">
        <f t="shared" si="14"/>
        <v>51.074818949021122</v>
      </c>
      <c r="S65" s="64">
        <f t="shared" si="15"/>
        <v>128080.16986851679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41.852560273719781</v>
      </c>
      <c r="J66" s="26">
        <f t="shared" si="10"/>
        <v>15319.90341836126</v>
      </c>
      <c r="K66" s="64"/>
      <c r="L66" s="154">
        <f t="shared" si="11"/>
        <v>51.852560273719781</v>
      </c>
      <c r="M66" s="26">
        <f t="shared" si="12"/>
        <v>153199.03418361276</v>
      </c>
      <c r="N66" s="26"/>
      <c r="O66" s="26">
        <f t="shared" si="17"/>
        <v>41.074818949021122</v>
      </c>
      <c r="P66" s="26">
        <f t="shared" si="13"/>
        <v>12808.016986851666</v>
      </c>
      <c r="Q66" s="26"/>
      <c r="R66" s="26">
        <f t="shared" si="14"/>
        <v>51.074818949021122</v>
      </c>
      <c r="S66" s="64">
        <f t="shared" si="15"/>
        <v>128080.16986851679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41.852560273719781</v>
      </c>
      <c r="J67" s="26">
        <f t="shared" si="10"/>
        <v>15319.90341836126</v>
      </c>
      <c r="K67" s="64"/>
      <c r="L67" s="154">
        <f t="shared" si="11"/>
        <v>51.852560273719781</v>
      </c>
      <c r="M67" s="26">
        <f t="shared" si="12"/>
        <v>153199.03418361276</v>
      </c>
      <c r="N67" s="26"/>
      <c r="O67" s="26">
        <f t="shared" si="17"/>
        <v>41.074818949021122</v>
      </c>
      <c r="P67" s="26">
        <f t="shared" si="13"/>
        <v>12808.016986851666</v>
      </c>
      <c r="Q67" s="26"/>
      <c r="R67" s="26">
        <f t="shared" si="14"/>
        <v>51.074818949021122</v>
      </c>
      <c r="S67" s="64">
        <f t="shared" si="15"/>
        <v>128080.16986851679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43.622195327715517</v>
      </c>
      <c r="J68" s="26">
        <f t="shared" si="10"/>
        <v>23026.054739627914</v>
      </c>
      <c r="K68" s="64"/>
      <c r="L68" s="154">
        <f>I68</f>
        <v>43.622195327715517</v>
      </c>
      <c r="M68" s="26">
        <f t="shared" si="12"/>
        <v>23026.054739627914</v>
      </c>
      <c r="N68" s="26"/>
      <c r="O68" s="26">
        <f>H46</f>
        <v>41.148128988855355</v>
      </c>
      <c r="P68" s="26">
        <f t="shared" si="13"/>
        <v>13026.054739627867</v>
      </c>
      <c r="Q68" s="26"/>
      <c r="R68" s="26">
        <f>O68</f>
        <v>41.148128988855355</v>
      </c>
      <c r="S68" s="64">
        <f t="shared" si="15"/>
        <v>13026.054739627867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43.622195327715517</v>
      </c>
      <c r="J69" s="26">
        <f t="shared" si="10"/>
        <v>23026.054739627914</v>
      </c>
      <c r="K69" s="64"/>
      <c r="L69" s="154">
        <f t="shared" ref="L69:L82" si="20">I69</f>
        <v>43.622195327715517</v>
      </c>
      <c r="M69" s="26">
        <f t="shared" si="12"/>
        <v>23026.054739627914</v>
      </c>
      <c r="N69" s="26"/>
      <c r="O69" s="26">
        <f t="shared" si="17"/>
        <v>41.148128988855355</v>
      </c>
      <c r="P69" s="26">
        <f t="shared" si="13"/>
        <v>13026.054739627867</v>
      </c>
      <c r="Q69" s="26"/>
      <c r="R69" s="26">
        <f t="shared" ref="R69:R82" si="21">O69</f>
        <v>41.148128988855355</v>
      </c>
      <c r="S69" s="64">
        <f t="shared" si="15"/>
        <v>13026.054739627867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43.622195327715517</v>
      </c>
      <c r="J70" s="26">
        <f t="shared" si="10"/>
        <v>23026.054739627914</v>
      </c>
      <c r="K70" s="64"/>
      <c r="L70" s="154">
        <f t="shared" si="20"/>
        <v>43.622195327715517</v>
      </c>
      <c r="M70" s="26">
        <f t="shared" si="12"/>
        <v>23026.054739627914</v>
      </c>
      <c r="N70" s="26"/>
      <c r="O70" s="26">
        <f t="shared" si="17"/>
        <v>41.148128988855355</v>
      </c>
      <c r="P70" s="26">
        <f t="shared" si="13"/>
        <v>13026.054739627867</v>
      </c>
      <c r="Q70" s="26"/>
      <c r="R70" s="26">
        <f t="shared" si="21"/>
        <v>41.148128988855355</v>
      </c>
      <c r="S70" s="64">
        <f t="shared" si="15"/>
        <v>13026.054739627867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43.622195327715517</v>
      </c>
      <c r="J71" s="26">
        <f t="shared" si="10"/>
        <v>23026.054739627914</v>
      </c>
      <c r="K71" s="64"/>
      <c r="L71" s="154">
        <f t="shared" si="20"/>
        <v>43.622195327715517</v>
      </c>
      <c r="M71" s="26">
        <f t="shared" si="12"/>
        <v>23026.054739627914</v>
      </c>
      <c r="N71" s="26"/>
      <c r="O71" s="26">
        <f t="shared" si="17"/>
        <v>41.148128988855355</v>
      </c>
      <c r="P71" s="26">
        <f t="shared" si="13"/>
        <v>13026.054739627867</v>
      </c>
      <c r="Q71" s="26"/>
      <c r="R71" s="26">
        <f t="shared" si="21"/>
        <v>41.148128988855355</v>
      </c>
      <c r="S71" s="64">
        <f t="shared" si="15"/>
        <v>13026.054739627867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43.622195327715517</v>
      </c>
      <c r="J72" s="26">
        <f t="shared" si="10"/>
        <v>23026.054739627914</v>
      </c>
      <c r="K72" s="64"/>
      <c r="L72" s="154">
        <f t="shared" si="20"/>
        <v>43.622195327715517</v>
      </c>
      <c r="M72" s="26">
        <f t="shared" si="12"/>
        <v>23026.054739627914</v>
      </c>
      <c r="N72" s="26"/>
      <c r="O72" s="26">
        <f t="shared" si="17"/>
        <v>41.148128988855355</v>
      </c>
      <c r="P72" s="26">
        <f t="shared" si="13"/>
        <v>13026.054739627867</v>
      </c>
      <c r="Q72" s="26"/>
      <c r="R72" s="26">
        <f t="shared" si="21"/>
        <v>41.148128988855355</v>
      </c>
      <c r="S72" s="64">
        <f t="shared" si="15"/>
        <v>13026.054739627867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43.622195327715517</v>
      </c>
      <c r="J73" s="26">
        <f t="shared" si="10"/>
        <v>23026.054739627914</v>
      </c>
      <c r="K73" s="64"/>
      <c r="L73" s="154">
        <f t="shared" si="20"/>
        <v>43.622195327715517</v>
      </c>
      <c r="M73" s="26">
        <f t="shared" si="12"/>
        <v>23026.054739627914</v>
      </c>
      <c r="N73" s="26"/>
      <c r="O73" s="26">
        <f t="shared" si="17"/>
        <v>41.148128988855355</v>
      </c>
      <c r="P73" s="26">
        <f t="shared" si="13"/>
        <v>13026.054739627867</v>
      </c>
      <c r="Q73" s="26"/>
      <c r="R73" s="26">
        <f t="shared" si="21"/>
        <v>41.148128988855355</v>
      </c>
      <c r="S73" s="64">
        <f t="shared" si="15"/>
        <v>13026.054739627867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43.622195327715517</v>
      </c>
      <c r="J74" s="26">
        <f t="shared" si="10"/>
        <v>23026.054739627914</v>
      </c>
      <c r="K74" s="64"/>
      <c r="L74" s="154">
        <f t="shared" si="20"/>
        <v>43.622195327715517</v>
      </c>
      <c r="M74" s="26">
        <f t="shared" si="12"/>
        <v>23026.054739627914</v>
      </c>
      <c r="N74" s="26"/>
      <c r="O74" s="26">
        <f t="shared" si="17"/>
        <v>41.148128988855355</v>
      </c>
      <c r="P74" s="26">
        <f t="shared" si="13"/>
        <v>13026.054739627867</v>
      </c>
      <c r="Q74" s="26"/>
      <c r="R74" s="26">
        <f t="shared" si="21"/>
        <v>41.148128988855355</v>
      </c>
      <c r="S74" s="64">
        <f t="shared" si="15"/>
        <v>13026.054739627867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43.622195327715517</v>
      </c>
      <c r="J75" s="26">
        <f t="shared" si="10"/>
        <v>23026.054739627914</v>
      </c>
      <c r="K75" s="64"/>
      <c r="L75" s="154">
        <f t="shared" si="20"/>
        <v>43.622195327715517</v>
      </c>
      <c r="M75" s="26">
        <f t="shared" si="12"/>
        <v>23026.054739627914</v>
      </c>
      <c r="N75" s="26"/>
      <c r="O75" s="26">
        <f t="shared" si="17"/>
        <v>41.148128988855355</v>
      </c>
      <c r="P75" s="26">
        <f t="shared" si="13"/>
        <v>13026.054739627867</v>
      </c>
      <c r="Q75" s="26"/>
      <c r="R75" s="26">
        <f t="shared" si="21"/>
        <v>41.148128988855355</v>
      </c>
      <c r="S75" s="64">
        <f t="shared" si="15"/>
        <v>13026.054739627867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43.622195327715517</v>
      </c>
      <c r="J76" s="26">
        <f t="shared" si="10"/>
        <v>23026.054739627914</v>
      </c>
      <c r="K76" s="64"/>
      <c r="L76" s="154">
        <f t="shared" si="20"/>
        <v>43.622195327715517</v>
      </c>
      <c r="M76" s="26">
        <f t="shared" si="12"/>
        <v>23026.054739627914</v>
      </c>
      <c r="N76" s="26"/>
      <c r="O76" s="26">
        <f t="shared" si="17"/>
        <v>41.148128988855355</v>
      </c>
      <c r="P76" s="26">
        <f t="shared" si="13"/>
        <v>13026.054739627867</v>
      </c>
      <c r="Q76" s="26"/>
      <c r="R76" s="26">
        <f t="shared" si="21"/>
        <v>41.148128988855355</v>
      </c>
      <c r="S76" s="64">
        <f t="shared" si="15"/>
        <v>13026.054739627867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43.622195327715517</v>
      </c>
      <c r="J77" s="26">
        <f t="shared" si="10"/>
        <v>23026.054739627914</v>
      </c>
      <c r="K77" s="64"/>
      <c r="L77" s="154">
        <f t="shared" si="20"/>
        <v>43.622195327715517</v>
      </c>
      <c r="M77" s="26">
        <f t="shared" si="12"/>
        <v>23026.054739627914</v>
      </c>
      <c r="N77" s="26"/>
      <c r="O77" s="26">
        <f t="shared" si="17"/>
        <v>41.148128988855355</v>
      </c>
      <c r="P77" s="26">
        <f t="shared" si="13"/>
        <v>13026.054739627867</v>
      </c>
      <c r="Q77" s="26"/>
      <c r="R77" s="26">
        <f t="shared" si="21"/>
        <v>41.148128988855355</v>
      </c>
      <c r="S77" s="64">
        <f t="shared" si="15"/>
        <v>13026.054739627867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43.622195327715517</v>
      </c>
      <c r="J78" s="26">
        <f t="shared" si="10"/>
        <v>23026.054739627914</v>
      </c>
      <c r="K78" s="64"/>
      <c r="L78" s="154">
        <f t="shared" si="20"/>
        <v>43.622195327715517</v>
      </c>
      <c r="M78" s="26">
        <f t="shared" si="12"/>
        <v>23026.054739627914</v>
      </c>
      <c r="N78" s="26"/>
      <c r="O78" s="26">
        <f t="shared" si="17"/>
        <v>41.148128988855355</v>
      </c>
      <c r="P78" s="26">
        <f t="shared" si="13"/>
        <v>13026.054739627867</v>
      </c>
      <c r="Q78" s="26"/>
      <c r="R78" s="26">
        <f t="shared" si="21"/>
        <v>41.148128988855355</v>
      </c>
      <c r="S78" s="64">
        <f t="shared" si="15"/>
        <v>13026.054739627867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43.622195327715517</v>
      </c>
      <c r="J79" s="26">
        <f t="shared" si="10"/>
        <v>23026.054739627914</v>
      </c>
      <c r="K79" s="64"/>
      <c r="L79" s="154">
        <f t="shared" si="20"/>
        <v>43.622195327715517</v>
      </c>
      <c r="M79" s="26">
        <f t="shared" si="12"/>
        <v>23026.054739627914</v>
      </c>
      <c r="N79" s="26"/>
      <c r="O79" s="26">
        <f t="shared" si="17"/>
        <v>41.148128988855355</v>
      </c>
      <c r="P79" s="26">
        <f t="shared" si="13"/>
        <v>13026.054739627867</v>
      </c>
      <c r="Q79" s="26"/>
      <c r="R79" s="26">
        <f t="shared" si="21"/>
        <v>41.148128988855355</v>
      </c>
      <c r="S79" s="64">
        <f t="shared" si="15"/>
        <v>13026.054739627867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43.622195327715517</v>
      </c>
      <c r="J80" s="26">
        <f t="shared" si="10"/>
        <v>23026.054739627914</v>
      </c>
      <c r="K80" s="64"/>
      <c r="L80" s="154">
        <f t="shared" si="20"/>
        <v>43.622195327715517</v>
      </c>
      <c r="M80" s="26">
        <f t="shared" si="12"/>
        <v>23026.054739627914</v>
      </c>
      <c r="N80" s="26"/>
      <c r="O80" s="26">
        <f t="shared" si="17"/>
        <v>41.148128988855355</v>
      </c>
      <c r="P80" s="26">
        <f t="shared" si="13"/>
        <v>13026.054739627867</v>
      </c>
      <c r="Q80" s="26"/>
      <c r="R80" s="26">
        <f t="shared" si="21"/>
        <v>41.148128988855355</v>
      </c>
      <c r="S80" s="64">
        <f t="shared" si="15"/>
        <v>13026.054739627867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43.622195327715517</v>
      </c>
      <c r="J81" s="26">
        <f t="shared" si="10"/>
        <v>23026.054739627914</v>
      </c>
      <c r="K81" s="64"/>
      <c r="L81" s="154">
        <f t="shared" si="20"/>
        <v>43.622195327715517</v>
      </c>
      <c r="M81" s="26">
        <f t="shared" si="12"/>
        <v>23026.054739627914</v>
      </c>
      <c r="N81" s="26"/>
      <c r="O81" s="26">
        <f t="shared" si="17"/>
        <v>41.148128988855355</v>
      </c>
      <c r="P81" s="26">
        <f t="shared" si="13"/>
        <v>13026.054739627867</v>
      </c>
      <c r="Q81" s="26"/>
      <c r="R81" s="26">
        <f t="shared" si="21"/>
        <v>41.148128988855355</v>
      </c>
      <c r="S81" s="64">
        <f t="shared" si="15"/>
        <v>13026.054739627867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43.622195327715517</v>
      </c>
      <c r="J82" s="26">
        <f t="shared" si="10"/>
        <v>23026.054739627914</v>
      </c>
      <c r="K82" s="64"/>
      <c r="L82" s="154">
        <f t="shared" si="20"/>
        <v>43.622195327715517</v>
      </c>
      <c r="M82" s="26">
        <f t="shared" si="12"/>
        <v>23026.054739627914</v>
      </c>
      <c r="N82" s="26"/>
      <c r="O82" s="26">
        <f t="shared" si="17"/>
        <v>41.148128988855355</v>
      </c>
      <c r="P82" s="26">
        <f t="shared" si="13"/>
        <v>13026.054739627867</v>
      </c>
      <c r="Q82" s="26"/>
      <c r="R82" s="26">
        <f t="shared" si="21"/>
        <v>41.148128988855355</v>
      </c>
      <c r="S82" s="64">
        <f t="shared" si="15"/>
        <v>13026.054739627867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41.852560273719781</v>
      </c>
      <c r="J83" s="26">
        <f t="shared" si="10"/>
        <v>15319.90341836126</v>
      </c>
      <c r="K83" s="64"/>
      <c r="L83" s="154">
        <f>I83+10</f>
        <v>51.852560273719781</v>
      </c>
      <c r="M83" s="26">
        <f t="shared" si="12"/>
        <v>153199.03418361276</v>
      </c>
      <c r="N83" s="26"/>
      <c r="O83" s="26">
        <f>D51</f>
        <v>41.074818949021122</v>
      </c>
      <c r="P83" s="26">
        <f t="shared" si="13"/>
        <v>12808.016986851666</v>
      </c>
      <c r="Q83" s="26"/>
      <c r="R83" s="26">
        <f>O83+10</f>
        <v>51.074818949021122</v>
      </c>
      <c r="S83" s="64">
        <f t="shared" si="15"/>
        <v>128080.16986851679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41.852560273719781</v>
      </c>
      <c r="J84" s="65">
        <f t="shared" si="10"/>
        <v>15319.90341836126</v>
      </c>
      <c r="K84" s="66"/>
      <c r="L84" s="155">
        <f>I84+10</f>
        <v>51.852560273719781</v>
      </c>
      <c r="M84" s="65">
        <f t="shared" si="12"/>
        <v>153199.03418361276</v>
      </c>
      <c r="N84" s="65"/>
      <c r="O84" s="65">
        <f t="shared" si="17"/>
        <v>41.074818949021122</v>
      </c>
      <c r="P84" s="65">
        <f t="shared" si="13"/>
        <v>12808.016986851666</v>
      </c>
      <c r="Q84" s="65"/>
      <c r="R84" s="65">
        <f>O84+10</f>
        <v>51.074818949021122</v>
      </c>
      <c r="S84" s="66">
        <f t="shared" si="15"/>
        <v>128080.16986851679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43.03978551260456</v>
      </c>
      <c r="K85" s="67"/>
      <c r="L85" s="67" t="s">
        <v>134</v>
      </c>
      <c r="M85" s="67">
        <f>10*LOG10(SUM(M61:M84)/24)</f>
        <v>48.563718975798899</v>
      </c>
      <c r="N85" s="67"/>
      <c r="O85" s="67" t="s">
        <v>135</v>
      </c>
      <c r="P85" s="67">
        <f>10*LOG10(SUM(P61:P84)/24)</f>
        <v>41.120782537188234</v>
      </c>
      <c r="Q85" s="67"/>
      <c r="R85" s="67" t="s">
        <v>134</v>
      </c>
      <c r="S85" s="68">
        <f>10*LOG10(SUM(S61:S84)/24)</f>
        <v>47.495148455271554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36</v>
      </c>
      <c r="C89" s="22">
        <f>C2</f>
        <v>252898.83</v>
      </c>
      <c r="D89" s="23">
        <f>D2</f>
        <v>4259541.1900000004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41.148128988855355</v>
      </c>
      <c r="J89" s="86">
        <f>D51</f>
        <v>41.074818949021122</v>
      </c>
      <c r="K89" s="86">
        <f>E51</f>
        <v>41.120782537188234</v>
      </c>
      <c r="L89" s="87">
        <f>F51</f>
        <v>47.495148455271554</v>
      </c>
      <c r="M89" s="89">
        <f>C52</f>
        <v>43.622195327715517</v>
      </c>
      <c r="N89" s="86">
        <f>D52</f>
        <v>41.852560273719781</v>
      </c>
      <c r="O89" s="86">
        <f>E52</f>
        <v>43.03978551260456</v>
      </c>
      <c r="P89" s="87">
        <f>F52</f>
        <v>48.563718975798899</v>
      </c>
      <c r="Q89" s="89">
        <f>C53</f>
        <v>3.6221953277155166</v>
      </c>
      <c r="R89" s="86">
        <f>D53</f>
        <v>7.8525602737197815</v>
      </c>
      <c r="S89" s="86">
        <f>E53</f>
        <v>4.4713144426331866</v>
      </c>
      <c r="T89" s="87">
        <f>F53</f>
        <v>6.6131470459860751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36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485.23750483695193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27.759387877036197</v>
      </c>
      <c r="K95" s="35">
        <f>4/60*100</f>
        <v>6.666666666666667</v>
      </c>
      <c r="L95" s="36">
        <f t="shared" ref="L95:L126" si="23">F95-J95+M95</f>
        <v>7.479699749554225</v>
      </c>
      <c r="M95" s="110">
        <f>10*LOG(6.666667/100)</f>
        <v>-11.760912373409578</v>
      </c>
      <c r="N95" s="110">
        <f t="shared" ref="N95:N126" si="24">10^(L95/10)</f>
        <v>5.5971890386785015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491.23750483695193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31.525830335379492</v>
      </c>
      <c r="K96" s="27">
        <f t="shared" ref="K96:K159" si="27">4/60*100</f>
        <v>6.666666666666667</v>
      </c>
      <c r="L96" s="37">
        <f t="shared" si="23"/>
        <v>3.7132572912109296</v>
      </c>
      <c r="M96" s="110">
        <f t="shared" ref="M96:M159" si="28">10*LOG(6.666667/100)</f>
        <v>-11.760912373409578</v>
      </c>
      <c r="N96" s="110">
        <f t="shared" si="24"/>
        <v>2.3513957511836283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497.23750483695193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31.63127756952245</v>
      </c>
      <c r="K97" s="27">
        <f t="shared" si="27"/>
        <v>6.666666666666667</v>
      </c>
      <c r="L97" s="37">
        <f t="shared" si="23"/>
        <v>3.6078100570679723</v>
      </c>
      <c r="M97" s="110">
        <f t="shared" si="28"/>
        <v>-11.760912373409578</v>
      </c>
      <c r="N97" s="110">
        <f t="shared" si="24"/>
        <v>2.2949911001526737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503.23750483695193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31.73546000712118</v>
      </c>
      <c r="K98" s="27">
        <f t="shared" si="27"/>
        <v>6.666666666666667</v>
      </c>
      <c r="L98" s="37">
        <f t="shared" si="23"/>
        <v>3.5036276194692419</v>
      </c>
      <c r="M98" s="110">
        <f t="shared" si="28"/>
        <v>-11.760912373409578</v>
      </c>
      <c r="N98" s="110">
        <f t="shared" si="24"/>
        <v>2.2405919017170892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509.23750483695193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31.838407630343877</v>
      </c>
      <c r="K99" s="27">
        <f t="shared" si="27"/>
        <v>6.666666666666667</v>
      </c>
      <c r="L99" s="37">
        <f t="shared" si="23"/>
        <v>3.400679996246545</v>
      </c>
      <c r="M99" s="110">
        <f t="shared" si="28"/>
        <v>-11.760912373409578</v>
      </c>
      <c r="N99" s="110">
        <f t="shared" si="24"/>
        <v>2.1881041993739658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515.23750483695198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31.940149367737771</v>
      </c>
      <c r="K100" s="27">
        <f t="shared" si="27"/>
        <v>6.666666666666667</v>
      </c>
      <c r="L100" s="37">
        <f t="shared" si="23"/>
        <v>3.298938258852651</v>
      </c>
      <c r="M100" s="110">
        <f t="shared" si="28"/>
        <v>-11.760912373409578</v>
      </c>
      <c r="N100" s="110">
        <f t="shared" si="24"/>
        <v>2.1374394752474721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521.23750483695198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32.040713143026018</v>
      </c>
      <c r="K101" s="27">
        <f t="shared" si="27"/>
        <v>6.666666666666667</v>
      </c>
      <c r="L101" s="37">
        <f t="shared" si="23"/>
        <v>3.1983744835644039</v>
      </c>
      <c r="M101" s="110">
        <f t="shared" si="28"/>
        <v>-11.760912373409578</v>
      </c>
      <c r="N101" s="110">
        <f t="shared" si="24"/>
        <v>2.088514276641531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527.23750483695198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32.140125921111853</v>
      </c>
      <c r="K102" s="27">
        <f t="shared" si="27"/>
        <v>6.666666666666667</v>
      </c>
      <c r="L102" s="37">
        <f t="shared" si="23"/>
        <v>3.098961705478569</v>
      </c>
      <c r="M102" s="110">
        <f t="shared" si="28"/>
        <v>-11.760912373409578</v>
      </c>
      <c r="N102" s="110">
        <f t="shared" si="24"/>
        <v>2.0412498721705967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533.23750483695198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32.238413751479818</v>
      </c>
      <c r="K103" s="27">
        <f t="shared" si="27"/>
        <v>6.666666666666667</v>
      </c>
      <c r="L103" s="37">
        <f t="shared" si="23"/>
        <v>3.0006738751106035</v>
      </c>
      <c r="M103" s="110">
        <f t="shared" si="28"/>
        <v>-11.760912373409578</v>
      </c>
      <c r="N103" s="110">
        <f t="shared" si="24"/>
        <v>1.9955719348210932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539.23750483695198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32.335601809168658</v>
      </c>
      <c r="K104" s="27">
        <f t="shared" si="27"/>
        <v>6.666666666666667</v>
      </c>
      <c r="L104" s="37">
        <f t="shared" si="23"/>
        <v>2.9034858174217639</v>
      </c>
      <c r="M104" s="110">
        <f t="shared" si="28"/>
        <v>-11.760912373409578</v>
      </c>
      <c r="N104" s="110">
        <f t="shared" si="24"/>
        <v>1.9514102495598598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545.23750483695198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32.431714433477225</v>
      </c>
      <c r="K105" s="27">
        <f t="shared" si="27"/>
        <v>6.666666666666667</v>
      </c>
      <c r="L105" s="37">
        <f t="shared" si="23"/>
        <v>2.8073731931131967</v>
      </c>
      <c r="M105" s="110">
        <f t="shared" si="28"/>
        <v>-11.760912373409578</v>
      </c>
      <c r="N105" s="110">
        <f t="shared" si="24"/>
        <v>1.9086984433405842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551.23750483695198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32.526775164552269</v>
      </c>
      <c r="K106" s="27">
        <f t="shared" si="27"/>
        <v>6.666666666666667</v>
      </c>
      <c r="L106" s="37">
        <f t="shared" si="23"/>
        <v>2.7123124620381525</v>
      </c>
      <c r="M106" s="110">
        <f t="shared" si="28"/>
        <v>-11.760912373409578</v>
      </c>
      <c r="N106" s="110">
        <f t="shared" si="24"/>
        <v>1.8673737355686193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557.23750483695198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32.620806777995604</v>
      </c>
      <c r="K107" s="27">
        <f t="shared" si="27"/>
        <v>6.666666666666667</v>
      </c>
      <c r="L107" s="37">
        <f t="shared" si="23"/>
        <v>2.6182808485948179</v>
      </c>
      <c r="M107" s="110">
        <f t="shared" si="28"/>
        <v>-11.760912373409578</v>
      </c>
      <c r="N107" s="110">
        <f t="shared" si="24"/>
        <v>1.827376707271539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563.23750483695198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32.713831317618045</v>
      </c>
      <c r="K108" s="27">
        <f t="shared" si="27"/>
        <v>6.666666666666667</v>
      </c>
      <c r="L108" s="37">
        <f t="shared" si="23"/>
        <v>2.5252563089723772</v>
      </c>
      <c r="M108" s="110">
        <f t="shared" si="28"/>
        <v>-11.760912373409578</v>
      </c>
      <c r="N108" s="110">
        <f t="shared" si="24"/>
        <v>1.788651087389848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569.23750483695198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32.805870126457869</v>
      </c>
      <c r="K109" s="27">
        <f t="shared" si="27"/>
        <v>6.666666666666667</v>
      </c>
      <c r="L109" s="37">
        <f t="shared" si="23"/>
        <v>2.4332175001325531</v>
      </c>
      <c r="M109" s="110">
        <f t="shared" si="28"/>
        <v>-11.760912373409578</v>
      </c>
      <c r="N109" s="110">
        <f t="shared" si="24"/>
        <v>1.7511435547519381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575.23750483695198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32.896943876173061</v>
      </c>
      <c r="K110" s="27">
        <f t="shared" si="27"/>
        <v>6.666666666666667</v>
      </c>
      <c r="L110" s="37">
        <f t="shared" si="23"/>
        <v>2.3421437504173603</v>
      </c>
      <c r="M110" s="110">
        <f t="shared" si="28"/>
        <v>-11.760912373409578</v>
      </c>
      <c r="N110" s="110">
        <f t="shared" si="24"/>
        <v>1.7148035544314062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581.23750483695198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32.987072594908483</v>
      </c>
      <c r="K111" s="27">
        <f t="shared" si="27"/>
        <v>6.666666666666667</v>
      </c>
      <c r="L111" s="37">
        <f t="shared" si="23"/>
        <v>2.252015031681939</v>
      </c>
      <c r="M111" s="110">
        <f t="shared" si="28"/>
        <v>-11.760912373409578</v>
      </c>
      <c r="N111" s="110">
        <f t="shared" si="24"/>
        <v>1.6795831273052508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587.23750483695198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33.076275693732086</v>
      </c>
      <c r="K112" s="27">
        <f t="shared" si="27"/>
        <v>6.666666666666667</v>
      </c>
      <c r="L112" s="37">
        <f t="shared" si="23"/>
        <v>2.162811932858336</v>
      </c>
      <c r="M112" s="110">
        <f t="shared" si="28"/>
        <v>-11.760912373409578</v>
      </c>
      <c r="N112" s="110">
        <f t="shared" si="24"/>
        <v>1.6454367517394299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593.23750483695198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33.164571991727328</v>
      </c>
      <c r="K113" s="27">
        <f t="shared" si="27"/>
        <v>6.666666666666667</v>
      </c>
      <c r="L113" s="37">
        <f t="shared" si="23"/>
        <v>2.0745156348630935</v>
      </c>
      <c r="M113" s="110">
        <f t="shared" si="28"/>
        <v>-11.760912373409578</v>
      </c>
      <c r="N113" s="110">
        <f t="shared" si="24"/>
        <v>1.6123211964256094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599.23750483695198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33.251979739823014</v>
      </c>
      <c r="K114" s="27">
        <f t="shared" si="27"/>
        <v>6.666666666666667</v>
      </c>
      <c r="L114" s="37">
        <f t="shared" si="23"/>
        <v>1.9871078867674079</v>
      </c>
      <c r="M114" s="110">
        <f t="shared" si="28"/>
        <v>-11.760912373409578</v>
      </c>
      <c r="N114" s="110">
        <f t="shared" si="24"/>
        <v>1.5801953834803459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605.23750483695198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33.338516643435995</v>
      </c>
      <c r="K115" s="27">
        <f t="shared" si="27"/>
        <v>6.666666666666667</v>
      </c>
      <c r="L115" s="37">
        <f t="shared" si="23"/>
        <v>1.9005709831544273</v>
      </c>
      <c r="M115" s="110">
        <f t="shared" si="28"/>
        <v>-11.760912373409578</v>
      </c>
      <c r="N115" s="110">
        <f t="shared" si="24"/>
        <v>1.5490202609969137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611.23750483695198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33.424199883997034</v>
      </c>
      <c r="K116" s="27">
        <f t="shared" si="27"/>
        <v>6.666666666666667</v>
      </c>
      <c r="L116" s="37">
        <f t="shared" si="23"/>
        <v>1.8148877425933883</v>
      </c>
      <c r="M116" s="110">
        <f t="shared" si="28"/>
        <v>-11.760912373409578</v>
      </c>
      <c r="N116" s="110">
        <f t="shared" si="24"/>
        <v>1.51875868431113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617.23750483695198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33.509046139425244</v>
      </c>
      <c r="K117" s="27">
        <f t="shared" si="27"/>
        <v>6.666666666666667</v>
      </c>
      <c r="L117" s="37">
        <f t="shared" si="23"/>
        <v>1.7300414871651775</v>
      </c>
      <c r="M117" s="110">
        <f t="shared" si="28"/>
        <v>-11.760912373409578</v>
      </c>
      <c r="N117" s="110">
        <f t="shared" si="24"/>
        <v>1.4893753053068775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623.23750483695198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33.593071603612167</v>
      </c>
      <c r="K118" s="27">
        <f t="shared" si="27"/>
        <v>6.666666666666667</v>
      </c>
      <c r="L118" s="37">
        <f t="shared" si="23"/>
        <v>1.6460160229782552</v>
      </c>
      <c r="M118" s="110">
        <f t="shared" si="28"/>
        <v>-11.760912373409578</v>
      </c>
      <c r="N118" s="110">
        <f t="shared" si="24"/>
        <v>1.4608364691451194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629.23750483695198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33.676292004972446</v>
      </c>
      <c r="K119" s="27">
        <f t="shared" si="27"/>
        <v>6.666666666666667</v>
      </c>
      <c r="L119" s="37">
        <f t="shared" si="23"/>
        <v>1.5627956216179761</v>
      </c>
      <c r="M119" s="110">
        <f t="shared" si="28"/>
        <v>-11.760912373409578</v>
      </c>
      <c r="N119" s="110">
        <f t="shared" si="24"/>
        <v>1.4331101178528491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635.23750483695198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33.758722624114178</v>
      </c>
      <c r="K120" s="27">
        <f t="shared" si="27"/>
        <v>6.666666666666667</v>
      </c>
      <c r="L120" s="37">
        <f t="shared" si="23"/>
        <v>1.480365002476244</v>
      </c>
      <c r="M120" s="110">
        <f t="shared" si="28"/>
        <v>-11.760912373409578</v>
      </c>
      <c r="N120" s="110">
        <f t="shared" si="24"/>
        <v>1.4061657002561134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641.23750483695198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33.840378310678688</v>
      </c>
      <c r="K121" s="27">
        <f t="shared" si="27"/>
        <v>6.666666666666667</v>
      </c>
      <c r="L121" s="37">
        <f t="shared" si="23"/>
        <v>1.3987093159117343</v>
      </c>
      <c r="M121" s="110">
        <f t="shared" si="28"/>
        <v>-11.760912373409578</v>
      </c>
      <c r="N121" s="110">
        <f t="shared" si="24"/>
        <v>1.3799740877844389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647.23750483695198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33.921273499396044</v>
      </c>
      <c r="K122" s="27">
        <f t="shared" si="27"/>
        <v>6.666666666666667</v>
      </c>
      <c r="L122" s="37">
        <f t="shared" si="23"/>
        <v>1.317814127194378</v>
      </c>
      <c r="M122" s="110">
        <f t="shared" si="28"/>
        <v>-11.760912373409578</v>
      </c>
      <c r="N122" s="110">
        <f t="shared" si="24"/>
        <v>1.3545074957132954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653.23750483695198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34.001422225399835</v>
      </c>
      <c r="K123" s="27">
        <f t="shared" si="27"/>
        <v>6.666666666666667</v>
      </c>
      <c r="L123" s="37">
        <f t="shared" si="23"/>
        <v>1.2376654011905863</v>
      </c>
      <c r="M123" s="110">
        <f t="shared" si="28"/>
        <v>-11.760912373409578</v>
      </c>
      <c r="N123" s="110">
        <f t="shared" si="24"/>
        <v>1.3297394094468356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659.23750483695198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34.080838138841806</v>
      </c>
      <c r="K124" s="27">
        <f t="shared" si="27"/>
        <v>6.666666666666667</v>
      </c>
      <c r="L124" s="37">
        <f t="shared" si="23"/>
        <v>1.1582494877486162</v>
      </c>
      <c r="M124" s="110">
        <f t="shared" si="28"/>
        <v>-11.760912373409578</v>
      </c>
      <c r="N124" s="110">
        <f t="shared" si="24"/>
        <v>1.3056445154756162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665.23750483695198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34.15953451884431</v>
      </c>
      <c r="K125" s="27">
        <f t="shared" si="27"/>
        <v>6.666666666666667</v>
      </c>
      <c r="L125" s="37">
        <f t="shared" si="23"/>
        <v>1.0795531077461114</v>
      </c>
      <c r="M125" s="110">
        <f t="shared" si="28"/>
        <v>-11.760912373409578</v>
      </c>
      <c r="N125" s="110">
        <f t="shared" si="24"/>
        <v>1.2821986366735449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671.23750483695198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34.237524286826506</v>
      </c>
      <c r="K126" s="27">
        <f t="shared" si="27"/>
        <v>6.666666666666667</v>
      </c>
      <c r="L126" s="37">
        <f t="shared" si="23"/>
        <v>1.0015633397639156</v>
      </c>
      <c r="M126" s="110">
        <f t="shared" si="28"/>
        <v>-11.760912373409578</v>
      </c>
      <c r="N126" s="110">
        <f t="shared" si="24"/>
        <v>1.2593786716250859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677.23750483695198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34.314820019237452</v>
      </c>
      <c r="K127" s="27">
        <f t="shared" si="27"/>
        <v>6.666666666666667</v>
      </c>
      <c r="L127" s="37">
        <f t="shared" ref="L127:L158" si="29">F127-J127+M127</f>
        <v>0.92426760735297009</v>
      </c>
      <c r="M127" s="110">
        <f t="shared" si="28"/>
        <v>-11.760912373409578</v>
      </c>
      <c r="N127" s="110">
        <f t="shared" ref="N127:N158" si="30">10^(L127/10)</f>
        <v>1.2371625376984292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683.23750483695198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34.391433959727685</v>
      </c>
      <c r="K128" s="27">
        <f t="shared" si="27"/>
        <v>6.666666666666667</v>
      </c>
      <c r="L128" s="37">
        <f t="shared" si="29"/>
        <v>0.8476536668627368</v>
      </c>
      <c r="M128" s="110">
        <f t="shared" si="28"/>
        <v>-11.760912373409578</v>
      </c>
      <c r="N128" s="110">
        <f t="shared" si="30"/>
        <v>1.2155291176025695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689.23750483695198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34.467378030788694</v>
      </c>
      <c r="K129" s="27">
        <f t="shared" si="27"/>
        <v>6.666666666666667</v>
      </c>
      <c r="L129" s="37">
        <f t="shared" si="29"/>
        <v>0.77170959580172749</v>
      </c>
      <c r="M129" s="110">
        <f t="shared" si="28"/>
        <v>-11.760912373409578</v>
      </c>
      <c r="N129" s="110">
        <f t="shared" si="30"/>
        <v>1.1944582091867471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695.23750483695198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34.542663844887869</v>
      </c>
      <c r="K130" s="27">
        <f t="shared" si="27"/>
        <v>6.666666666666667</v>
      </c>
      <c r="L130" s="37">
        <f t="shared" si="29"/>
        <v>0.6964237817025527</v>
      </c>
      <c r="M130" s="110">
        <f t="shared" si="28"/>
        <v>-11.760912373409578</v>
      </c>
      <c r="N130" s="110">
        <f t="shared" si="30"/>
        <v>1.1739304782593907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701.23750483695198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34.617302715125092</v>
      </c>
      <c r="K131" s="27">
        <f t="shared" si="27"/>
        <v>6.666666666666667</v>
      </c>
      <c r="L131" s="37">
        <f t="shared" si="29"/>
        <v>0.62178491146532977</v>
      </c>
      <c r="M131" s="110">
        <f t="shared" si="28"/>
        <v>-11.760912373409578</v>
      </c>
      <c r="N131" s="110">
        <f t="shared" si="30"/>
        <v>1.1539274142207301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707.23750483695198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34.691305665435316</v>
      </c>
      <c r="K132" s="27">
        <f t="shared" si="27"/>
        <v>6.666666666666667</v>
      </c>
      <c r="L132" s="37">
        <f t="shared" si="29"/>
        <v>0.54778196115510625</v>
      </c>
      <c r="M132" s="110">
        <f t="shared" si="28"/>
        <v>-11.760912373409578</v>
      </c>
      <c r="N132" s="110">
        <f t="shared" si="30"/>
        <v>1.1344312883189609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713.23750483695198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34.764683440360173</v>
      </c>
      <c r="K133" s="27">
        <f t="shared" si="27"/>
        <v>6.666666666666667</v>
      </c>
      <c r="L133" s="37">
        <f t="shared" si="29"/>
        <v>0.47440418623024883</v>
      </c>
      <c r="M133" s="110">
        <f t="shared" si="28"/>
        <v>-11.760912373409578</v>
      </c>
      <c r="N133" s="110">
        <f t="shared" si="30"/>
        <v>1.1154251143541403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719.23750483695198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34.83744651441031</v>
      </c>
      <c r="K134" s="27">
        <f t="shared" si="27"/>
        <v>6.666666666666667</v>
      </c>
      <c r="L134" s="37">
        <f t="shared" si="29"/>
        <v>0.401641112180112</v>
      </c>
      <c r="M134" s="110">
        <f t="shared" si="28"/>
        <v>-11.760912373409578</v>
      </c>
      <c r="N134" s="110">
        <f t="shared" si="30"/>
        <v>1.0968926116671391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725.23750483695198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34.909605101038764</v>
      </c>
      <c r="K135" s="27">
        <f t="shared" si="27"/>
        <v>6.666666666666667</v>
      </c>
      <c r="L135" s="37">
        <f t="shared" si="29"/>
        <v>0.3294825255516578</v>
      </c>
      <c r="M135" s="110">
        <f t="shared" si="28"/>
        <v>-11.760912373409578</v>
      </c>
      <c r="N135" s="110">
        <f t="shared" si="30"/>
        <v>1.0788181702630641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731.23750483695198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34.981169161244715</v>
      </c>
      <c r="K136" s="27">
        <f t="shared" si="27"/>
        <v>6.666666666666667</v>
      </c>
      <c r="L136" s="37">
        <f t="shared" si="29"/>
        <v>0.25791846534570695</v>
      </c>
      <c r="M136" s="110">
        <f t="shared" si="28"/>
        <v>-11.760912373409578</v>
      </c>
      <c r="N136" s="110">
        <f t="shared" si="30"/>
        <v>1.0611868179295931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737.23750483695198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35.052148411825691</v>
      </c>
      <c r="K137" s="27">
        <f t="shared" si="27"/>
        <v>6.666666666666667</v>
      </c>
      <c r="L137" s="37">
        <f t="shared" si="29"/>
        <v>0.18693921476473108</v>
      </c>
      <c r="M137" s="110">
        <f t="shared" si="28"/>
        <v>-11.760912373409578</v>
      </c>
      <c r="N137" s="110">
        <f t="shared" si="30"/>
        <v>1.0439841892208839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743.23750483695198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35.122552333295246</v>
      </c>
      <c r="K138" s="27">
        <f t="shared" si="27"/>
        <v>6.666666666666667</v>
      </c>
      <c r="L138" s="37">
        <f t="shared" si="29"/>
        <v>0.11653529329517553</v>
      </c>
      <c r="M138" s="110">
        <f t="shared" si="28"/>
        <v>-11.760912373409578</v>
      </c>
      <c r="N138" s="110">
        <f t="shared" si="30"/>
        <v>1.027196496187081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749.23750483695198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35.192390177482459</v>
      </c>
      <c r="K139" s="27">
        <f t="shared" si="27"/>
        <v>6.666666666666667</v>
      </c>
      <c r="L139" s="37">
        <f t="shared" si="29"/>
        <v>4.6697449107963251E-2</v>
      </c>
      <c r="M139" s="110">
        <f t="shared" si="28"/>
        <v>-11.760912373409578</v>
      </c>
      <c r="N139" s="110">
        <f t="shared" si="30"/>
        <v>1.0108105007379937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755.23750483695198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35.261670974828178</v>
      </c>
      <c r="K140" s="27">
        <f t="shared" si="27"/>
        <v>6.666666666666667</v>
      </c>
      <c r="L140" s="37">
        <f t="shared" si="29"/>
        <v>-2.2583348237755985E-2</v>
      </c>
      <c r="M140" s="110">
        <f t="shared" si="28"/>
        <v>-11.760912373409578</v>
      </c>
      <c r="N140" s="110">
        <f t="shared" si="30"/>
        <v>0.99481348853756357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761.23750483695198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35.330403541392727</v>
      </c>
      <c r="K141" s="27">
        <f t="shared" si="27"/>
        <v>6.666666666666667</v>
      </c>
      <c r="L141" s="37">
        <f t="shared" si="29"/>
        <v>-9.1315914802304832E-2</v>
      </c>
      <c r="M141" s="110">
        <f t="shared" si="28"/>
        <v>-11.760912373409578</v>
      </c>
      <c r="N141" s="110">
        <f t="shared" si="30"/>
        <v>0.97919324433291688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767.23750483695198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35.398596485588435</v>
      </c>
      <c r="K142" s="27">
        <f t="shared" si="27"/>
        <v>6.666666666666667</v>
      </c>
      <c r="L142" s="37">
        <f t="shared" si="29"/>
        <v>-0.15950885899801293</v>
      </c>
      <c r="M142" s="110">
        <f t="shared" si="28"/>
        <v>-11.760912373409578</v>
      </c>
      <c r="N142" s="110">
        <f t="shared" si="30"/>
        <v>0.96393802862864875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773.23750483695198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35.466258214649955</v>
      </c>
      <c r="K143" s="27">
        <f t="shared" si="27"/>
        <v>6.666666666666667</v>
      </c>
      <c r="L143" s="37">
        <f t="shared" si="29"/>
        <v>-0.22717058805953272</v>
      </c>
      <c r="M143" s="110">
        <f t="shared" si="28"/>
        <v>-11.760912373409578</v>
      </c>
      <c r="N143" s="110">
        <f t="shared" si="30"/>
        <v>0.94903655562314149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779.23750483695198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35.533396940854487</v>
      </c>
      <c r="K144" s="27">
        <f t="shared" si="27"/>
        <v>6.666666666666667</v>
      </c>
      <c r="L144" s="37">
        <f t="shared" si="29"/>
        <v>-0.29430931426406559</v>
      </c>
      <c r="M144" s="110">
        <f t="shared" si="28"/>
        <v>-11.760912373409578</v>
      </c>
      <c r="N144" s="110">
        <f t="shared" si="30"/>
        <v>0.9344779723294836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785.23750483695198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35.600020687503495</v>
      </c>
      <c r="K145" s="27">
        <f t="shared" si="27"/>
        <v>6.666666666666667</v>
      </c>
      <c r="L145" s="37">
        <f t="shared" si="29"/>
        <v>-0.36093306091307298</v>
      </c>
      <c r="M145" s="110">
        <f t="shared" si="28"/>
        <v>-11.760912373409578</v>
      </c>
      <c r="N145" s="110">
        <f t="shared" si="30"/>
        <v>0.92025183880884498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791.23750483695198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35.666137294676702</v>
      </c>
      <c r="K146" s="27">
        <f t="shared" si="27"/>
        <v>6.666666666666667</v>
      </c>
      <c r="L146" s="37">
        <f t="shared" si="29"/>
        <v>-0.42704966808627987</v>
      </c>
      <c r="M146" s="110">
        <f t="shared" si="28"/>
        <v>-11.760912373409578</v>
      </c>
      <c r="N146" s="110">
        <f t="shared" si="30"/>
        <v>0.90634810944909594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797.23750483695198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35.731754424768738</v>
      </c>
      <c r="K147" s="27">
        <f t="shared" si="27"/>
        <v>6.666666666666667</v>
      </c>
      <c r="L147" s="37">
        <f t="shared" si="29"/>
        <v>-0.49266679817831616</v>
      </c>
      <c r="M147" s="110">
        <f t="shared" si="28"/>
        <v>-11.760912373409578</v>
      </c>
      <c r="N147" s="110">
        <f t="shared" si="30"/>
        <v>0.89275711522597201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803.23750483695198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35.796879567818266</v>
      </c>
      <c r="K148" s="27">
        <f t="shared" si="27"/>
        <v>6.666666666666667</v>
      </c>
      <c r="L148" s="37">
        <f t="shared" si="29"/>
        <v>-0.55779194122784403</v>
      </c>
      <c r="M148" s="110">
        <f t="shared" si="28"/>
        <v>-11.760912373409578</v>
      </c>
      <c r="N148" s="110">
        <f t="shared" si="30"/>
        <v>0.87946954688827805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809.23750483695198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35.861520046638788</v>
      </c>
      <c r="K149" s="27">
        <f t="shared" si="27"/>
        <v>6.666666666666667</v>
      </c>
      <c r="L149" s="37">
        <f t="shared" si="29"/>
        <v>-0.62243242004836574</v>
      </c>
      <c r="M149" s="110">
        <f t="shared" si="28"/>
        <v>-11.760912373409578</v>
      </c>
      <c r="N149" s="110">
        <f t="shared" si="30"/>
        <v>0.86647643901253746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815.23750483695198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35.925683021759866</v>
      </c>
      <c r="K150" s="27">
        <f t="shared" si="27"/>
        <v>6.666666666666667</v>
      </c>
      <c r="L150" s="37">
        <f t="shared" si="29"/>
        <v>-0.68659539516944434</v>
      </c>
      <c r="M150" s="110">
        <f t="shared" si="28"/>
        <v>-11.760912373409578</v>
      </c>
      <c r="N150" s="110">
        <f t="shared" si="30"/>
        <v>0.85376915487610128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821.23750483695198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35.989375496187314</v>
      </c>
      <c r="K151" s="27">
        <f t="shared" si="27"/>
        <v>6.666666666666667</v>
      </c>
      <c r="L151" s="37">
        <f t="shared" si="29"/>
        <v>-0.75028786959689242</v>
      </c>
      <c r="M151" s="110">
        <f t="shared" si="28"/>
        <v>-11.760912373409578</v>
      </c>
      <c r="N151" s="110">
        <f t="shared" si="30"/>
        <v>0.84133937210100829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827.23750483695198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36.052604319989996</v>
      </c>
      <c r="K152" s="27">
        <f t="shared" si="27"/>
        <v>6.666666666666667</v>
      </c>
      <c r="L152" s="37">
        <f t="shared" si="29"/>
        <v>-0.81351669339957411</v>
      </c>
      <c r="M152" s="110">
        <f t="shared" si="28"/>
        <v>-11.760912373409578</v>
      </c>
      <c r="N152" s="110">
        <f t="shared" si="30"/>
        <v>0.82917906902409266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577.23750483695198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32.927090814838593</v>
      </c>
      <c r="K153" s="27">
        <f t="shared" si="27"/>
        <v>6.666666666666667</v>
      </c>
      <c r="L153" s="37">
        <f t="shared" si="29"/>
        <v>2.311996811751829</v>
      </c>
      <c r="M153" s="110">
        <f t="shared" si="28"/>
        <v>-11.760912373409578</v>
      </c>
      <c r="N153" s="110">
        <f t="shared" si="30"/>
        <v>1.7029413117116496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577.43294940988085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32.930031238230889</v>
      </c>
      <c r="K154" s="27">
        <f t="shared" si="27"/>
        <v>6.666666666666667</v>
      </c>
      <c r="L154" s="37">
        <f t="shared" si="29"/>
        <v>2.309056388359533</v>
      </c>
      <c r="M154" s="110">
        <f t="shared" si="28"/>
        <v>-11.760912373409578</v>
      </c>
      <c r="N154" s="110">
        <f t="shared" si="30"/>
        <v>1.7017887127444637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578.0168128748976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32.938809420057588</v>
      </c>
      <c r="K155" s="27">
        <f t="shared" si="27"/>
        <v>6.666666666666667</v>
      </c>
      <c r="L155" s="37">
        <f t="shared" si="29"/>
        <v>2.300278206532834</v>
      </c>
      <c r="M155" s="110">
        <f t="shared" si="28"/>
        <v>-11.760912373409578</v>
      </c>
      <c r="N155" s="110">
        <f t="shared" si="30"/>
        <v>1.6983524444522731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578.98183799901562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32.953298812354603</v>
      </c>
      <c r="K156" s="27">
        <f t="shared" si="27"/>
        <v>6.666666666666667</v>
      </c>
      <c r="L156" s="37">
        <f t="shared" si="29"/>
        <v>2.2857888142358185</v>
      </c>
      <c r="M156" s="110">
        <f t="shared" si="28"/>
        <v>-11.760912373409578</v>
      </c>
      <c r="N156" s="110">
        <f t="shared" si="30"/>
        <v>1.6926956628448284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580.31641942898966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32.973297172673519</v>
      </c>
      <c r="K157" s="27">
        <f t="shared" si="27"/>
        <v>6.666666666666667</v>
      </c>
      <c r="L157" s="37">
        <f t="shared" si="29"/>
        <v>2.2657904539169031</v>
      </c>
      <c r="M157" s="110">
        <f t="shared" si="28"/>
        <v>-11.760912373409578</v>
      </c>
      <c r="N157" s="110">
        <f t="shared" si="30"/>
        <v>1.6849190688651305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582.00526806417543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32.998538314332727</v>
      </c>
      <c r="K158" s="27">
        <f t="shared" si="27"/>
        <v>6.666666666666667</v>
      </c>
      <c r="L158" s="37">
        <f t="shared" si="29"/>
        <v>2.2405493122576949</v>
      </c>
      <c r="M158" s="110">
        <f t="shared" si="28"/>
        <v>-11.760912373409578</v>
      </c>
      <c r="N158" s="110">
        <f t="shared" si="30"/>
        <v>1.6751547426009181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584.03021711877966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33.028706352811369</v>
      </c>
      <c r="K159" s="27">
        <f t="shared" si="27"/>
        <v>6.666666666666667</v>
      </c>
      <c r="L159" s="37">
        <f t="shared" ref="L159:L190" si="32">F159-J159+M159</f>
        <v>2.2103812737790527</v>
      </c>
      <c r="M159" s="110">
        <f t="shared" si="28"/>
        <v>-11.760912373409578</v>
      </c>
      <c r="N159" s="110">
        <f t="shared" ref="N159:N190" si="33">10^(L159/10)</f>
        <v>1.663558690325535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586.37107987511615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33.063450850656757</v>
      </c>
      <c r="K160" s="27">
        <f t="shared" ref="K160:K223" si="36">4/60*100</f>
        <v>6.666666666666667</v>
      </c>
      <c r="L160" s="37">
        <f t="shared" si="32"/>
        <v>2.1756367759336648</v>
      </c>
      <c r="M160" s="110">
        <f t="shared" ref="M160:M223" si="37">10*LOG(6.666667/100)</f>
        <v>-11.760912373409578</v>
      </c>
      <c r="N160" s="110">
        <f t="shared" si="33"/>
        <v>1.6503029560795228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589.00647900553474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33.102401440084179</v>
      </c>
      <c r="K161" s="27">
        <f t="shared" si="36"/>
        <v>6.666666666666667</v>
      </c>
      <c r="L161" s="37">
        <f t="shared" si="32"/>
        <v>2.1366861865062425</v>
      </c>
      <c r="M161" s="110">
        <f t="shared" si="37"/>
        <v>-11.760912373409578</v>
      </c>
      <c r="N161" s="110">
        <f t="shared" si="33"/>
        <v>1.6355680515438469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591.91458766170865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33.145180864749335</v>
      </c>
      <c r="K162" s="27">
        <f t="shared" si="36"/>
        <v>6.666666666666667</v>
      </c>
      <c r="L162" s="37">
        <f t="shared" si="32"/>
        <v>2.0939067618410867</v>
      </c>
      <c r="M162" s="110">
        <f t="shared" si="37"/>
        <v>-11.760912373409578</v>
      </c>
      <c r="N162" s="110">
        <f t="shared" si="33"/>
        <v>1.6195362609530017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595.07374657891978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33.191415810289591</v>
      </c>
      <c r="K163" s="27">
        <f t="shared" si="36"/>
        <v>6.666666666666667</v>
      </c>
      <c r="L163" s="37">
        <f t="shared" si="32"/>
        <v>2.0476718163008307</v>
      </c>
      <c r="M163" s="110">
        <f t="shared" si="37"/>
        <v>-11.760912373409578</v>
      </c>
      <c r="N163" s="110">
        <f t="shared" si="33"/>
        <v>1.6023861466490705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598.46294367469727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33.240745288471587</v>
      </c>
      <c r="K164" s="27">
        <f t="shared" si="36"/>
        <v>6.666666666666667</v>
      </c>
      <c r="L164" s="37">
        <f t="shared" si="32"/>
        <v>1.9983423381188352</v>
      </c>
      <c r="M164" s="110">
        <f t="shared" si="37"/>
        <v>-11.760912373409578</v>
      </c>
      <c r="N164" s="110">
        <f t="shared" si="33"/>
        <v>1.5842883688191205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602.06215976903377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33.292826644128596</v>
      </c>
      <c r="K165" s="27">
        <f t="shared" si="36"/>
        <v>6.666666666666667</v>
      </c>
      <c r="L165" s="37">
        <f t="shared" si="32"/>
        <v>1.9462609824618262</v>
      </c>
      <c r="M165" s="110">
        <f t="shared" si="37"/>
        <v>-11.760912373409578</v>
      </c>
      <c r="N165" s="110">
        <f t="shared" si="33"/>
        <v>1.5654027709806324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605.85259510346873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33.347339449653369</v>
      </c>
      <c r="K166" s="27">
        <f t="shared" si="36"/>
        <v>6.666666666666667</v>
      </c>
      <c r="L166" s="37">
        <f t="shared" si="32"/>
        <v>1.8917481769370532</v>
      </c>
      <c r="M166" s="110">
        <f t="shared" si="37"/>
        <v>-11.760912373409578</v>
      </c>
      <c r="N166" s="110">
        <f t="shared" si="33"/>
        <v>1.5458765800571257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609.81679685613142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33.40398764891345</v>
      </c>
      <c r="K167" s="27">
        <f t="shared" si="36"/>
        <v>6.666666666666667</v>
      </c>
      <c r="L167" s="37">
        <f t="shared" si="32"/>
        <v>1.8350999776769719</v>
      </c>
      <c r="M167" s="110">
        <f t="shared" si="37"/>
        <v>-11.760912373409578</v>
      </c>
      <c r="N167" s="110">
        <f t="shared" si="33"/>
        <v>1.525843520405685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613.93870918252128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33.462500335121163</v>
      </c>
      <c r="K168" s="27">
        <f t="shared" si="36"/>
        <v>6.666666666666667</v>
      </c>
      <c r="L168" s="37">
        <f t="shared" si="32"/>
        <v>1.7765872914692586</v>
      </c>
      <c r="M168" s="110">
        <f t="shared" si="37"/>
        <v>-11.760912373409578</v>
      </c>
      <c r="N168" s="110">
        <f t="shared" si="33"/>
        <v>1.5054236315868874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618.20366594570919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33.522631521995478</v>
      </c>
      <c r="K169" s="27">
        <f t="shared" si="36"/>
        <v>6.666666666666667</v>
      </c>
      <c r="L169" s="37">
        <f t="shared" si="32"/>
        <v>1.7164561045949434</v>
      </c>
      <c r="M169" s="110">
        <f t="shared" si="37"/>
        <v>-11.760912373409578</v>
      </c>
      <c r="N169" s="110">
        <f t="shared" si="33"/>
        <v>1.48472359545276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622.59834350649407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33.584159217166167</v>
      </c>
      <c r="K170" s="27">
        <f t="shared" si="36"/>
        <v>6.666666666666667</v>
      </c>
      <c r="L170" s="37">
        <f t="shared" si="32"/>
        <v>1.6549284094242545</v>
      </c>
      <c r="M170" s="110">
        <f t="shared" si="37"/>
        <v>-11.760912373409578</v>
      </c>
      <c r="N170" s="110">
        <f t="shared" si="33"/>
        <v>1.4638374069593052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627.11068764469746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33.646884047577288</v>
      </c>
      <c r="K171" s="27">
        <f t="shared" si="36"/>
        <v>6.666666666666667</v>
      </c>
      <c r="L171" s="37">
        <f t="shared" si="32"/>
        <v>1.5922035790131339</v>
      </c>
      <c r="M171" s="110">
        <f t="shared" si="37"/>
        <v>-11.760912373409578</v>
      </c>
      <c r="N171" s="110">
        <f t="shared" si="33"/>
        <v>1.4428472561638284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631.72982545479181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33.710627628900816</v>
      </c>
      <c r="K172" s="27">
        <f t="shared" si="36"/>
        <v>6.666666666666667</v>
      </c>
      <c r="L172" s="37">
        <f t="shared" si="32"/>
        <v>1.5284599976896054</v>
      </c>
      <c r="M172" s="110">
        <f t="shared" si="37"/>
        <v>-11.760912373409578</v>
      </c>
      <c r="N172" s="110">
        <f t="shared" si="33"/>
        <v>1.4218245206859024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636.44597020843833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33.775230820082399</v>
      </c>
      <c r="K173" s="27">
        <f t="shared" si="36"/>
        <v>6.666666666666667</v>
      </c>
      <c r="L173" s="37">
        <f t="shared" si="32"/>
        <v>1.4638568065080229</v>
      </c>
      <c r="M173" s="110">
        <f t="shared" si="37"/>
        <v>-11.760912373409578</v>
      </c>
      <c r="N173" s="110">
        <f t="shared" si="33"/>
        <v>1.4008307956725372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641.2503248230031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33.840551962204145</v>
      </c>
      <c r="K174" s="27">
        <f t="shared" si="36"/>
        <v>6.666666666666667</v>
      </c>
      <c r="L174" s="37">
        <f t="shared" si="32"/>
        <v>1.3985356643862765</v>
      </c>
      <c r="M174" s="110">
        <f t="shared" si="37"/>
        <v>-11.760912373409578</v>
      </c>
      <c r="N174" s="110">
        <f t="shared" si="33"/>
        <v>1.379918910980537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646.13498772590208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33.906465167959794</v>
      </c>
      <c r="K175" s="27">
        <f t="shared" si="36"/>
        <v>6.666666666666667</v>
      </c>
      <c r="L175" s="37">
        <f t="shared" si="32"/>
        <v>1.3326224586306274</v>
      </c>
      <c r="M175" s="110">
        <f t="shared" si="37"/>
        <v>-11.760912373409578</v>
      </c>
      <c r="N175" s="110">
        <f t="shared" si="33"/>
        <v>1.3591339029060077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651.09286350829541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33.972858703253308</v>
      </c>
      <c r="K176" s="27">
        <f t="shared" si="36"/>
        <v>6.666666666666667</v>
      </c>
      <c r="L176" s="37">
        <f t="shared" si="32"/>
        <v>1.2662289233371133</v>
      </c>
      <c r="M176" s="110">
        <f t="shared" si="37"/>
        <v>-11.760912373409578</v>
      </c>
      <c r="N176" s="110">
        <f t="shared" si="33"/>
        <v>1.3385139209289849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656.11757974330249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34.039633484401506</v>
      </c>
      <c r="K177" s="27">
        <f t="shared" si="36"/>
        <v>6.666666666666667</v>
      </c>
      <c r="L177" s="37">
        <f t="shared" si="32"/>
        <v>1.199454142188916</v>
      </c>
      <c r="M177" s="110">
        <f t="shared" si="37"/>
        <v>-11.760912373409578</v>
      </c>
      <c r="N177" s="110">
        <f t="shared" si="33"/>
        <v>1.318091059380605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661.20341062554496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34.106701701739979</v>
      </c>
      <c r="K178" s="27">
        <f t="shared" si="36"/>
        <v>6.666666666666667</v>
      </c>
      <c r="L178" s="37">
        <f t="shared" si="32"/>
        <v>1.1323859248504426</v>
      </c>
      <c r="M178" s="110">
        <f t="shared" si="37"/>
        <v>-11.760912373409578</v>
      </c>
      <c r="N178" s="110">
        <f t="shared" si="33"/>
        <v>1.2978921104742058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666.3452075997003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34.173985571833363</v>
      </c>
      <c r="K179" s="27">
        <f t="shared" si="36"/>
        <v>6.666666666666667</v>
      </c>
      <c r="L179" s="37">
        <f t="shared" si="32"/>
        <v>1.0651020547570589</v>
      </c>
      <c r="M179" s="110">
        <f t="shared" si="37"/>
        <v>-11.760912373409578</v>
      </c>
      <c r="N179" s="110">
        <f t="shared" si="33"/>
        <v>1.2779392394772586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671.53833682650588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34.241416214910863</v>
      </c>
      <c r="K180" s="27">
        <f t="shared" si="36"/>
        <v>6.666666666666667</v>
      </c>
      <c r="L180" s="37">
        <f t="shared" si="32"/>
        <v>0.99767141167955842</v>
      </c>
      <c r="M180" s="110">
        <f t="shared" si="37"/>
        <v>-11.760912373409578</v>
      </c>
      <c r="N180" s="110">
        <f t="shared" si="33"/>
        <v>1.2582505855263151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676.77862313795799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34.308932650742143</v>
      </c>
      <c r="K181" s="27">
        <f t="shared" si="36"/>
        <v>6.666666666666667</v>
      </c>
      <c r="L181" s="37">
        <f t="shared" si="32"/>
        <v>0.93015497584827855</v>
      </c>
      <c r="M181" s="110">
        <f t="shared" si="37"/>
        <v>-11.760912373409578</v>
      </c>
      <c r="N181" s="110">
        <f t="shared" si="33"/>
        <v>1.2388407931655676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682.06230002292432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34.376480904286737</v>
      </c>
      <c r="K182" s="27">
        <f t="shared" si="36"/>
        <v>6.666666666666667</v>
      </c>
      <c r="L182" s="37">
        <f t="shared" si="32"/>
        <v>0.86260672230368485</v>
      </c>
      <c r="M182" s="110">
        <f t="shared" si="37"/>
        <v>-11.760912373409578</v>
      </c>
      <c r="N182" s="110">
        <f t="shared" si="33"/>
        <v>1.2197214804749388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687.38596513284438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34.444013211607924</v>
      </c>
      <c r="K183" s="27">
        <f t="shared" si="36"/>
        <v>6.666666666666667</v>
      </c>
      <c r="L183" s="37">
        <f t="shared" si="32"/>
        <v>0.79507441498249776</v>
      </c>
      <c r="M183" s="110">
        <f t="shared" si="37"/>
        <v>-11.760912373409578</v>
      </c>
      <c r="N183" s="110">
        <f t="shared" si="33"/>
        <v>1.2009016499073943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692.74654078478716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34.511487316387317</v>
      </c>
      <c r="K184" s="27">
        <f t="shared" si="36"/>
        <v>6.666666666666667</v>
      </c>
      <c r="L184" s="37">
        <f t="shared" si="32"/>
        <v>0.72760031020310478</v>
      </c>
      <c r="M184" s="110">
        <f t="shared" si="37"/>
        <v>-11.760912373409578</v>
      </c>
      <c r="N184" s="110">
        <f t="shared" si="33"/>
        <v>1.1823880478661981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698.14123895169212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34.578865847656424</v>
      </c>
      <c r="K185" s="27">
        <f t="shared" si="36"/>
        <v>6.666666666666667</v>
      </c>
      <c r="L185" s="37">
        <f t="shared" si="32"/>
        <v>0.66022177893399814</v>
      </c>
      <c r="M185" s="110">
        <f t="shared" si="37"/>
        <v>-11.760912373409578</v>
      </c>
      <c r="N185" s="110">
        <f t="shared" si="33"/>
        <v>1.1641854787548533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703.56753025718581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34.646115769900639</v>
      </c>
      <c r="K186" s="27">
        <f t="shared" si="36"/>
        <v>6.666666666666667</v>
      </c>
      <c r="L186" s="37">
        <f t="shared" si="32"/>
        <v>0.59297185668978258</v>
      </c>
      <c r="M186" s="110">
        <f t="shared" si="37"/>
        <v>-11.760912373409578</v>
      </c>
      <c r="N186" s="110">
        <f t="shared" si="33"/>
        <v>1.1462970788175795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709.02311652814183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34.713207897369436</v>
      </c>
      <c r="K187" s="27">
        <f t="shared" si="36"/>
        <v>6.666666666666667</v>
      </c>
      <c r="L187" s="37">
        <f t="shared" si="32"/>
        <v>0.52587972922098558</v>
      </c>
      <c r="M187" s="110">
        <f t="shared" si="37"/>
        <v>-11.760912373409578</v>
      </c>
      <c r="N187" s="110">
        <f t="shared" si="33"/>
        <v>1.1287245546183653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714.50590649753838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34.780116465162202</v>
      </c>
      <c r="K188" s="27">
        <f t="shared" si="36"/>
        <v>6.666666666666667</v>
      </c>
      <c r="L188" s="37">
        <f t="shared" si="32"/>
        <v>0.45897116142822014</v>
      </c>
      <c r="M188" s="110">
        <f t="shared" si="37"/>
        <v>-11.760912373409578</v>
      </c>
      <c r="N188" s="110">
        <f t="shared" si="33"/>
        <v>1.1114683905229406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720.01399429021899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34.846818750401951</v>
      </c>
      <c r="K189" s="27">
        <f t="shared" si="36"/>
        <v>6.666666666666667</v>
      </c>
      <c r="L189" s="37">
        <f t="shared" si="32"/>
        <v>0.39226887618847073</v>
      </c>
      <c r="M189" s="110">
        <f t="shared" si="37"/>
        <v>-11.760912373409578</v>
      </c>
      <c r="N189" s="110">
        <f t="shared" si="33"/>
        <v>1.0945280290754926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725.54564036298859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34.913294737524851</v>
      </c>
      <c r="K190" s="27">
        <f t="shared" si="36"/>
        <v>6.666666666666667</v>
      </c>
      <c r="L190" s="37">
        <f t="shared" si="32"/>
        <v>0.32579288906557125</v>
      </c>
      <c r="M190" s="110">
        <f t="shared" si="37"/>
        <v>-11.760912373409578</v>
      </c>
      <c r="N190" s="110">
        <f t="shared" si="33"/>
        <v>1.0779020277162781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731.09925460702084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34.979526822384749</v>
      </c>
      <c r="K191" s="27">
        <f t="shared" si="36"/>
        <v>6.666666666666667</v>
      </c>
      <c r="L191" s="37">
        <f t="shared" ref="L191:L222" si="38">F191-J191+M191</f>
        <v>0.25956080420567318</v>
      </c>
      <c r="M191" s="110">
        <f t="shared" si="37"/>
        <v>-11.760912373409578</v>
      </c>
      <c r="N191" s="110">
        <f t="shared" ref="N191:N222" si="39">10^(L191/10)</f>
        <v>1.0615881948752164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736.6733813542063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35.045499550488763</v>
      </c>
      <c r="K192" s="27">
        <f t="shared" si="36"/>
        <v>6.666666666666667</v>
      </c>
      <c r="L192" s="37">
        <f t="shared" si="38"/>
        <v>0.1935880761016584</v>
      </c>
      <c r="M192" s="110">
        <f t="shared" si="37"/>
        <v>-11.760912373409578</v>
      </c>
      <c r="N192" s="110">
        <f t="shared" si="39"/>
        <v>1.0455837081036594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742.26668605962936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35.111199385238216</v>
      </c>
      <c r="K193" s="27">
        <f t="shared" si="36"/>
        <v>6.666666666666667</v>
      </c>
      <c r="L193" s="37">
        <f t="shared" si="38"/>
        <v>0.12788824135220622</v>
      </c>
      <c r="M193" s="110">
        <f t="shared" si="37"/>
        <v>-11.760912373409578</v>
      </c>
      <c r="N193" s="110">
        <f t="shared" si="39"/>
        <v>1.0298852165724317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747.87794345979614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35.17661450254996</v>
      </c>
      <c r="K194" s="27">
        <f t="shared" si="36"/>
        <v>6.666666666666667</v>
      </c>
      <c r="L194" s="37">
        <f t="shared" si="38"/>
        <v>6.2473124040462125E-2</v>
      </c>
      <c r="M194" s="110">
        <f t="shared" si="37"/>
        <v>-11.760912373409578</v>
      </c>
      <c r="N194" s="110">
        <f t="shared" si="39"/>
        <v>1.0144889299673707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753.50602703066738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35.241734608678385</v>
      </c>
      <c r="K195" s="27">
        <f t="shared" si="36"/>
        <v>6.666666666666667</v>
      </c>
      <c r="L195" s="37">
        <f t="shared" si="38"/>
        <v>-2.6469820879633232E-3</v>
      </c>
      <c r="M195" s="110">
        <f t="shared" si="37"/>
        <v>-11.760912373409578</v>
      </c>
      <c r="N195" s="110">
        <f t="shared" si="39"/>
        <v>0.99939069555167503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759.14989959118725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35.306550778451964</v>
      </c>
      <c r="K196" s="27">
        <f t="shared" si="36"/>
        <v>6.666666666666667</v>
      </c>
      <c r="L196" s="37">
        <f t="shared" si="38"/>
        <v>-6.7463151861542059E-2</v>
      </c>
      <c r="M196" s="110">
        <f t="shared" si="37"/>
        <v>-11.760912373409578</v>
      </c>
      <c r="N196" s="110">
        <f t="shared" si="39"/>
        <v>0.98458606493445389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764.80860491705675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35.371055311484618</v>
      </c>
      <c r="K197" s="27">
        <f t="shared" si="36"/>
        <v>6.666666666666667</v>
      </c>
      <c r="L197" s="37">
        <f t="shared" si="38"/>
        <v>-0.13196768489419597</v>
      </c>
      <c r="M197" s="110">
        <f t="shared" si="37"/>
        <v>-11.760912373409578</v>
      </c>
      <c r="N197" s="110">
        <f t="shared" si="39"/>
        <v>0.9700703518838264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770.48126024625094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35.435241604226512</v>
      </c>
      <c r="K198" s="27">
        <f t="shared" si="36"/>
        <v>6.666666666666667</v>
      </c>
      <c r="L198" s="37">
        <f t="shared" si="38"/>
        <v>-0.1961539776360901</v>
      </c>
      <c r="M198" s="110">
        <f t="shared" si="37"/>
        <v>-11.760912373409578</v>
      </c>
      <c r="N198" s="110">
        <f t="shared" si="39"/>
        <v>0.95583868234751679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776.16704957244281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35.499104035984757</v>
      </c>
      <c r="K199" s="27">
        <f t="shared" si="36"/>
        <v>6.666666666666667</v>
      </c>
      <c r="L199" s="37">
        <f t="shared" si="38"/>
        <v>-0.26001640939433557</v>
      </c>
      <c r="M199" s="110">
        <f t="shared" si="37"/>
        <v>-11.760912373409578</v>
      </c>
      <c r="N199" s="110">
        <f t="shared" si="39"/>
        <v>0.94188603769139057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781.86521763533494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35.56263786727726</v>
      </c>
      <c r="K200" s="27">
        <f t="shared" si="36"/>
        <v>6.666666666666667</v>
      </c>
      <c r="L200" s="37">
        <f t="shared" si="38"/>
        <v>-0.32355024068683846</v>
      </c>
      <c r="M200" s="110">
        <f t="shared" si="37"/>
        <v>-11.760912373409578</v>
      </c>
      <c r="N200" s="110">
        <f t="shared" si="39"/>
        <v>0.92820729203378871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787.57506452810242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35.625839149085934</v>
      </c>
      <c r="K201" s="27">
        <f t="shared" si="36"/>
        <v>6.666666666666667</v>
      </c>
      <c r="L201" s="37">
        <f t="shared" si="38"/>
        <v>-0.38675152249551203</v>
      </c>
      <c r="M201" s="110">
        <f t="shared" si="37"/>
        <v>-11.760912373409578</v>
      </c>
      <c r="N201" s="110">
        <f t="shared" si="39"/>
        <v>0.91479724443848498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793.29594085193912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35.688704641752445</v>
      </c>
      <c r="K202" s="27">
        <f t="shared" si="36"/>
        <v>6.666666666666667</v>
      </c>
      <c r="L202" s="37">
        <f t="shared" si="38"/>
        <v>-0.44961701516202268</v>
      </c>
      <c r="M202" s="110">
        <f t="shared" si="37"/>
        <v>-11.760912373409578</v>
      </c>
      <c r="N202" s="110">
        <f t="shared" si="39"/>
        <v>0.90165064662935024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799.02724335623498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35.751231742414383</v>
      </c>
      <c r="K203" s="27">
        <f t="shared" si="36"/>
        <v>6.666666666666667</v>
      </c>
      <c r="L203" s="37">
        <f t="shared" si="38"/>
        <v>-0.51214411582396124</v>
      </c>
      <c r="M203" s="110">
        <f t="shared" si="37"/>
        <v>-11.760912373409578</v>
      </c>
      <c r="N203" s="110">
        <f t="shared" si="39"/>
        <v>0.88876222680324601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804.76841101036109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35.81341842001401</v>
      </c>
      <c r="K204" s="27">
        <f t="shared" si="36"/>
        <v>6.666666666666667</v>
      </c>
      <c r="L204" s="37">
        <f t="shared" si="38"/>
        <v>-0.57433079342358795</v>
      </c>
      <c r="M204" s="110">
        <f t="shared" si="37"/>
        <v>-11.760912373409578</v>
      </c>
      <c r="N204" s="110">
        <f t="shared" si="39"/>
        <v>0.87612671004275999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810.51892145954344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35.875263157029366</v>
      </c>
      <c r="K205" s="27">
        <f t="shared" si="36"/>
        <v>6.666666666666667</v>
      </c>
      <c r="L205" s="37">
        <f t="shared" si="38"/>
        <v>-0.63617553043894404</v>
      </c>
      <c r="M205" s="110">
        <f t="shared" si="37"/>
        <v>-11.760912373409578</v>
      </c>
      <c r="N205" s="110">
        <f t="shared" si="39"/>
        <v>0.86373883576535371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816.27828782297615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35.936764897179934</v>
      </c>
      <c r="K206" s="27">
        <f t="shared" si="36"/>
        <v>6.666666666666667</v>
      </c>
      <c r="L206" s="37">
        <f t="shared" si="38"/>
        <v>-0.69767727058951223</v>
      </c>
      <c r="M206" s="110">
        <f t="shared" si="37"/>
        <v>-11.760912373409578</v>
      </c>
      <c r="N206" s="110">
        <f t="shared" si="39"/>
        <v>0.85159337258912715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822.04605579728604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35.997922998448274</v>
      </c>
      <c r="K207" s="27">
        <f t="shared" si="36"/>
        <v>6.666666666666667</v>
      </c>
      <c r="L207" s="37">
        <f t="shared" si="38"/>
        <v>-0.75883537185785244</v>
      </c>
      <c r="M207" s="110">
        <f t="shared" si="37"/>
        <v>-11.760912373409578</v>
      </c>
      <c r="N207" s="110">
        <f t="shared" si="39"/>
        <v>0.83968513094654518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827.82180103279336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36.058737190837419</v>
      </c>
      <c r="K208" s="27">
        <f t="shared" si="36"/>
        <v>6.666666666666667</v>
      </c>
      <c r="L208" s="37">
        <f t="shared" si="38"/>
        <v>-0.81964956424699764</v>
      </c>
      <c r="M208" s="110">
        <f t="shared" si="37"/>
        <v>-11.760912373409578</v>
      </c>
      <c r="N208" s="110">
        <f t="shared" si="39"/>
        <v>0.82800897373498616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833.60512675380005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36.119207538351759</v>
      </c>
      <c r="K209" s="27">
        <f t="shared" si="36"/>
        <v>6.666666666666667</v>
      </c>
      <c r="L209" s="37">
        <f t="shared" si="38"/>
        <v>-0.88011991176133719</v>
      </c>
      <c r="M209" s="110">
        <f t="shared" si="37"/>
        <v>-11.760912373409578</v>
      </c>
      <c r="N209" s="110">
        <f t="shared" si="39"/>
        <v>0.81655982525618276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839.39566159745914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36.179334404749056</v>
      </c>
      <c r="K210" s="27">
        <f t="shared" si="36"/>
        <v>6.666666666666667</v>
      </c>
      <c r="L210" s="37">
        <f t="shared" si="38"/>
        <v>-0.94024677815863456</v>
      </c>
      <c r="M210" s="110">
        <f t="shared" si="37"/>
        <v>-11.760912373409578</v>
      </c>
      <c r="N210" s="110">
        <f t="shared" si="39"/>
        <v>0.8053326786645757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669.23750483695198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34.211605426659546</v>
      </c>
      <c r="K211" s="27">
        <f t="shared" si="36"/>
        <v>6.666666666666667</v>
      </c>
      <c r="L211" s="37">
        <f t="shared" si="38"/>
        <v>1.0274821999308763</v>
      </c>
      <c r="M211" s="110">
        <f t="shared" si="37"/>
        <v>-11.760912373409578</v>
      </c>
      <c r="N211" s="110">
        <f t="shared" si="39"/>
        <v>1.2669171641558734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669.33530493244461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34.212874660325951</v>
      </c>
      <c r="K212" s="27">
        <f t="shared" si="36"/>
        <v>6.666666666666667</v>
      </c>
      <c r="L212" s="37">
        <f t="shared" si="38"/>
        <v>1.0262129662644703</v>
      </c>
      <c r="M212" s="110">
        <f t="shared" si="37"/>
        <v>-11.760912373409578</v>
      </c>
      <c r="N212" s="110">
        <f t="shared" si="39"/>
        <v>1.2665469593674969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669.62839398280971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34.216677211789175</v>
      </c>
      <c r="K213" s="27">
        <f t="shared" si="36"/>
        <v>6.666666666666667</v>
      </c>
      <c r="L213" s="37">
        <f t="shared" si="38"/>
        <v>1.0224104148012465</v>
      </c>
      <c r="M213" s="110">
        <f t="shared" si="37"/>
        <v>-11.760912373409578</v>
      </c>
      <c r="N213" s="110">
        <f t="shared" si="39"/>
        <v>1.2654384943998094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670.11584321113787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34.222997717256867</v>
      </c>
      <c r="K214" s="27">
        <f t="shared" si="36"/>
        <v>6.666666666666667</v>
      </c>
      <c r="L214" s="37">
        <f t="shared" si="38"/>
        <v>1.0160899093335551</v>
      </c>
      <c r="M214" s="110">
        <f t="shared" si="37"/>
        <v>-11.760912373409578</v>
      </c>
      <c r="N214" s="110">
        <f t="shared" si="39"/>
        <v>1.2635981777530367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670.79612091284321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34.23181084996844</v>
      </c>
      <c r="K215" s="27">
        <f t="shared" si="36"/>
        <v>6.666666666666667</v>
      </c>
      <c r="L215" s="37">
        <f t="shared" si="38"/>
        <v>1.0072767766219819</v>
      </c>
      <c r="M215" s="110">
        <f t="shared" si="37"/>
        <v>-11.760912373409578</v>
      </c>
      <c r="N215" s="110">
        <f t="shared" si="39"/>
        <v>1.2610365595101907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671.66711621883519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34.243081728686612</v>
      </c>
      <c r="K216" s="27">
        <f t="shared" si="36"/>
        <v>6.666666666666667</v>
      </c>
      <c r="L216" s="37">
        <f t="shared" si="38"/>
        <v>0.99600589790381022</v>
      </c>
      <c r="M216" s="110">
        <f t="shared" si="37"/>
        <v>-11.760912373409578</v>
      </c>
      <c r="N216" s="110">
        <f t="shared" si="39"/>
        <v>1.2577681405527337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672.72617116107938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34.256766468618217</v>
      </c>
      <c r="K217" s="27">
        <f t="shared" si="36"/>
        <v>6.666666666666667</v>
      </c>
      <c r="L217" s="37">
        <f t="shared" si="38"/>
        <v>0.98232115797220487</v>
      </c>
      <c r="M217" s="110">
        <f t="shared" si="37"/>
        <v>-11.760912373409578</v>
      </c>
      <c r="N217" s="110">
        <f t="shared" si="39"/>
        <v>1.253811115776436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673.97011993036926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34.2728128554241</v>
      </c>
      <c r="K218" s="27">
        <f t="shared" si="36"/>
        <v>6.666666666666667</v>
      </c>
      <c r="L218" s="37">
        <f t="shared" si="38"/>
        <v>0.96627477116632221</v>
      </c>
      <c r="M218" s="110">
        <f t="shared" si="37"/>
        <v>-11.760912373409578</v>
      </c>
      <c r="N218" s="110">
        <f t="shared" si="39"/>
        <v>1.2491870607979407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675.39533402102734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34.291161119594008</v>
      </c>
      <c r="K219" s="27">
        <f t="shared" si="36"/>
        <v>6.666666666666667</v>
      </c>
      <c r="L219" s="37">
        <f t="shared" si="38"/>
        <v>0.94792650699641356</v>
      </c>
      <c r="M219" s="110">
        <f t="shared" si="37"/>
        <v>-11.760912373409578</v>
      </c>
      <c r="N219" s="110">
        <f t="shared" si="39"/>
        <v>1.2439205732718122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676.99777183718322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34.311744786393923</v>
      </c>
      <c r="K220" s="27">
        <f t="shared" si="36"/>
        <v>6.666666666666667</v>
      </c>
      <c r="L220" s="37">
        <f t="shared" si="38"/>
        <v>0.92734284019649849</v>
      </c>
      <c r="M220" s="110">
        <f t="shared" si="37"/>
        <v>-11.760912373409578</v>
      </c>
      <c r="N220" s="110">
        <f t="shared" si="39"/>
        <v>1.2380388809051666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678.77303129139909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34.334491575859097</v>
      </c>
      <c r="K221" s="27">
        <f t="shared" si="36"/>
        <v>6.666666666666667</v>
      </c>
      <c r="L221" s="37">
        <f t="shared" si="38"/>
        <v>0.90459605073132465</v>
      </c>
      <c r="M221" s="110">
        <f t="shared" si="37"/>
        <v>-11.760912373409578</v>
      </c>
      <c r="N221" s="110">
        <f t="shared" si="39"/>
        <v>1.2315714285554782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680.71640395396662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34.359324327821348</v>
      </c>
      <c r="K222" s="27">
        <f t="shared" si="36"/>
        <v>6.666666666666667</v>
      </c>
      <c r="L222" s="37">
        <f t="shared" si="38"/>
        <v>0.879763298769074</v>
      </c>
      <c r="M222" s="110">
        <f t="shared" si="37"/>
        <v>-11.760912373409578</v>
      </c>
      <c r="N222" s="110">
        <f t="shared" si="39"/>
        <v>1.2245494564730646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682.82292940060745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34.386161928553896</v>
      </c>
      <c r="K223" s="27">
        <f t="shared" si="36"/>
        <v>6.666666666666667</v>
      </c>
      <c r="L223" s="37">
        <f t="shared" ref="L223:L254" si="41">F223-J223+M223</f>
        <v>0.8529256980365254</v>
      </c>
      <c r="M223" s="110">
        <f t="shared" si="37"/>
        <v>-11.760912373409578</v>
      </c>
      <c r="N223" s="110">
        <f t="shared" ref="N223:N254" si="42">10^(L223/10)</f>
        <v>1.2170055808920317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685.08744854472479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34.41492021806539</v>
      </c>
      <c r="K224" s="27">
        <f t="shared" ref="K224:K268" si="45">4/60*100</f>
        <v>6.666666666666667</v>
      </c>
      <c r="L224" s="37">
        <f t="shared" si="41"/>
        <v>0.82416740852503168</v>
      </c>
      <c r="M224" s="110">
        <f t="shared" ref="M224:M268" si="46">10*LOG(6.666667/100)</f>
        <v>-11.760912373409578</v>
      </c>
      <c r="N224" s="110">
        <f t="shared" si="42"/>
        <v>1.2089733868992878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687.50465491328043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34.445512860120409</v>
      </c>
      <c r="K225" s="27">
        <f t="shared" si="45"/>
        <v>6.666666666666667</v>
      </c>
      <c r="L225" s="37">
        <f t="shared" si="41"/>
        <v>0.79357476647001235</v>
      </c>
      <c r="M225" s="110">
        <f t="shared" si="46"/>
        <v>-11.760912373409578</v>
      </c>
      <c r="N225" s="110">
        <f t="shared" si="42"/>
        <v>1.200487041951972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690.06914301816653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34.477852160449999</v>
      </c>
      <c r="K226" s="27">
        <f t="shared" si="45"/>
        <v>6.666666666666667</v>
      </c>
      <c r="L226" s="37">
        <f t="shared" si="41"/>
        <v>0.76123546614042326</v>
      </c>
      <c r="M226" s="110">
        <f t="shared" si="46"/>
        <v>-11.760912373409578</v>
      </c>
      <c r="N226" s="110">
        <f t="shared" si="42"/>
        <v>1.1915809367001593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692.7754531741175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34.511849822105773</v>
      </c>
      <c r="K227" s="27">
        <f t="shared" si="45"/>
        <v>6.666666666666667</v>
      </c>
      <c r="L227" s="37">
        <f t="shared" si="41"/>
        <v>0.72723780448464836</v>
      </c>
      <c r="M227" s="110">
        <f t="shared" si="46"/>
        <v>-11.760912373409578</v>
      </c>
      <c r="N227" s="110">
        <f t="shared" si="42"/>
        <v>1.1822893580235727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695.61811230826811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34.54741763030318</v>
      </c>
      <c r="K228" s="27">
        <f t="shared" si="45"/>
        <v>6.666666666666667</v>
      </c>
      <c r="L228" s="37">
        <f t="shared" si="41"/>
        <v>0.69166999628724213</v>
      </c>
      <c r="M228" s="110">
        <f t="shared" si="46"/>
        <v>-11.760912373409578</v>
      </c>
      <c r="N228" s="110">
        <f t="shared" si="42"/>
        <v>1.1726461975088618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698.59167048646532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34.584468062238372</v>
      </c>
      <c r="K229" s="27">
        <f t="shared" si="45"/>
        <v>6.666666666666667</v>
      </c>
      <c r="L229" s="37">
        <f t="shared" si="41"/>
        <v>0.65461956435204982</v>
      </c>
      <c r="M229" s="110">
        <f t="shared" si="46"/>
        <v>-11.760912373409578</v>
      </c>
      <c r="N229" s="110">
        <f t="shared" si="42"/>
        <v>1.1626846970543243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701.69073304110691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34.622914820139179</v>
      </c>
      <c r="K230" s="27">
        <f t="shared" si="45"/>
        <v>6.666666666666667</v>
      </c>
      <c r="L230" s="37">
        <f t="shared" si="41"/>
        <v>0.61617280645124239</v>
      </c>
      <c r="M230" s="110">
        <f t="shared" si="46"/>
        <v>-11.760912373409578</v>
      </c>
      <c r="N230" s="110">
        <f t="shared" si="42"/>
        <v>1.1524372319442755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704.90998832088758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34.662673288160214</v>
      </c>
      <c r="K231" s="27">
        <f t="shared" si="45"/>
        <v>6.666666666666667</v>
      </c>
      <c r="L231" s="37">
        <f t="shared" si="41"/>
        <v>0.57641433843020806</v>
      </c>
      <c r="M231" s="110">
        <f t="shared" si="46"/>
        <v>-11.760912373409578</v>
      </c>
      <c r="N231" s="110">
        <f t="shared" si="42"/>
        <v>1.1419351306146046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708.24423119290736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34.703660915630913</v>
      </c>
      <c r="K232" s="27">
        <f t="shared" si="45"/>
        <v>6.666666666666667</v>
      </c>
      <c r="L232" s="37">
        <f t="shared" si="41"/>
        <v>0.53542671095950922</v>
      </c>
      <c r="M232" s="110">
        <f t="shared" si="46"/>
        <v>-11.760912373409578</v>
      </c>
      <c r="N232" s="110">
        <f t="shared" si="42"/>
        <v>1.1312085294435568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711.68838251244256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34.745797530619726</v>
      </c>
      <c r="K233" s="27">
        <f t="shared" si="45"/>
        <v>6.666666666666667</v>
      </c>
      <c r="L233" s="37">
        <f t="shared" si="41"/>
        <v>0.49329009597069629</v>
      </c>
      <c r="M233" s="110">
        <f t="shared" si="46"/>
        <v>-11.760912373409578</v>
      </c>
      <c r="N233" s="110">
        <f t="shared" si="42"/>
        <v>1.1202862602408978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715.23750483695198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34.789005588818625</v>
      </c>
      <c r="K234" s="27">
        <f t="shared" si="45"/>
        <v>6.666666666666667</v>
      </c>
      <c r="L234" s="37">
        <f t="shared" si="41"/>
        <v>0.45008203777179645</v>
      </c>
      <c r="M234" s="110">
        <f t="shared" si="46"/>
        <v>-11.760912373409578</v>
      </c>
      <c r="N234" s="110">
        <f t="shared" si="42"/>
        <v>1.1091957676561361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718.88681470111567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34.833210363423881</v>
      </c>
      <c r="K235" s="27">
        <f t="shared" si="45"/>
        <v>6.666666666666667</v>
      </c>
      <c r="L235" s="37">
        <f t="shared" si="41"/>
        <v>0.40587726316654127</v>
      </c>
      <c r="M235" s="110">
        <f t="shared" si="46"/>
        <v>-11.760912373409578</v>
      </c>
      <c r="N235" s="110">
        <f t="shared" si="42"/>
        <v>1.0979630534573463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722.63169179189822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34.878340082047501</v>
      </c>
      <c r="K236" s="27">
        <f t="shared" si="45"/>
        <v>6.666666666666667</v>
      </c>
      <c r="L236" s="37">
        <f t="shared" si="41"/>
        <v>0.36074754454292091</v>
      </c>
      <c r="M236" s="110">
        <f t="shared" si="46"/>
        <v>-11.760912373409578</v>
      </c>
      <c r="N236" s="110">
        <f t="shared" si="42"/>
        <v>1.0866126445167752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726.46768536998559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34.924326016792961</v>
      </c>
      <c r="K237" s="27">
        <f t="shared" si="45"/>
        <v>6.666666666666667</v>
      </c>
      <c r="L237" s="37">
        <f t="shared" si="41"/>
        <v>0.31476160979746126</v>
      </c>
      <c r="M237" s="110">
        <f t="shared" si="46"/>
        <v>-11.760912373409578</v>
      </c>
      <c r="N237" s="110">
        <f t="shared" si="42"/>
        <v>1.0751675813485342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730.39051827957724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34.971102533526306</v>
      </c>
      <c r="K238" s="27">
        <f t="shared" si="45"/>
        <v>6.666666666666667</v>
      </c>
      <c r="L238" s="37">
        <f t="shared" si="41"/>
        <v>0.26798509306411589</v>
      </c>
      <c r="M238" s="110">
        <f t="shared" si="46"/>
        <v>-11.760912373409578</v>
      </c>
      <c r="N238" s="110">
        <f t="shared" si="42"/>
        <v>1.0636494241479457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734.39608887531085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35.0186071061188</v>
      </c>
      <c r="K239" s="27">
        <f t="shared" si="45"/>
        <v>6.666666666666667</v>
      </c>
      <c r="L239" s="37">
        <f t="shared" si="41"/>
        <v>0.22048052047162159</v>
      </c>
      <c r="M239" s="110">
        <f t="shared" si="46"/>
        <v>-11.760912373409578</v>
      </c>
      <c r="N239" s="110">
        <f t="shared" si="42"/>
        <v>1.0520782734558431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738.48047117560463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35.066780301075447</v>
      </c>
      <c r="K240" s="27">
        <f t="shared" si="45"/>
        <v>6.666666666666667</v>
      </c>
      <c r="L240" s="37">
        <f t="shared" si="41"/>
        <v>0.17230732551497496</v>
      </c>
      <c r="M240" s="110">
        <f t="shared" si="46"/>
        <v>-11.760912373409578</v>
      </c>
      <c r="N240" s="110">
        <f t="shared" si="42"/>
        <v>1.0404728027913952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742.63991352809057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35.115565737532854</v>
      </c>
      <c r="K241" s="27">
        <f t="shared" si="45"/>
        <v>6.666666666666667</v>
      </c>
      <c r="L241" s="37">
        <f t="shared" si="41"/>
        <v>0.12352188905756734</v>
      </c>
      <c r="M241" s="110">
        <f t="shared" si="46"/>
        <v>-11.760912373409578</v>
      </c>
      <c r="N241" s="110">
        <f t="shared" si="42"/>
        <v>1.0288503008449807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746.87083604687245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35.164910027141175</v>
      </c>
      <c r="K242" s="27">
        <f t="shared" si="45"/>
        <v>6.666666666666667</v>
      </c>
      <c r="L242" s="37">
        <f t="shared" si="41"/>
        <v>7.4177599449246401E-2</v>
      </c>
      <c r="M242" s="110">
        <f t="shared" si="46"/>
        <v>-11.760912373409578</v>
      </c>
      <c r="N242" s="110">
        <f t="shared" si="42"/>
        <v>1.017226721082926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751.16982705446651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35.214762697862803</v>
      </c>
      <c r="K243" s="27">
        <f t="shared" si="45"/>
        <v>6.666666666666667</v>
      </c>
      <c r="L243" s="37">
        <f t="shared" si="41"/>
        <v>2.4324928727619266E-2</v>
      </c>
      <c r="M243" s="110">
        <f t="shared" si="46"/>
        <v>-11.760912373409578</v>
      </c>
      <c r="N243" s="110">
        <f t="shared" si="42"/>
        <v>1.0056167368768041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755.5336387345717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35.265076105243466</v>
      </c>
      <c r="K244" s="27">
        <f t="shared" si="45"/>
        <v>6.666666666666667</v>
      </c>
      <c r="L244" s="37">
        <f t="shared" si="41"/>
        <v>-2.5988478653044211E-2</v>
      </c>
      <c r="M244" s="110">
        <f t="shared" si="46"/>
        <v>-11.760912373409578</v>
      </c>
      <c r="N244" s="110">
        <f t="shared" si="42"/>
        <v>0.99403380052279466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759.95918217603639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35.315805334253611</v>
      </c>
      <c r="K245" s="27">
        <f t="shared" si="45"/>
        <v>6.666666666666667</v>
      </c>
      <c r="L245" s="37">
        <f t="shared" si="41"/>
        <v>-7.6717707663188861E-2</v>
      </c>
      <c r="M245" s="110">
        <f t="shared" si="46"/>
        <v>-11.760912373409578</v>
      </c>
      <c r="N245" s="110">
        <f t="shared" si="42"/>
        <v>0.98249020475503734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764.44352196409045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35.36690809436756</v>
      </c>
      <c r="K246" s="27">
        <f t="shared" si="45"/>
        <v>6.666666666666667</v>
      </c>
      <c r="L246" s="37">
        <f t="shared" si="41"/>
        <v>-0.12782046777713774</v>
      </c>
      <c r="M246" s="110">
        <f t="shared" si="46"/>
        <v>-11.760912373409578</v>
      </c>
      <c r="N246" s="110">
        <f t="shared" si="42"/>
        <v>0.97099714557733896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768.98387045244317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35.418344610151792</v>
      </c>
      <c r="K247" s="27">
        <f t="shared" si="45"/>
        <v>6.666666666666667</v>
      </c>
      <c r="L247" s="37">
        <f t="shared" si="41"/>
        <v>-0.17925698356136976</v>
      </c>
      <c r="M247" s="110">
        <f t="shared" si="46"/>
        <v>-11.760912373409578</v>
      </c>
      <c r="N247" s="110">
        <f t="shared" si="42"/>
        <v>0.95956478543751111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773.57758182938119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35.470077509273779</v>
      </c>
      <c r="K248" s="27">
        <f t="shared" si="45"/>
        <v>6.666666666666667</v>
      </c>
      <c r="L248" s="37">
        <f t="shared" si="41"/>
        <v>-0.23098988268335674</v>
      </c>
      <c r="M248" s="110">
        <f t="shared" si="46"/>
        <v>-11.760912373409578</v>
      </c>
      <c r="N248" s="110">
        <f t="shared" si="42"/>
        <v>0.94820231594738758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778.22214607263174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35.522071709521242</v>
      </c>
      <c r="K249" s="27">
        <f t="shared" si="45"/>
        <v>6.666666666666667</v>
      </c>
      <c r="L249" s="37">
        <f t="shared" si="41"/>
        <v>-0.28298408293082034</v>
      </c>
      <c r="M249" s="110">
        <f t="shared" si="46"/>
        <v>-11.760912373409578</v>
      </c>
      <c r="N249" s="110">
        <f t="shared" si="42"/>
        <v>0.93691801950904008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782.91518287143276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35.574294306136423</v>
      </c>
      <c r="K250" s="27">
        <f t="shared" si="45"/>
        <v>6.666666666666667</v>
      </c>
      <c r="L250" s="37">
        <f t="shared" si="41"/>
        <v>-0.33520667954600114</v>
      </c>
      <c r="M250" s="110">
        <f t="shared" si="46"/>
        <v>-11.760912373409578</v>
      </c>
      <c r="N250" s="110">
        <f t="shared" si="42"/>
        <v>0.9257193293449949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787.65443557992467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35.626714460521022</v>
      </c>
      <c r="K251" s="27">
        <f t="shared" si="45"/>
        <v>6.666666666666667</v>
      </c>
      <c r="L251" s="37">
        <f t="shared" si="41"/>
        <v>-0.38762683393060016</v>
      </c>
      <c r="M251" s="110">
        <f t="shared" si="46"/>
        <v>-11.760912373409578</v>
      </c>
      <c r="N251" s="110">
        <f t="shared" si="42"/>
        <v>0.91461288754825276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792.43776525350813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35.679303291151051</v>
      </c>
      <c r="K252" s="27">
        <f t="shared" si="45"/>
        <v>6.666666666666667</v>
      </c>
      <c r="L252" s="37">
        <f t="shared" si="41"/>
        <v>-0.44021566456062899</v>
      </c>
      <c r="M252" s="110">
        <f t="shared" si="46"/>
        <v>-11.760912373409578</v>
      </c>
      <c r="N252" s="110">
        <f t="shared" si="42"/>
        <v>0.90360460086850036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797.26314480905421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35.732033767355482</v>
      </c>
      <c r="K253" s="27">
        <f t="shared" si="45"/>
        <v>6.666666666666667</v>
      </c>
      <c r="L253" s="37">
        <f t="shared" si="41"/>
        <v>-0.49294614076505994</v>
      </c>
      <c r="M253" s="110">
        <f t="shared" si="46"/>
        <v>-11.760912373409578</v>
      </c>
      <c r="N253" s="110">
        <f t="shared" si="42"/>
        <v>0.89269969403548621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802.12865334066134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35.784880606454358</v>
      </c>
      <c r="K254" s="27">
        <f t="shared" si="45"/>
        <v>6.666666666666667</v>
      </c>
      <c r="L254" s="37">
        <f t="shared" si="41"/>
        <v>-0.54579297986393627</v>
      </c>
      <c r="M254" s="110">
        <f t="shared" si="46"/>
        <v>-11.760912373409578</v>
      </c>
      <c r="N254" s="110">
        <f t="shared" si="42"/>
        <v>0.88190276049105931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807.03247061485217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35.837820174618869</v>
      </c>
      <c r="K255" s="27">
        <f t="shared" si="45"/>
        <v>6.666666666666667</v>
      </c>
      <c r="L255" s="37">
        <f t="shared" ref="L255:L268" si="47">F255-J255+M255</f>
        <v>-0.59873254802844755</v>
      </c>
      <c r="M255" s="110">
        <f t="shared" si="46"/>
        <v>-11.760912373409578</v>
      </c>
      <c r="N255" s="110">
        <f t="shared" ref="N255:N268" si="48">10^(L255/10)</f>
        <v>0.87121781045934488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811.97287176254201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35.890830391704213</v>
      </c>
      <c r="K256" s="27">
        <f t="shared" si="45"/>
        <v>6.666666666666667</v>
      </c>
      <c r="L256" s="37">
        <f t="shared" si="47"/>
        <v>-0.65174276511379148</v>
      </c>
      <c r="M256" s="110">
        <f t="shared" si="46"/>
        <v>-11.760912373409578</v>
      </c>
      <c r="N256" s="110">
        <f t="shared" si="48"/>
        <v>0.86064831633171635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816.94822217963895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35.943890640213667</v>
      </c>
      <c r="K257" s="27">
        <f t="shared" si="45"/>
        <v>6.666666666666667</v>
      </c>
      <c r="L257" s="37">
        <f t="shared" si="47"/>
        <v>-0.70480301362324482</v>
      </c>
      <c r="M257" s="110">
        <f t="shared" si="46"/>
        <v>-11.760912373409578</v>
      </c>
      <c r="N257" s="110">
        <f t="shared" si="48"/>
        <v>0.85019725538099467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821.95697264361138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35.996981678476473</v>
      </c>
      <c r="K258" s="27">
        <f t="shared" si="45"/>
        <v>6.666666666666667</v>
      </c>
      <c r="L258" s="37">
        <f t="shared" si="47"/>
        <v>-0.7578940518860513</v>
      </c>
      <c r="M258" s="110">
        <f t="shared" si="46"/>
        <v>-11.760912373409578</v>
      </c>
      <c r="N258" s="110">
        <f t="shared" si="48"/>
        <v>0.83986714984907407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826.99765464965321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36.050085558060417</v>
      </c>
      <c r="K259" s="27">
        <f t="shared" si="45"/>
        <v>6.666666666666667</v>
      </c>
      <c r="L259" s="37">
        <f t="shared" si="47"/>
        <v>-0.81099793146999488</v>
      </c>
      <c r="M259" s="110">
        <f t="shared" si="46"/>
        <v>-11.760912373409578</v>
      </c>
      <c r="N259" s="110">
        <f t="shared" si="48"/>
        <v>0.82966010447520855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832.06887596707338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36.103185545390772</v>
      </c>
      <c r="K260" s="27">
        <f t="shared" si="45"/>
        <v>6.666666666666667</v>
      </c>
      <c r="L260" s="37">
        <f t="shared" si="47"/>
        <v>-0.86409791880035058</v>
      </c>
      <c r="M260" s="110">
        <f t="shared" si="46"/>
        <v>-11.760912373409578</v>
      </c>
      <c r="N260" s="110">
        <f t="shared" si="48"/>
        <v>0.81957784154944024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837.16931641413794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36.156266047508183</v>
      </c>
      <c r="K261" s="27">
        <f t="shared" si="45"/>
        <v>6.666666666666667</v>
      </c>
      <c r="L261" s="37">
        <f t="shared" si="47"/>
        <v>-0.91717842091776092</v>
      </c>
      <c r="M261" s="110">
        <f t="shared" si="46"/>
        <v>-11.760912373409578</v>
      </c>
      <c r="N261" s="110">
        <f t="shared" si="48"/>
        <v>0.80962173358825018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842.29772384769535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36.209312541867767</v>
      </c>
      <c r="K262" s="27">
        <f t="shared" si="45"/>
        <v>6.666666666666667</v>
      </c>
      <c r="L262" s="37">
        <f t="shared" si="47"/>
        <v>-0.97022491527734545</v>
      </c>
      <c r="M262" s="110">
        <f t="shared" si="46"/>
        <v>-11.760912373409578</v>
      </c>
      <c r="N262" s="110">
        <f t="shared" si="48"/>
        <v>0.79979283373813992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847.45291036244862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36.262311510058922</v>
      </c>
      <c r="K263" s="27">
        <f t="shared" si="45"/>
        <v>6.666666666666667</v>
      </c>
      <c r="L263" s="37">
        <f t="shared" si="47"/>
        <v>-1.0232238834684999</v>
      </c>
      <c r="M263" s="110">
        <f t="shared" si="46"/>
        <v>-11.760912373409578</v>
      </c>
      <c r="N263" s="110">
        <f t="shared" si="48"/>
        <v>0.79009190401828744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852.63374869363588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36.315250375308402</v>
      </c>
      <c r="K264" s="27">
        <f t="shared" si="45"/>
        <v>6.666666666666667</v>
      </c>
      <c r="L264" s="37">
        <f t="shared" si="47"/>
        <v>-1.0761627487179801</v>
      </c>
      <c r="M264" s="110">
        <f t="shared" si="46"/>
        <v>-11.760912373409578</v>
      </c>
      <c r="N264" s="110">
        <f t="shared" si="48"/>
        <v>0.78051944151627539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857.83916881605978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36.368117443617543</v>
      </c>
      <c r="K265" s="27">
        <f t="shared" si="45"/>
        <v>6.666666666666667</v>
      </c>
      <c r="L265" s="37">
        <f t="shared" si="47"/>
        <v>-1.1290298170271207</v>
      </c>
      <c r="M265" s="110">
        <f t="shared" si="46"/>
        <v>-11.760912373409578</v>
      </c>
      <c r="N265" s="110">
        <f t="shared" si="48"/>
        <v>0.77107570265166747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863.06815473184861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36.420901848376765</v>
      </c>
      <c r="K266" s="27">
        <f t="shared" si="45"/>
        <v>6.666666666666667</v>
      </c>
      <c r="L266" s="37">
        <f t="shared" si="47"/>
        <v>-1.1818142217863432</v>
      </c>
      <c r="M266" s="110">
        <f t="shared" si="46"/>
        <v>-11.760912373409578</v>
      </c>
      <c r="N266" s="110">
        <f t="shared" si="48"/>
        <v>0.76176072562136121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868.319741438964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36.473593498296381</v>
      </c>
      <c r="K267" s="27">
        <f t="shared" si="45"/>
        <v>6.666666666666667</v>
      </c>
      <c r="L267" s="37">
        <f t="shared" si="47"/>
        <v>-1.2345058717059594</v>
      </c>
      <c r="M267" s="110">
        <f t="shared" si="46"/>
        <v>-11.760912373409578</v>
      </c>
      <c r="N267" s="110">
        <f t="shared" si="48"/>
        <v>0.75257435113850313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873.59301207226849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36.526183028490905</v>
      </c>
      <c r="K268" s="40">
        <f t="shared" si="45"/>
        <v>6.666666666666667</v>
      </c>
      <c r="L268" s="41">
        <f t="shared" si="47"/>
        <v>-1.2870954019004834</v>
      </c>
      <c r="M268" s="110">
        <f t="shared" si="46"/>
        <v>-11.760912373409578</v>
      </c>
      <c r="N268" s="110">
        <f t="shared" si="48"/>
        <v>0.74351624157370466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23.385316972873973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5D1FA-4BCF-4D60-B557-45C35472813E}">
  <sheetPr codeName="Sheet39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9.140625" hidden="1" customWidth="1"/>
    <col min="23" max="23" width="9.28515625" bestFit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181</v>
      </c>
      <c r="B2" s="29" t="s">
        <v>119</v>
      </c>
      <c r="C2" s="29">
        <f>NSAs!B39</f>
        <v>252168.07</v>
      </c>
      <c r="D2" s="30">
        <f>NSAs!C39</f>
        <v>4258767.46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37 (dBA)</v>
      </c>
      <c r="V5" s="145" t="str">
        <f>INDEX(A7:A45,MATCH(W5,H7:H45,0))</f>
        <v>A-1</v>
      </c>
      <c r="W5" s="146">
        <f>MAX(H7:H45)</f>
        <v>38.074232506261737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B-1</v>
      </c>
      <c r="W6" s="148">
        <f>LARGE(H7:H45,2)</f>
        <v>31.243803637890771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458.99015730162051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30.936067450378079</v>
      </c>
      <c r="H7" s="36">
        <f>C7-G7</f>
        <v>38.074232506261737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6418.3478518114152</v>
      </c>
    </row>
    <row r="8" spans="1:23" x14ac:dyDescent="0.25">
      <c r="A8" s="9" t="str">
        <f>Inverters!B4</f>
        <v>A-2</v>
      </c>
      <c r="B8" s="24">
        <f t="shared" si="0"/>
        <v>1063.0559327711692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38.23112231125279</v>
      </c>
      <c r="H8" s="37">
        <f t="shared" ref="H8:H44" si="3">C8-G8</f>
        <v>30.779177645387023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1196.5139449776079</v>
      </c>
    </row>
    <row r="9" spans="1:23" x14ac:dyDescent="0.25">
      <c r="A9" s="9" t="str">
        <f>Inverters!B5</f>
        <v>A-3</v>
      </c>
      <c r="B9" s="24">
        <f t="shared" si="0"/>
        <v>2471.3910706522915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45.558829463994371</v>
      </c>
      <c r="H9" s="37">
        <f t="shared" si="3"/>
        <v>23.451470492645441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221.3844175841331</v>
      </c>
    </row>
    <row r="10" spans="1:23" x14ac:dyDescent="0.25">
      <c r="A10" s="9" t="str">
        <f>Inverters!B6</f>
        <v>A-4</v>
      </c>
      <c r="B10" s="24">
        <f t="shared" si="0"/>
        <v>3398.5689113213175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48.325921607002712</v>
      </c>
      <c r="H10" s="37">
        <f t="shared" si="3"/>
        <v>20.6843783496371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117.06790189971281</v>
      </c>
    </row>
    <row r="11" spans="1:23" x14ac:dyDescent="0.25">
      <c r="A11" s="9" t="str">
        <f>Inverters!B7</f>
        <v>A-5</v>
      </c>
      <c r="B11" s="24">
        <f t="shared" si="0"/>
        <v>3770.4636990693848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49.227895277661823</v>
      </c>
      <c r="H11" s="37">
        <f t="shared" si="3"/>
        <v>19.78240467897799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95.113128718187312</v>
      </c>
    </row>
    <row r="12" spans="1:23" x14ac:dyDescent="0.25">
      <c r="A12" s="9" t="str">
        <f>Inverters!B8</f>
        <v>A-6</v>
      </c>
      <c r="B12" s="24">
        <f t="shared" si="0"/>
        <v>4194.1809398856285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50.152943245995353</v>
      </c>
      <c r="H12" s="37">
        <f t="shared" si="3"/>
        <v>18.85735671064446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76.866245926839369</v>
      </c>
    </row>
    <row r="13" spans="1:23" x14ac:dyDescent="0.25">
      <c r="A13" s="9" t="str">
        <f>Inverters!B9</f>
        <v>A-7</v>
      </c>
      <c r="B13" s="24">
        <f t="shared" si="0"/>
        <v>2558.7133647989258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45.860432751284648</v>
      </c>
      <c r="H13" s="37">
        <f t="shared" si="3"/>
        <v>23.149867205355164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206.5317003446753</v>
      </c>
    </row>
    <row r="14" spans="1:23" x14ac:dyDescent="0.25">
      <c r="A14" s="9" t="str">
        <f>Inverters!B10</f>
        <v>A-8</v>
      </c>
      <c r="B14" s="24">
        <f t="shared" si="0"/>
        <v>2842.1623448353748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46.772977625611489</v>
      </c>
      <c r="H14" s="37">
        <f t="shared" si="3"/>
        <v>22.237322331028324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167.39104981284609</v>
      </c>
    </row>
    <row r="15" spans="1:23" x14ac:dyDescent="0.25">
      <c r="A15" s="9" t="str">
        <f>Inverters!B11</f>
        <v>A-9</v>
      </c>
      <c r="B15" s="24">
        <f t="shared" si="0"/>
        <v>3494.1526314972584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48.56683743806262</v>
      </c>
      <c r="H15" s="37">
        <f t="shared" si="3"/>
        <v>20.443462518577192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110.75064185576532</v>
      </c>
    </row>
    <row r="16" spans="1:23" x14ac:dyDescent="0.25">
      <c r="A16" s="9" t="str">
        <f>Inverters!B12</f>
        <v>A-10</v>
      </c>
      <c r="B16" s="24">
        <f t="shared" si="0"/>
        <v>3842.6769677010011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49.392677545953589</v>
      </c>
      <c r="H16" s="37">
        <f t="shared" si="3"/>
        <v>19.617622410686224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91.571903317207585</v>
      </c>
    </row>
    <row r="17" spans="1:21" x14ac:dyDescent="0.25">
      <c r="A17" s="9" t="str">
        <f>Inverters!B13</f>
        <v>A-11</v>
      </c>
      <c r="B17" s="24">
        <f t="shared" si="0"/>
        <v>4212.5847708977572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50.190973067677859</v>
      </c>
      <c r="H17" s="37">
        <f t="shared" si="3"/>
        <v>18.819326888961953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76.196090489975973</v>
      </c>
    </row>
    <row r="18" spans="1:21" x14ac:dyDescent="0.25">
      <c r="A18" s="9" t="str">
        <f>Inverters!B14</f>
        <v>A-12</v>
      </c>
      <c r="B18" s="24">
        <f t="shared" si="0"/>
        <v>4501.0455466480644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50.766268152827976</v>
      </c>
      <c r="H18" s="37">
        <f t="shared" si="3"/>
        <v>18.244031803811836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66.742609146745878</v>
      </c>
    </row>
    <row r="19" spans="1:21" x14ac:dyDescent="0.25">
      <c r="A19" s="9" t="str">
        <f>Inverters!B15</f>
        <v>A-13</v>
      </c>
      <c r="B19" s="24">
        <f t="shared" si="0"/>
        <v>4879.1732023468776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51.46692470202143</v>
      </c>
      <c r="H19" s="37">
        <f t="shared" si="3"/>
        <v>17.543375254618383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56.798586179338855</v>
      </c>
    </row>
    <row r="20" spans="1:21" x14ac:dyDescent="0.25">
      <c r="A20" s="9" t="str">
        <f>Inverters!B16</f>
        <v>A-14</v>
      </c>
      <c r="B20" s="24">
        <f t="shared" si="0"/>
        <v>5171.0090099708541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51.971505889756678</v>
      </c>
      <c r="H20" s="37">
        <f t="shared" si="3"/>
        <v>17.038794066883135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50.568422595004677</v>
      </c>
    </row>
    <row r="21" spans="1:21" x14ac:dyDescent="0.25">
      <c r="A21" s="9" t="str">
        <f>Inverters!B17</f>
        <v>A-15</v>
      </c>
      <c r="B21" s="24">
        <f t="shared" si="0"/>
        <v>5504.6382735289253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52.514575708764482</v>
      </c>
      <c r="H21" s="37">
        <f t="shared" si="3"/>
        <v>16.49572424787533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44.624403592199791</v>
      </c>
    </row>
    <row r="22" spans="1:21" x14ac:dyDescent="0.25">
      <c r="A22" s="9" t="str">
        <f>Inverters!B18</f>
        <v>A-16</v>
      </c>
      <c r="B22" s="24">
        <f t="shared" si="0"/>
        <v>2820.5186068522858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46.706579381895644</v>
      </c>
      <c r="H22" s="37">
        <f t="shared" si="3"/>
        <v>22.303720574744169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169.96991509691125</v>
      </c>
    </row>
    <row r="23" spans="1:21" x14ac:dyDescent="0.25">
      <c r="A23" s="9" t="str">
        <f>Inverters!B19</f>
        <v>A-17</v>
      </c>
      <c r="B23" s="24">
        <f t="shared" si="0"/>
        <v>3234.5566060589122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47.896295117469023</v>
      </c>
      <c r="H23" s="37">
        <f t="shared" si="3"/>
        <v>21.114004839170789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129.24105184361088</v>
      </c>
    </row>
    <row r="24" spans="1:21" x14ac:dyDescent="0.25">
      <c r="A24" s="9" t="str">
        <f>Inverters!B20</f>
        <v>A-18</v>
      </c>
      <c r="B24" s="24">
        <f t="shared" si="0"/>
        <v>3567.1646059301393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48.746463004248085</v>
      </c>
      <c r="H24" s="37">
        <f t="shared" si="3"/>
        <v>20.263836952391728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106.26339700809943</v>
      </c>
    </row>
    <row r="25" spans="1:21" x14ac:dyDescent="0.25">
      <c r="A25" s="9" t="str">
        <f>Inverters!B21</f>
        <v>A-19</v>
      </c>
      <c r="B25" s="24">
        <f t="shared" si="0"/>
        <v>3953.8772524448609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49.640463651534183</v>
      </c>
      <c r="H25" s="37">
        <f t="shared" si="3"/>
        <v>19.369836305105629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86.493531689618592</v>
      </c>
    </row>
    <row r="26" spans="1:21" x14ac:dyDescent="0.25">
      <c r="A26" s="9" t="str">
        <f>Inverters!B22</f>
        <v>A-20</v>
      </c>
      <c r="B26" s="24">
        <f t="shared" si="0"/>
        <v>4271.6668384718623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50.311947465355971</v>
      </c>
      <c r="H26" s="37">
        <f t="shared" si="3"/>
        <v>18.698352491283842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74.102907644403345</v>
      </c>
    </row>
    <row r="27" spans="1:21" x14ac:dyDescent="0.25">
      <c r="A27" s="9" t="str">
        <f>Inverters!B23</f>
        <v>A-21</v>
      </c>
      <c r="B27" s="24">
        <f t="shared" si="0"/>
        <v>4591.9544226179478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50.939951376545054</v>
      </c>
      <c r="H27" s="37">
        <f t="shared" si="3"/>
        <v>18.070348580094759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64.126104439663237</v>
      </c>
    </row>
    <row r="28" spans="1:21" x14ac:dyDescent="0.25">
      <c r="A28" s="9" t="str">
        <f>Inverters!B24</f>
        <v>A-22</v>
      </c>
      <c r="B28" s="24">
        <f t="shared" si="0"/>
        <v>4905.0796712387437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51.512921316881418</v>
      </c>
      <c r="H28" s="37">
        <f t="shared" si="3"/>
        <v>17.497378639758395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56.200200372373381</v>
      </c>
    </row>
    <row r="29" spans="1:21" x14ac:dyDescent="0.25">
      <c r="A29" s="9" t="str">
        <f>Inverters!B25</f>
        <v>A-23</v>
      </c>
      <c r="B29" s="24">
        <f t="shared" si="0"/>
        <v>5222.8928894338733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52.058222389208538</v>
      </c>
      <c r="H29" s="37">
        <f t="shared" si="3"/>
        <v>16.952077567431274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49.568725976764398</v>
      </c>
    </row>
    <row r="30" spans="1:21" x14ac:dyDescent="0.25">
      <c r="A30" s="9" t="str">
        <f>Inverters!B26</f>
        <v>A-24</v>
      </c>
      <c r="B30" s="24">
        <f t="shared" si="0"/>
        <v>5580.977412693951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52.634205296911858</v>
      </c>
      <c r="H30" s="37">
        <f t="shared" si="3"/>
        <v>16.376094659727954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43.411967176682403</v>
      </c>
    </row>
    <row r="31" spans="1:21" x14ac:dyDescent="0.25">
      <c r="A31" s="9" t="str">
        <f>Inverters!B27</f>
        <v>A-25</v>
      </c>
      <c r="B31" s="24">
        <f t="shared" si="0"/>
        <v>3528.6882119705961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48.652265732783384</v>
      </c>
      <c r="H31" s="37">
        <f t="shared" si="3"/>
        <v>20.358034223856428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108.59339788015407</v>
      </c>
    </row>
    <row r="32" spans="1:21" x14ac:dyDescent="0.25">
      <c r="A32" s="9" t="str">
        <f>Inverters!B28</f>
        <v>A-26</v>
      </c>
      <c r="B32" s="24">
        <f t="shared" si="0"/>
        <v>3908.070166668022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49.53924705141155</v>
      </c>
      <c r="H32" s="37">
        <f t="shared" si="3"/>
        <v>19.471052905228262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88.533022361744131</v>
      </c>
    </row>
    <row r="33" spans="1:21" x14ac:dyDescent="0.25">
      <c r="A33" s="9" t="str">
        <f>Inverters!B29</f>
        <v>A-27</v>
      </c>
      <c r="B33" s="24">
        <f t="shared" si="0"/>
        <v>4367.403985206799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50.504467321052545</v>
      </c>
      <c r="H33" s="37">
        <f t="shared" si="3"/>
        <v>18.505832635587268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70.889720420859618</v>
      </c>
    </row>
    <row r="34" spans="1:21" x14ac:dyDescent="0.25">
      <c r="A34" s="9" t="str">
        <f>Inverters!B30</f>
        <v>A-28</v>
      </c>
      <c r="B34" s="24">
        <f t="shared" si="0"/>
        <v>5278.5279379102349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52.150256490151044</v>
      </c>
      <c r="H34" s="37">
        <f t="shared" si="3"/>
        <v>16.860043466488769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48.529335721040979</v>
      </c>
    </row>
    <row r="35" spans="1:21" x14ac:dyDescent="0.25">
      <c r="A35" s="9" t="str">
        <f>Inverters!B31</f>
        <v>A-29</v>
      </c>
      <c r="B35" s="24">
        <f t="shared" si="0"/>
        <v>5523.7389818943548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52.544662965831961</v>
      </c>
      <c r="H35" s="37">
        <f t="shared" si="3"/>
        <v>16.465636990807852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44.316320960240915</v>
      </c>
    </row>
    <row r="36" spans="1:21" x14ac:dyDescent="0.25">
      <c r="A36" s="9" t="str">
        <f>Inverters!B32</f>
        <v>A-30</v>
      </c>
      <c r="B36" s="24">
        <f t="shared" si="0"/>
        <v>6593.0755445770365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54.081761039839868</v>
      </c>
      <c r="H36" s="37">
        <f t="shared" si="3"/>
        <v>14.928538916799944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31.106696482899498</v>
      </c>
    </row>
    <row r="37" spans="1:21" x14ac:dyDescent="0.25">
      <c r="A37" s="9" t="str">
        <f>Inverters!B33</f>
        <v>A-31</v>
      </c>
      <c r="B37" s="24">
        <f t="shared" si="0"/>
        <v>4385.6796200815643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50.540738053840016</v>
      </c>
      <c r="H37" s="37">
        <f t="shared" si="3"/>
        <v>18.469561902799796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70.300140061299572</v>
      </c>
    </row>
    <row r="38" spans="1:21" x14ac:dyDescent="0.25">
      <c r="A38" s="9" t="str">
        <f>Inverters!B34</f>
        <v>A-32</v>
      </c>
      <c r="B38" s="24">
        <f t="shared" si="0"/>
        <v>5621.9536655861975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52.697745239291265</v>
      </c>
      <c r="H38" s="37">
        <f t="shared" si="3"/>
        <v>16.312554717348547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42.781447204601797</v>
      </c>
    </row>
    <row r="39" spans="1:21" x14ac:dyDescent="0.25">
      <c r="A39" s="9" t="str">
        <f>Inverters!B35</f>
        <v>A-33</v>
      </c>
      <c r="B39" s="24">
        <f t="shared" si="0"/>
        <v>5844.3082515898395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53.03466228499186</v>
      </c>
      <c r="H39" s="37">
        <f t="shared" si="3"/>
        <v>15.975637671647952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39.588018738850586</v>
      </c>
    </row>
    <row r="40" spans="1:21" x14ac:dyDescent="0.25">
      <c r="A40" s="9" t="str">
        <f>Inverters!B36</f>
        <v>B-1</v>
      </c>
      <c r="B40" s="24">
        <f t="shared" si="0"/>
        <v>712.5409329996445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34.756196362109229</v>
      </c>
      <c r="H40" s="37">
        <f t="shared" si="3"/>
        <v>31.243803637890771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1331.6201669726177</v>
      </c>
    </row>
    <row r="41" spans="1:21" x14ac:dyDescent="0.25">
      <c r="A41" s="9" t="str">
        <f>Inverters!B37</f>
        <v>B-2</v>
      </c>
      <c r="B41" s="24">
        <f t="shared" si="0"/>
        <v>2590.5773923393617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45.967931423401723</v>
      </c>
      <c r="H41" s="37">
        <f t="shared" si="3"/>
        <v>20.032068576598277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100.74113920593925</v>
      </c>
    </row>
    <row r="42" spans="1:21" x14ac:dyDescent="0.25">
      <c r="A42" s="9" t="str">
        <f>Inverters!B38</f>
        <v>B-3</v>
      </c>
      <c r="B42" s="24">
        <f t="shared" si="0"/>
        <v>3639.3715093678256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48.920527818144436</v>
      </c>
      <c r="H42" s="37">
        <f t="shared" si="3"/>
        <v>17.079472181855564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51.044295971477212</v>
      </c>
    </row>
    <row r="43" spans="1:21" x14ac:dyDescent="0.25">
      <c r="A43" s="9" t="str">
        <f>Inverters!B39</f>
        <v>C-1</v>
      </c>
      <c r="B43" s="24">
        <f t="shared" si="0"/>
        <v>3172.8608583737114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47.729020542131252</v>
      </c>
      <c r="H43" s="37">
        <f t="shared" si="3"/>
        <v>18.270979457868748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67.158029635066768</v>
      </c>
    </row>
    <row r="44" spans="1:21" ht="15.75" thickBot="1" x14ac:dyDescent="0.3">
      <c r="A44" s="9" t="str">
        <f>Inverters!B40</f>
        <v>Trans</v>
      </c>
      <c r="B44" s="24">
        <f>SQRT(($C$2-Q44)^2+($D$2-R44)^2)</f>
        <v>5976.8279610927229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53.22941510287604</v>
      </c>
      <c r="H44" s="37">
        <f t="shared" si="3"/>
        <v>0.77058489712396039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1.1941489186735885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23.741473575729906</v>
      </c>
      <c r="O45" s="108"/>
      <c r="P45" s="108"/>
      <c r="Q45" s="109"/>
      <c r="R45" s="109"/>
      <c r="U45">
        <f t="shared" ref="U45" si="5">10^(H45/10)</f>
        <v>236.67225981728382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40.831052248787572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40.831052248787572</v>
      </c>
      <c r="D51" s="77">
        <f>10*LOG10(SUM(U7:U44))</f>
        <v>40.745327617636597</v>
      </c>
      <c r="E51" s="77">
        <f>P85</f>
        <v>40.799103476714606</v>
      </c>
      <c r="F51" s="78">
        <f>S85</f>
        <v>47.167458653046111</v>
      </c>
    </row>
    <row r="52" spans="1:19" ht="14.45" customHeight="1" thickBot="1" x14ac:dyDescent="0.3">
      <c r="B52" s="72" t="s">
        <v>141</v>
      </c>
      <c r="C52" s="79">
        <f>10*LOG10(10^(C50/10)+10^(C51/10))</f>
        <v>43.44567426855982</v>
      </c>
      <c r="D52" s="79">
        <f>10*LOG10(10^(D50/10)+10^(D51/10))</f>
        <v>41.578835696026381</v>
      </c>
      <c r="E52" s="79">
        <f>J85</f>
        <v>42.835752940901287</v>
      </c>
      <c r="F52" s="80">
        <f>M85</f>
        <v>48.309641394205549</v>
      </c>
    </row>
    <row r="53" spans="1:19" ht="16.149999999999999" customHeight="1" thickBot="1" x14ac:dyDescent="0.3">
      <c r="B53" s="74" t="s">
        <v>145</v>
      </c>
      <c r="C53" s="81">
        <f>C52-C50</f>
        <v>3.4456742685598201</v>
      </c>
      <c r="D53" s="81">
        <f>D52-D50</f>
        <v>7.5788356960263812</v>
      </c>
      <c r="E53" s="81">
        <f>E52-E50</f>
        <v>4.2672818709299136</v>
      </c>
      <c r="F53" s="82">
        <f>F52-F50</f>
        <v>6.359069464392725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37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41.578835696026381</v>
      </c>
      <c r="J61" s="62">
        <f>10^(I61/10)</f>
        <v>14384.129011544846</v>
      </c>
      <c r="K61" s="63"/>
      <c r="L61" s="153">
        <f>I61+10</f>
        <v>51.578835696026381</v>
      </c>
      <c r="M61" s="62">
        <f>10^(L61/10)</f>
        <v>143841.29011544836</v>
      </c>
      <c r="N61" s="62"/>
      <c r="O61" s="62">
        <f>D51</f>
        <v>40.745327617636597</v>
      </c>
      <c r="P61" s="62">
        <f>10^(O61/10)</f>
        <v>11872.242580035241</v>
      </c>
      <c r="Q61" s="62"/>
      <c r="R61" s="62">
        <f>O61+10</f>
        <v>50.745327617636597</v>
      </c>
      <c r="S61" s="63">
        <f>10^(R61/10)</f>
        <v>118722.42580035255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41.578835696026381</v>
      </c>
      <c r="J62" s="26">
        <f t="shared" ref="J62:J84" si="10">10^(I62/10)</f>
        <v>14384.129011544846</v>
      </c>
      <c r="K62" s="64"/>
      <c r="L62" s="154">
        <f t="shared" ref="L62:L67" si="11">I62+10</f>
        <v>51.578835696026381</v>
      </c>
      <c r="M62" s="26">
        <f t="shared" ref="M62:M84" si="12">10^(L62/10)</f>
        <v>143841.29011544836</v>
      </c>
      <c r="N62" s="26"/>
      <c r="O62" s="26">
        <f>O61</f>
        <v>40.745327617636597</v>
      </c>
      <c r="P62" s="26">
        <f t="shared" ref="P62:P84" si="13">10^(O62/10)</f>
        <v>11872.242580035241</v>
      </c>
      <c r="Q62" s="26"/>
      <c r="R62" s="26">
        <f t="shared" ref="R62:R67" si="14">O62+10</f>
        <v>50.745327617636597</v>
      </c>
      <c r="S62" s="64">
        <f t="shared" ref="S62:S84" si="15">10^(R62/10)</f>
        <v>118722.42580035255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41.578835696026381</v>
      </c>
      <c r="J63" s="26">
        <f t="shared" si="10"/>
        <v>14384.129011544846</v>
      </c>
      <c r="K63" s="64"/>
      <c r="L63" s="154">
        <f t="shared" si="11"/>
        <v>51.578835696026381</v>
      </c>
      <c r="M63" s="26">
        <f t="shared" si="12"/>
        <v>143841.29011544836</v>
      </c>
      <c r="N63" s="26"/>
      <c r="O63" s="26">
        <f t="shared" ref="O63:O84" si="17">O62</f>
        <v>40.745327617636597</v>
      </c>
      <c r="P63" s="26">
        <f t="shared" si="13"/>
        <v>11872.242580035241</v>
      </c>
      <c r="Q63" s="26"/>
      <c r="R63" s="26">
        <f t="shared" si="14"/>
        <v>50.745327617636597</v>
      </c>
      <c r="S63" s="64">
        <f t="shared" si="15"/>
        <v>118722.42580035255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41.578835696026381</v>
      </c>
      <c r="J64" s="26">
        <f t="shared" si="10"/>
        <v>14384.129011544846</v>
      </c>
      <c r="K64" s="64"/>
      <c r="L64" s="154">
        <f t="shared" si="11"/>
        <v>51.578835696026381</v>
      </c>
      <c r="M64" s="26">
        <f t="shared" si="12"/>
        <v>143841.29011544836</v>
      </c>
      <c r="N64" s="26"/>
      <c r="O64" s="26">
        <f t="shared" si="17"/>
        <v>40.745327617636597</v>
      </c>
      <c r="P64" s="26">
        <f t="shared" si="13"/>
        <v>11872.242580035241</v>
      </c>
      <c r="Q64" s="26"/>
      <c r="R64" s="26">
        <f t="shared" si="14"/>
        <v>50.745327617636597</v>
      </c>
      <c r="S64" s="64">
        <f t="shared" si="15"/>
        <v>118722.42580035255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41.578835696026381</v>
      </c>
      <c r="J65" s="26">
        <f t="shared" si="10"/>
        <v>14384.129011544846</v>
      </c>
      <c r="K65" s="64"/>
      <c r="L65" s="154">
        <f t="shared" si="11"/>
        <v>51.578835696026381</v>
      </c>
      <c r="M65" s="26">
        <f t="shared" si="12"/>
        <v>143841.29011544836</v>
      </c>
      <c r="N65" s="26"/>
      <c r="O65" s="26">
        <f t="shared" si="17"/>
        <v>40.745327617636597</v>
      </c>
      <c r="P65" s="26">
        <f t="shared" si="13"/>
        <v>11872.242580035241</v>
      </c>
      <c r="Q65" s="26"/>
      <c r="R65" s="26">
        <f t="shared" si="14"/>
        <v>50.745327617636597</v>
      </c>
      <c r="S65" s="64">
        <f t="shared" si="15"/>
        <v>118722.42580035255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41.578835696026381</v>
      </c>
      <c r="J66" s="26">
        <f t="shared" si="10"/>
        <v>14384.129011544846</v>
      </c>
      <c r="K66" s="64"/>
      <c r="L66" s="154">
        <f t="shared" si="11"/>
        <v>51.578835696026381</v>
      </c>
      <c r="M66" s="26">
        <f t="shared" si="12"/>
        <v>143841.29011544836</v>
      </c>
      <c r="N66" s="26"/>
      <c r="O66" s="26">
        <f t="shared" si="17"/>
        <v>40.745327617636597</v>
      </c>
      <c r="P66" s="26">
        <f t="shared" si="13"/>
        <v>11872.242580035241</v>
      </c>
      <c r="Q66" s="26"/>
      <c r="R66" s="26">
        <f t="shared" si="14"/>
        <v>50.745327617636597</v>
      </c>
      <c r="S66" s="64">
        <f t="shared" si="15"/>
        <v>118722.42580035255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41.578835696026381</v>
      </c>
      <c r="J67" s="26">
        <f t="shared" si="10"/>
        <v>14384.129011544846</v>
      </c>
      <c r="K67" s="64"/>
      <c r="L67" s="154">
        <f t="shared" si="11"/>
        <v>51.578835696026381</v>
      </c>
      <c r="M67" s="26">
        <f t="shared" si="12"/>
        <v>143841.29011544836</v>
      </c>
      <c r="N67" s="26"/>
      <c r="O67" s="26">
        <f t="shared" si="17"/>
        <v>40.745327617636597</v>
      </c>
      <c r="P67" s="26">
        <f t="shared" si="13"/>
        <v>11872.242580035241</v>
      </c>
      <c r="Q67" s="26"/>
      <c r="R67" s="26">
        <f t="shared" si="14"/>
        <v>50.745327617636597</v>
      </c>
      <c r="S67" s="64">
        <f t="shared" si="15"/>
        <v>118722.42580035255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43.44567426855982</v>
      </c>
      <c r="J68" s="26">
        <f t="shared" si="10"/>
        <v>22108.914839852561</v>
      </c>
      <c r="K68" s="64"/>
      <c r="L68" s="154">
        <f>I68</f>
        <v>43.44567426855982</v>
      </c>
      <c r="M68" s="26">
        <f t="shared" si="12"/>
        <v>22108.914839852561</v>
      </c>
      <c r="N68" s="26"/>
      <c r="O68" s="26">
        <f>H46</f>
        <v>40.831052248787572</v>
      </c>
      <c r="P68" s="26">
        <f t="shared" si="13"/>
        <v>12108.914839852549</v>
      </c>
      <c r="Q68" s="26"/>
      <c r="R68" s="26">
        <f>O68</f>
        <v>40.831052248787572</v>
      </c>
      <c r="S68" s="64">
        <f t="shared" si="15"/>
        <v>12108.914839852549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43.44567426855982</v>
      </c>
      <c r="J69" s="26">
        <f t="shared" si="10"/>
        <v>22108.914839852561</v>
      </c>
      <c r="K69" s="64"/>
      <c r="L69" s="154">
        <f t="shared" ref="L69:L82" si="20">I69</f>
        <v>43.44567426855982</v>
      </c>
      <c r="M69" s="26">
        <f t="shared" si="12"/>
        <v>22108.914839852561</v>
      </c>
      <c r="N69" s="26"/>
      <c r="O69" s="26">
        <f t="shared" si="17"/>
        <v>40.831052248787572</v>
      </c>
      <c r="P69" s="26">
        <f t="shared" si="13"/>
        <v>12108.914839852549</v>
      </c>
      <c r="Q69" s="26"/>
      <c r="R69" s="26">
        <f t="shared" ref="R69:R82" si="21">O69</f>
        <v>40.831052248787572</v>
      </c>
      <c r="S69" s="64">
        <f t="shared" si="15"/>
        <v>12108.914839852549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43.44567426855982</v>
      </c>
      <c r="J70" s="26">
        <f t="shared" si="10"/>
        <v>22108.914839852561</v>
      </c>
      <c r="K70" s="64"/>
      <c r="L70" s="154">
        <f t="shared" si="20"/>
        <v>43.44567426855982</v>
      </c>
      <c r="M70" s="26">
        <f t="shared" si="12"/>
        <v>22108.914839852561</v>
      </c>
      <c r="N70" s="26"/>
      <c r="O70" s="26">
        <f t="shared" si="17"/>
        <v>40.831052248787572</v>
      </c>
      <c r="P70" s="26">
        <f t="shared" si="13"/>
        <v>12108.914839852549</v>
      </c>
      <c r="Q70" s="26"/>
      <c r="R70" s="26">
        <f t="shared" si="21"/>
        <v>40.831052248787572</v>
      </c>
      <c r="S70" s="64">
        <f t="shared" si="15"/>
        <v>12108.914839852549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43.44567426855982</v>
      </c>
      <c r="J71" s="26">
        <f t="shared" si="10"/>
        <v>22108.914839852561</v>
      </c>
      <c r="K71" s="64"/>
      <c r="L71" s="154">
        <f t="shared" si="20"/>
        <v>43.44567426855982</v>
      </c>
      <c r="M71" s="26">
        <f t="shared" si="12"/>
        <v>22108.914839852561</v>
      </c>
      <c r="N71" s="26"/>
      <c r="O71" s="26">
        <f t="shared" si="17"/>
        <v>40.831052248787572</v>
      </c>
      <c r="P71" s="26">
        <f t="shared" si="13"/>
        <v>12108.914839852549</v>
      </c>
      <c r="Q71" s="26"/>
      <c r="R71" s="26">
        <f t="shared" si="21"/>
        <v>40.831052248787572</v>
      </c>
      <c r="S71" s="64">
        <f t="shared" si="15"/>
        <v>12108.914839852549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43.44567426855982</v>
      </c>
      <c r="J72" s="26">
        <f t="shared" si="10"/>
        <v>22108.914839852561</v>
      </c>
      <c r="K72" s="64"/>
      <c r="L72" s="154">
        <f t="shared" si="20"/>
        <v>43.44567426855982</v>
      </c>
      <c r="M72" s="26">
        <f t="shared" si="12"/>
        <v>22108.914839852561</v>
      </c>
      <c r="N72" s="26"/>
      <c r="O72" s="26">
        <f t="shared" si="17"/>
        <v>40.831052248787572</v>
      </c>
      <c r="P72" s="26">
        <f t="shared" si="13"/>
        <v>12108.914839852549</v>
      </c>
      <c r="Q72" s="26"/>
      <c r="R72" s="26">
        <f t="shared" si="21"/>
        <v>40.831052248787572</v>
      </c>
      <c r="S72" s="64">
        <f t="shared" si="15"/>
        <v>12108.914839852549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43.44567426855982</v>
      </c>
      <c r="J73" s="26">
        <f t="shared" si="10"/>
        <v>22108.914839852561</v>
      </c>
      <c r="K73" s="64"/>
      <c r="L73" s="154">
        <f t="shared" si="20"/>
        <v>43.44567426855982</v>
      </c>
      <c r="M73" s="26">
        <f t="shared" si="12"/>
        <v>22108.914839852561</v>
      </c>
      <c r="N73" s="26"/>
      <c r="O73" s="26">
        <f t="shared" si="17"/>
        <v>40.831052248787572</v>
      </c>
      <c r="P73" s="26">
        <f t="shared" si="13"/>
        <v>12108.914839852549</v>
      </c>
      <c r="Q73" s="26"/>
      <c r="R73" s="26">
        <f t="shared" si="21"/>
        <v>40.831052248787572</v>
      </c>
      <c r="S73" s="64">
        <f t="shared" si="15"/>
        <v>12108.914839852549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43.44567426855982</v>
      </c>
      <c r="J74" s="26">
        <f t="shared" si="10"/>
        <v>22108.914839852561</v>
      </c>
      <c r="K74" s="64"/>
      <c r="L74" s="154">
        <f t="shared" si="20"/>
        <v>43.44567426855982</v>
      </c>
      <c r="M74" s="26">
        <f t="shared" si="12"/>
        <v>22108.914839852561</v>
      </c>
      <c r="N74" s="26"/>
      <c r="O74" s="26">
        <f t="shared" si="17"/>
        <v>40.831052248787572</v>
      </c>
      <c r="P74" s="26">
        <f t="shared" si="13"/>
        <v>12108.914839852549</v>
      </c>
      <c r="Q74" s="26"/>
      <c r="R74" s="26">
        <f t="shared" si="21"/>
        <v>40.831052248787572</v>
      </c>
      <c r="S74" s="64">
        <f t="shared" si="15"/>
        <v>12108.914839852549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43.44567426855982</v>
      </c>
      <c r="J75" s="26">
        <f t="shared" si="10"/>
        <v>22108.914839852561</v>
      </c>
      <c r="K75" s="64"/>
      <c r="L75" s="154">
        <f t="shared" si="20"/>
        <v>43.44567426855982</v>
      </c>
      <c r="M75" s="26">
        <f t="shared" si="12"/>
        <v>22108.914839852561</v>
      </c>
      <c r="N75" s="26"/>
      <c r="O75" s="26">
        <f t="shared" si="17"/>
        <v>40.831052248787572</v>
      </c>
      <c r="P75" s="26">
        <f t="shared" si="13"/>
        <v>12108.914839852549</v>
      </c>
      <c r="Q75" s="26"/>
      <c r="R75" s="26">
        <f t="shared" si="21"/>
        <v>40.831052248787572</v>
      </c>
      <c r="S75" s="64">
        <f t="shared" si="15"/>
        <v>12108.914839852549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43.44567426855982</v>
      </c>
      <c r="J76" s="26">
        <f t="shared" si="10"/>
        <v>22108.914839852561</v>
      </c>
      <c r="K76" s="64"/>
      <c r="L76" s="154">
        <f t="shared" si="20"/>
        <v>43.44567426855982</v>
      </c>
      <c r="M76" s="26">
        <f t="shared" si="12"/>
        <v>22108.914839852561</v>
      </c>
      <c r="N76" s="26"/>
      <c r="O76" s="26">
        <f t="shared" si="17"/>
        <v>40.831052248787572</v>
      </c>
      <c r="P76" s="26">
        <f t="shared" si="13"/>
        <v>12108.914839852549</v>
      </c>
      <c r="Q76" s="26"/>
      <c r="R76" s="26">
        <f t="shared" si="21"/>
        <v>40.831052248787572</v>
      </c>
      <c r="S76" s="64">
        <f t="shared" si="15"/>
        <v>12108.914839852549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43.44567426855982</v>
      </c>
      <c r="J77" s="26">
        <f t="shared" si="10"/>
        <v>22108.914839852561</v>
      </c>
      <c r="K77" s="64"/>
      <c r="L77" s="154">
        <f t="shared" si="20"/>
        <v>43.44567426855982</v>
      </c>
      <c r="M77" s="26">
        <f t="shared" si="12"/>
        <v>22108.914839852561</v>
      </c>
      <c r="N77" s="26"/>
      <c r="O77" s="26">
        <f t="shared" si="17"/>
        <v>40.831052248787572</v>
      </c>
      <c r="P77" s="26">
        <f t="shared" si="13"/>
        <v>12108.914839852549</v>
      </c>
      <c r="Q77" s="26"/>
      <c r="R77" s="26">
        <f t="shared" si="21"/>
        <v>40.831052248787572</v>
      </c>
      <c r="S77" s="64">
        <f t="shared" si="15"/>
        <v>12108.914839852549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43.44567426855982</v>
      </c>
      <c r="J78" s="26">
        <f t="shared" si="10"/>
        <v>22108.914839852561</v>
      </c>
      <c r="K78" s="64"/>
      <c r="L78" s="154">
        <f t="shared" si="20"/>
        <v>43.44567426855982</v>
      </c>
      <c r="M78" s="26">
        <f t="shared" si="12"/>
        <v>22108.914839852561</v>
      </c>
      <c r="N78" s="26"/>
      <c r="O78" s="26">
        <f t="shared" si="17"/>
        <v>40.831052248787572</v>
      </c>
      <c r="P78" s="26">
        <f t="shared" si="13"/>
        <v>12108.914839852549</v>
      </c>
      <c r="Q78" s="26"/>
      <c r="R78" s="26">
        <f t="shared" si="21"/>
        <v>40.831052248787572</v>
      </c>
      <c r="S78" s="64">
        <f t="shared" si="15"/>
        <v>12108.914839852549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43.44567426855982</v>
      </c>
      <c r="J79" s="26">
        <f t="shared" si="10"/>
        <v>22108.914839852561</v>
      </c>
      <c r="K79" s="64"/>
      <c r="L79" s="154">
        <f t="shared" si="20"/>
        <v>43.44567426855982</v>
      </c>
      <c r="M79" s="26">
        <f t="shared" si="12"/>
        <v>22108.914839852561</v>
      </c>
      <c r="N79" s="26"/>
      <c r="O79" s="26">
        <f t="shared" si="17"/>
        <v>40.831052248787572</v>
      </c>
      <c r="P79" s="26">
        <f t="shared" si="13"/>
        <v>12108.914839852549</v>
      </c>
      <c r="Q79" s="26"/>
      <c r="R79" s="26">
        <f t="shared" si="21"/>
        <v>40.831052248787572</v>
      </c>
      <c r="S79" s="64">
        <f t="shared" si="15"/>
        <v>12108.914839852549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43.44567426855982</v>
      </c>
      <c r="J80" s="26">
        <f t="shared" si="10"/>
        <v>22108.914839852561</v>
      </c>
      <c r="K80" s="64"/>
      <c r="L80" s="154">
        <f t="shared" si="20"/>
        <v>43.44567426855982</v>
      </c>
      <c r="M80" s="26">
        <f t="shared" si="12"/>
        <v>22108.914839852561</v>
      </c>
      <c r="N80" s="26"/>
      <c r="O80" s="26">
        <f t="shared" si="17"/>
        <v>40.831052248787572</v>
      </c>
      <c r="P80" s="26">
        <f t="shared" si="13"/>
        <v>12108.914839852549</v>
      </c>
      <c r="Q80" s="26"/>
      <c r="R80" s="26">
        <f t="shared" si="21"/>
        <v>40.831052248787572</v>
      </c>
      <c r="S80" s="64">
        <f t="shared" si="15"/>
        <v>12108.914839852549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43.44567426855982</v>
      </c>
      <c r="J81" s="26">
        <f t="shared" si="10"/>
        <v>22108.914839852561</v>
      </c>
      <c r="K81" s="64"/>
      <c r="L81" s="154">
        <f t="shared" si="20"/>
        <v>43.44567426855982</v>
      </c>
      <c r="M81" s="26">
        <f t="shared" si="12"/>
        <v>22108.914839852561</v>
      </c>
      <c r="N81" s="26"/>
      <c r="O81" s="26">
        <f t="shared" si="17"/>
        <v>40.831052248787572</v>
      </c>
      <c r="P81" s="26">
        <f t="shared" si="13"/>
        <v>12108.914839852549</v>
      </c>
      <c r="Q81" s="26"/>
      <c r="R81" s="26">
        <f t="shared" si="21"/>
        <v>40.831052248787572</v>
      </c>
      <c r="S81" s="64">
        <f t="shared" si="15"/>
        <v>12108.914839852549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43.44567426855982</v>
      </c>
      <c r="J82" s="26">
        <f t="shared" si="10"/>
        <v>22108.914839852561</v>
      </c>
      <c r="K82" s="64"/>
      <c r="L82" s="154">
        <f t="shared" si="20"/>
        <v>43.44567426855982</v>
      </c>
      <c r="M82" s="26">
        <f t="shared" si="12"/>
        <v>22108.914839852561</v>
      </c>
      <c r="N82" s="26"/>
      <c r="O82" s="26">
        <f t="shared" si="17"/>
        <v>40.831052248787572</v>
      </c>
      <c r="P82" s="26">
        <f t="shared" si="13"/>
        <v>12108.914839852549</v>
      </c>
      <c r="Q82" s="26"/>
      <c r="R82" s="26">
        <f t="shared" si="21"/>
        <v>40.831052248787572</v>
      </c>
      <c r="S82" s="64">
        <f t="shared" si="15"/>
        <v>12108.914839852549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41.578835696026381</v>
      </c>
      <c r="J83" s="26">
        <f t="shared" si="10"/>
        <v>14384.129011544846</v>
      </c>
      <c r="K83" s="64"/>
      <c r="L83" s="154">
        <f>I83+10</f>
        <v>51.578835696026381</v>
      </c>
      <c r="M83" s="26">
        <f t="shared" si="12"/>
        <v>143841.29011544836</v>
      </c>
      <c r="N83" s="26"/>
      <c r="O83" s="26">
        <f>D51</f>
        <v>40.745327617636597</v>
      </c>
      <c r="P83" s="26">
        <f t="shared" si="13"/>
        <v>11872.242580035241</v>
      </c>
      <c r="Q83" s="26"/>
      <c r="R83" s="26">
        <f>O83+10</f>
        <v>50.745327617636597</v>
      </c>
      <c r="S83" s="64">
        <f t="shared" si="15"/>
        <v>118722.42580035255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41.578835696026381</v>
      </c>
      <c r="J84" s="65">
        <f t="shared" si="10"/>
        <v>14384.129011544846</v>
      </c>
      <c r="K84" s="66"/>
      <c r="L84" s="155">
        <f>I84+10</f>
        <v>51.578835696026381</v>
      </c>
      <c r="M84" s="65">
        <f t="shared" si="12"/>
        <v>143841.29011544836</v>
      </c>
      <c r="N84" s="65"/>
      <c r="O84" s="65">
        <f t="shared" si="17"/>
        <v>40.745327617636597</v>
      </c>
      <c r="P84" s="65">
        <f t="shared" si="13"/>
        <v>11872.242580035241</v>
      </c>
      <c r="Q84" s="65"/>
      <c r="R84" s="65">
        <f>O84+10</f>
        <v>50.745327617636597</v>
      </c>
      <c r="S84" s="66">
        <f t="shared" si="15"/>
        <v>118722.42580035255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42.835752940901287</v>
      </c>
      <c r="K85" s="67"/>
      <c r="L85" s="67" t="s">
        <v>134</v>
      </c>
      <c r="M85" s="67">
        <f>10*LOG10(SUM(M61:M84)/24)</f>
        <v>48.309641394205549</v>
      </c>
      <c r="N85" s="67"/>
      <c r="O85" s="67" t="s">
        <v>135</v>
      </c>
      <c r="P85" s="67">
        <f>10*LOG10(SUM(P61:P84)/24)</f>
        <v>40.799103476714606</v>
      </c>
      <c r="Q85" s="67"/>
      <c r="R85" s="67" t="s">
        <v>134</v>
      </c>
      <c r="S85" s="68">
        <f>10*LOG10(SUM(S61:S84)/24)</f>
        <v>47.167458653046111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37</v>
      </c>
      <c r="C89" s="22">
        <f>C2</f>
        <v>252168.07</v>
      </c>
      <c r="D89" s="23">
        <f>D2</f>
        <v>4258767.46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40.831052248787572</v>
      </c>
      <c r="J89" s="86">
        <f>D51</f>
        <v>40.745327617636597</v>
      </c>
      <c r="K89" s="86">
        <f>E51</f>
        <v>40.799103476714606</v>
      </c>
      <c r="L89" s="87">
        <f>F51</f>
        <v>47.167458653046111</v>
      </c>
      <c r="M89" s="89">
        <f>C52</f>
        <v>43.44567426855982</v>
      </c>
      <c r="N89" s="86">
        <f>D52</f>
        <v>41.578835696026381</v>
      </c>
      <c r="O89" s="86">
        <f>E52</f>
        <v>42.835752940901287</v>
      </c>
      <c r="P89" s="87">
        <f>F52</f>
        <v>48.309641394205549</v>
      </c>
      <c r="Q89" s="89">
        <f>C53</f>
        <v>3.4456742685598201</v>
      </c>
      <c r="R89" s="86">
        <f>D53</f>
        <v>7.5788356960263812</v>
      </c>
      <c r="S89" s="86">
        <f>E53</f>
        <v>4.2672818709299136</v>
      </c>
      <c r="T89" s="87">
        <f>F53</f>
        <v>6.359069464392725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37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458.99015730162051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27.276368110306443</v>
      </c>
      <c r="K95" s="35">
        <f>4/60*100</f>
        <v>6.666666666666667</v>
      </c>
      <c r="L95" s="36">
        <f t="shared" ref="L95:L126" si="23">F95-J95+M95</f>
        <v>7.962719516283979</v>
      </c>
      <c r="M95" s="110">
        <f>10*LOG(6.666667/100)</f>
        <v>-11.760912373409578</v>
      </c>
      <c r="N95" s="110">
        <f t="shared" ref="N95:N126" si="24">10^(L95/10)</f>
        <v>6.2556429336369366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464.99015730162051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31.048875200816941</v>
      </c>
      <c r="K96" s="27">
        <f t="shared" ref="K96:K159" si="27">4/60*100</f>
        <v>6.666666666666667</v>
      </c>
      <c r="L96" s="37">
        <f t="shared" si="23"/>
        <v>4.1902124257734812</v>
      </c>
      <c r="M96" s="110">
        <f t="shared" ref="M96:M159" si="28">10*LOG(6.666667/100)</f>
        <v>-11.760912373409578</v>
      </c>
      <c r="N96" s="110">
        <f t="shared" si="24"/>
        <v>2.624346904510495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470.99015730162051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31.16023662774742</v>
      </c>
      <c r="K97" s="27">
        <f t="shared" si="27"/>
        <v>6.666666666666667</v>
      </c>
      <c r="L97" s="37">
        <f t="shared" si="23"/>
        <v>4.0788509988430022</v>
      </c>
      <c r="M97" s="110">
        <f t="shared" si="28"/>
        <v>-11.760912373409578</v>
      </c>
      <c r="N97" s="110">
        <f t="shared" si="24"/>
        <v>2.5579090582994244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476.99015730162051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31.270188349200748</v>
      </c>
      <c r="K98" s="27">
        <f t="shared" si="27"/>
        <v>6.666666666666667</v>
      </c>
      <c r="L98" s="37">
        <f t="shared" si="23"/>
        <v>3.9688992773896743</v>
      </c>
      <c r="M98" s="110">
        <f t="shared" si="28"/>
        <v>-11.760912373409578</v>
      </c>
      <c r="N98" s="110">
        <f t="shared" si="24"/>
        <v>2.4939625501611595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482.99015730162051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31.37876560993092</v>
      </c>
      <c r="K99" s="27">
        <f t="shared" si="27"/>
        <v>6.666666666666667</v>
      </c>
      <c r="L99" s="37">
        <f t="shared" si="23"/>
        <v>3.8603220166595023</v>
      </c>
      <c r="M99" s="110">
        <f t="shared" si="28"/>
        <v>-11.760912373409578</v>
      </c>
      <c r="N99" s="110">
        <f t="shared" si="24"/>
        <v>2.4323843565753283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488.99015730162051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31.486002349236653</v>
      </c>
      <c r="K100" s="27">
        <f t="shared" si="27"/>
        <v>6.666666666666667</v>
      </c>
      <c r="L100" s="37">
        <f t="shared" si="23"/>
        <v>3.7530852773537688</v>
      </c>
      <c r="M100" s="110">
        <f t="shared" si="28"/>
        <v>-11.760912373409578</v>
      </c>
      <c r="N100" s="110">
        <f t="shared" si="24"/>
        <v>2.3730589550303254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494.99015730162051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31.591931264647425</v>
      </c>
      <c r="K101" s="27">
        <f t="shared" si="27"/>
        <v>6.666666666666667</v>
      </c>
      <c r="L101" s="37">
        <f t="shared" si="23"/>
        <v>3.6471563619429972</v>
      </c>
      <c r="M101" s="110">
        <f t="shared" si="28"/>
        <v>-11.760912373409578</v>
      </c>
      <c r="N101" s="110">
        <f t="shared" si="24"/>
        <v>2.3158777818186653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500.99015730162051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31.696583871772713</v>
      </c>
      <c r="K102" s="27">
        <f t="shared" si="27"/>
        <v>6.666666666666667</v>
      </c>
      <c r="L102" s="37">
        <f t="shared" si="23"/>
        <v>3.5425037548177087</v>
      </c>
      <c r="M102" s="110">
        <f t="shared" si="28"/>
        <v>-11.760912373409578</v>
      </c>
      <c r="N102" s="110">
        <f t="shared" si="24"/>
        <v>2.2607387350124375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506.99015730162051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31.799990560588345</v>
      </c>
      <c r="K103" s="27">
        <f t="shared" si="27"/>
        <v>6.666666666666667</v>
      </c>
      <c r="L103" s="37">
        <f t="shared" si="23"/>
        <v>3.439097066002077</v>
      </c>
      <c r="M103" s="110">
        <f t="shared" si="28"/>
        <v>-11.760912373409578</v>
      </c>
      <c r="N103" s="110">
        <f t="shared" si="24"/>
        <v>2.2075457183671059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512.99015730162046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31.902180648411704</v>
      </c>
      <c r="K104" s="27">
        <f t="shared" si="27"/>
        <v>6.666666666666667</v>
      </c>
      <c r="L104" s="37">
        <f t="shared" si="23"/>
        <v>3.3369069781787175</v>
      </c>
      <c r="M104" s="110">
        <f t="shared" si="28"/>
        <v>-11.760912373409578</v>
      </c>
      <c r="N104" s="110">
        <f t="shared" si="24"/>
        <v>2.1562082223465695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518.99015730162046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32.003182429796624</v>
      </c>
      <c r="K105" s="27">
        <f t="shared" si="27"/>
        <v>6.666666666666667</v>
      </c>
      <c r="L105" s="37">
        <f t="shared" si="23"/>
        <v>3.235905196793798</v>
      </c>
      <c r="M105" s="110">
        <f t="shared" si="28"/>
        <v>-11.760912373409578</v>
      </c>
      <c r="N105" s="110">
        <f t="shared" si="24"/>
        <v>2.1066409388564389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524.99015730162046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32.103023223560506</v>
      </c>
      <c r="K106" s="27">
        <f t="shared" si="27"/>
        <v>6.666666666666667</v>
      </c>
      <c r="L106" s="37">
        <f t="shared" si="23"/>
        <v>3.1360644030299163</v>
      </c>
      <c r="M106" s="110">
        <f t="shared" si="28"/>
        <v>-11.760912373409578</v>
      </c>
      <c r="N106" s="110">
        <f t="shared" si="24"/>
        <v>2.0587634066213516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530.99015730162046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32.201729417139312</v>
      </c>
      <c r="K107" s="27">
        <f t="shared" si="27"/>
        <v>6.666666666666667</v>
      </c>
      <c r="L107" s="37">
        <f t="shared" si="23"/>
        <v>3.03735820945111</v>
      </c>
      <c r="M107" s="110">
        <f t="shared" si="28"/>
        <v>-11.760912373409578</v>
      </c>
      <c r="N107" s="110">
        <f t="shared" si="24"/>
        <v>2.0124996844519787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536.99015730162046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32.299326508450378</v>
      </c>
      <c r="K108" s="27">
        <f t="shared" si="27"/>
        <v>6.666666666666667</v>
      </c>
      <c r="L108" s="37">
        <f t="shared" si="23"/>
        <v>2.9397611181400443</v>
      </c>
      <c r="M108" s="110">
        <f t="shared" si="28"/>
        <v>-11.760912373409578</v>
      </c>
      <c r="N108" s="110">
        <f t="shared" si="24"/>
        <v>1.9677780499229482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542.99015730162046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32.395839145429399</v>
      </c>
      <c r="K109" s="27">
        <f t="shared" si="27"/>
        <v>6.666666666666667</v>
      </c>
      <c r="L109" s="37">
        <f t="shared" si="23"/>
        <v>2.843248481161023</v>
      </c>
      <c r="M109" s="110">
        <f t="shared" si="28"/>
        <v>-11.760912373409578</v>
      </c>
      <c r="N109" s="110">
        <f t="shared" si="24"/>
        <v>1.9245307212278224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548.99015730162046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32.491291163394834</v>
      </c>
      <c r="K110" s="27">
        <f t="shared" si="27"/>
        <v>6.666666666666667</v>
      </c>
      <c r="L110" s="37">
        <f t="shared" si="23"/>
        <v>2.7477964631955878</v>
      </c>
      <c r="M110" s="110">
        <f t="shared" si="28"/>
        <v>-11.760912373409578</v>
      </c>
      <c r="N110" s="110">
        <f t="shared" si="24"/>
        <v>1.8826936001959538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554.99015730162046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32.585705620381525</v>
      </c>
      <c r="K111" s="27">
        <f t="shared" si="27"/>
        <v>6.666666666666667</v>
      </c>
      <c r="L111" s="37">
        <f t="shared" si="23"/>
        <v>2.6533820062088971</v>
      </c>
      <c r="M111" s="110">
        <f t="shared" si="28"/>
        <v>-11.760912373409578</v>
      </c>
      <c r="N111" s="110">
        <f t="shared" si="24"/>
        <v>1.8422060346509268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560.99015730162046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32.679104830574467</v>
      </c>
      <c r="K112" s="27">
        <f t="shared" si="27"/>
        <v>6.666666666666667</v>
      </c>
      <c r="L112" s="37">
        <f t="shared" si="23"/>
        <v>2.5599827960159551</v>
      </c>
      <c r="M112" s="110">
        <f t="shared" si="28"/>
        <v>-11.760912373409578</v>
      </c>
      <c r="N112" s="110">
        <f t="shared" si="24"/>
        <v>1.8030105984646503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566.99015730162046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32.7715103959641</v>
      </c>
      <c r="K113" s="27">
        <f t="shared" si="27"/>
        <v>6.666666666666667</v>
      </c>
      <c r="L113" s="37">
        <f t="shared" si="23"/>
        <v>2.4675772306263219</v>
      </c>
      <c r="M113" s="110">
        <f t="shared" si="28"/>
        <v>-11.760912373409578</v>
      </c>
      <c r="N113" s="110">
        <f t="shared" si="24"/>
        <v>1.7650528878170106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572.99015730162046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32.862943236335326</v>
      </c>
      <c r="K114" s="27">
        <f t="shared" si="27"/>
        <v>6.666666666666667</v>
      </c>
      <c r="L114" s="37">
        <f t="shared" si="23"/>
        <v>2.3761443902550958</v>
      </c>
      <c r="M114" s="110">
        <f t="shared" si="28"/>
        <v>-11.760912373409578</v>
      </c>
      <c r="N114" s="110">
        <f t="shared" si="24"/>
        <v>1.7282813323107618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578.99015730162046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32.953423617694604</v>
      </c>
      <c r="K115" s="27">
        <f t="shared" si="27"/>
        <v>6.666666666666667</v>
      </c>
      <c r="L115" s="37">
        <f t="shared" si="23"/>
        <v>2.285664008895818</v>
      </c>
      <c r="M115" s="110">
        <f t="shared" si="28"/>
        <v>-11.760912373409578</v>
      </c>
      <c r="N115" s="110">
        <f t="shared" si="24"/>
        <v>1.6926470197164798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584.99015730162046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33.0429711792315</v>
      </c>
      <c r="K116" s="27">
        <f t="shared" si="27"/>
        <v>6.666666666666667</v>
      </c>
      <c r="L116" s="37">
        <f t="shared" si="23"/>
        <v>2.1961164473589214</v>
      </c>
      <c r="M116" s="110">
        <f t="shared" si="28"/>
        <v>-11.760912373409578</v>
      </c>
      <c r="N116" s="110">
        <f t="shared" si="24"/>
        <v>1.6581035332350926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590.99015730162046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33.131604958904667</v>
      </c>
      <c r="K117" s="27">
        <f t="shared" si="27"/>
        <v>6.666666666666667</v>
      </c>
      <c r="L117" s="37">
        <f t="shared" si="23"/>
        <v>2.1074826676857548</v>
      </c>
      <c r="M117" s="110">
        <f t="shared" si="28"/>
        <v>-11.760912373409578</v>
      </c>
      <c r="N117" s="110">
        <f t="shared" si="24"/>
        <v>1.624606800266436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596.99015730162046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33.219343417735409</v>
      </c>
      <c r="K118" s="27">
        <f t="shared" si="27"/>
        <v>6.666666666666667</v>
      </c>
      <c r="L118" s="37">
        <f t="shared" si="23"/>
        <v>2.0197442088550126</v>
      </c>
      <c r="M118" s="110">
        <f t="shared" si="28"/>
        <v>-11.760912373409578</v>
      </c>
      <c r="N118" s="110">
        <f t="shared" si="24"/>
        <v>1.5921149517634887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602.99015730162046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33.306204462886583</v>
      </c>
      <c r="K119" s="27">
        <f t="shared" si="27"/>
        <v>6.666666666666667</v>
      </c>
      <c r="L119" s="37">
        <f t="shared" si="23"/>
        <v>1.9328831637038384</v>
      </c>
      <c r="M119" s="110">
        <f t="shared" si="28"/>
        <v>-11.760912373409578</v>
      </c>
      <c r="N119" s="110">
        <f t="shared" si="24"/>
        <v>1.5605881913338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608.99015730162046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33.392205469598821</v>
      </c>
      <c r="K120" s="27">
        <f t="shared" si="27"/>
        <v>6.666666666666667</v>
      </c>
      <c r="L120" s="37">
        <f t="shared" si="23"/>
        <v>1.846882156991601</v>
      </c>
      <c r="M120" s="110">
        <f t="shared" si="28"/>
        <v>-11.760912373409578</v>
      </c>
      <c r="N120" s="110">
        <f t="shared" si="24"/>
        <v>1.5299886733237289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614.99015730162046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33.477363302051423</v>
      </c>
      <c r="K121" s="27">
        <f t="shared" si="27"/>
        <v>6.666666666666667</v>
      </c>
      <c r="L121" s="37">
        <f t="shared" si="23"/>
        <v>1.7617243245389993</v>
      </c>
      <c r="M121" s="110">
        <f t="shared" si="28"/>
        <v>-11.760912373409578</v>
      </c>
      <c r="N121" s="110">
        <f t="shared" si="24"/>
        <v>1.500280389187796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620.99015730162046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33.561694333210525</v>
      </c>
      <c r="K122" s="27">
        <f t="shared" si="27"/>
        <v>6.666666666666667</v>
      </c>
      <c r="L122" s="37">
        <f t="shared" si="23"/>
        <v>1.6773932933798967</v>
      </c>
      <c r="M122" s="110">
        <f t="shared" si="28"/>
        <v>-11.760912373409578</v>
      </c>
      <c r="N122" s="110">
        <f t="shared" si="24"/>
        <v>1.4714290615058858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626.99015730162046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33.64521446372293</v>
      </c>
      <c r="K123" s="27">
        <f t="shared" si="27"/>
        <v>6.666666666666667</v>
      </c>
      <c r="L123" s="37">
        <f t="shared" si="23"/>
        <v>1.5938731628674923</v>
      </c>
      <c r="M123" s="110">
        <f t="shared" si="28"/>
        <v>-11.760912373409578</v>
      </c>
      <c r="N123" s="110">
        <f t="shared" si="24"/>
        <v>1.4434020450656491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632.99015730162046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33.727939139910227</v>
      </c>
      <c r="K124" s="27">
        <f t="shared" si="27"/>
        <v>6.666666666666667</v>
      </c>
      <c r="L124" s="37">
        <f t="shared" si="23"/>
        <v>1.5111484866801952</v>
      </c>
      <c r="M124" s="110">
        <f t="shared" si="28"/>
        <v>-11.760912373409578</v>
      </c>
      <c r="N124" s="110">
        <f t="shared" si="24"/>
        <v>1.4161682344768798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638.99015730162046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33.809883370914008</v>
      </c>
      <c r="K125" s="27">
        <f t="shared" si="27"/>
        <v>6.666666666666667</v>
      </c>
      <c r="L125" s="37">
        <f t="shared" si="23"/>
        <v>1.4292042556764137</v>
      </c>
      <c r="M125" s="110">
        <f t="shared" si="28"/>
        <v>-11.760912373409578</v>
      </c>
      <c r="N125" s="110">
        <f t="shared" si="24"/>
        <v>1.3896979778295688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644.99015730162046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33.891061745039963</v>
      </c>
      <c r="K126" s="27">
        <f t="shared" si="27"/>
        <v>6.666666666666667</v>
      </c>
      <c r="L126" s="37">
        <f t="shared" si="23"/>
        <v>1.3480258815504591</v>
      </c>
      <c r="M126" s="110">
        <f t="shared" si="28"/>
        <v>-11.760912373409578</v>
      </c>
      <c r="N126" s="110">
        <f t="shared" si="24"/>
        <v>1.3639629959479116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650.99015730162046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33.971488445345152</v>
      </c>
      <c r="K127" s="27">
        <f t="shared" si="27"/>
        <v>6.666666666666667</v>
      </c>
      <c r="L127" s="37">
        <f t="shared" ref="L127:L158" si="29">F127-J127+M127</f>
        <v>1.26759918124527</v>
      </c>
      <c r="M127" s="110">
        <f t="shared" si="28"/>
        <v>-11.760912373409578</v>
      </c>
      <c r="N127" s="110">
        <f t="shared" ref="N127:N158" si="30">10^(L127/10)</f>
        <v>1.3389363068296496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656.99015730162046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34.051177264510279</v>
      </c>
      <c r="K128" s="27">
        <f t="shared" si="27"/>
        <v>6.666666666666667</v>
      </c>
      <c r="L128" s="37">
        <f t="shared" si="29"/>
        <v>1.1879103620801423</v>
      </c>
      <c r="M128" s="110">
        <f t="shared" si="28"/>
        <v>-11.760912373409578</v>
      </c>
      <c r="N128" s="110">
        <f t="shared" si="30"/>
        <v>1.3145921548936002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662.99015730162046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34.130141619035932</v>
      </c>
      <c r="K129" s="27">
        <f t="shared" si="27"/>
        <v>6.666666666666667</v>
      </c>
      <c r="L129" s="37">
        <f t="shared" si="29"/>
        <v>1.1089460075544899</v>
      </c>
      <c r="M129" s="110">
        <f t="shared" si="28"/>
        <v>-11.760912373409578</v>
      </c>
      <c r="N129" s="110">
        <f t="shared" si="30"/>
        <v>1.2909059446888647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668.99015730162046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34.208394562799249</v>
      </c>
      <c r="K130" s="27">
        <f t="shared" si="27"/>
        <v>6.666666666666667</v>
      </c>
      <c r="L130" s="37">
        <f t="shared" si="29"/>
        <v>1.0306930637911726</v>
      </c>
      <c r="M130" s="110">
        <f t="shared" si="28"/>
        <v>-11.760912373409578</v>
      </c>
      <c r="N130" s="110">
        <f t="shared" si="30"/>
        <v>1.2678541787470614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674.99015730162046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34.285948800005407</v>
      </c>
      <c r="K131" s="27">
        <f t="shared" si="27"/>
        <v>6.666666666666667</v>
      </c>
      <c r="L131" s="37">
        <f t="shared" si="29"/>
        <v>0.9531388265850147</v>
      </c>
      <c r="M131" s="110">
        <f t="shared" si="28"/>
        <v>-11.760912373409578</v>
      </c>
      <c r="N131" s="110">
        <f t="shared" si="30"/>
        <v>1.245414399284255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680.99015730162046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34.362816697565989</v>
      </c>
      <c r="K132" s="27">
        <f t="shared" si="27"/>
        <v>6.666666666666667</v>
      </c>
      <c r="L132" s="37">
        <f t="shared" si="29"/>
        <v>0.87627092902443238</v>
      </c>
      <c r="M132" s="110">
        <f t="shared" si="28"/>
        <v>-11.760912373409578</v>
      </c>
      <c r="N132" s="110">
        <f t="shared" si="30"/>
        <v>1.2235651334824542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686.99015730162046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34.439010296934391</v>
      </c>
      <c r="K133" s="27">
        <f t="shared" si="27"/>
        <v>6.666666666666667</v>
      </c>
      <c r="L133" s="37">
        <f t="shared" si="29"/>
        <v>0.8000773296560304</v>
      </c>
      <c r="M133" s="110">
        <f t="shared" si="28"/>
        <v>-11.760912373409578</v>
      </c>
      <c r="N133" s="110">
        <f t="shared" si="30"/>
        <v>1.2022858421016833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692.99015730162046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34.514541325426613</v>
      </c>
      <c r="K134" s="27">
        <f t="shared" si="27"/>
        <v>6.666666666666667</v>
      </c>
      <c r="L134" s="37">
        <f t="shared" si="29"/>
        <v>0.72454630116380869</v>
      </c>
      <c r="M134" s="110">
        <f t="shared" si="28"/>
        <v>-11.760912373409578</v>
      </c>
      <c r="N134" s="110">
        <f t="shared" si="30"/>
        <v>1.1815568711929352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698.99015730162046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34.589421207054137</v>
      </c>
      <c r="K135" s="27">
        <f t="shared" si="27"/>
        <v>6.666666666666667</v>
      </c>
      <c r="L135" s="37">
        <f t="shared" si="29"/>
        <v>0.64966641953628468</v>
      </c>
      <c r="M135" s="110">
        <f t="shared" si="28"/>
        <v>-11.760912373409578</v>
      </c>
      <c r="N135" s="110">
        <f t="shared" si="30"/>
        <v>1.1613594066999668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704.99015730162046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34.663661072893703</v>
      </c>
      <c r="K136" s="27">
        <f t="shared" si="27"/>
        <v>6.666666666666667</v>
      </c>
      <c r="L136" s="37">
        <f t="shared" si="29"/>
        <v>0.57542655369671891</v>
      </c>
      <c r="M136" s="110">
        <f t="shared" si="28"/>
        <v>-11.760912373409578</v>
      </c>
      <c r="N136" s="110">
        <f t="shared" si="30"/>
        <v>1.1416754317541526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710.99015730162046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34.737271771017795</v>
      </c>
      <c r="K137" s="27">
        <f t="shared" si="27"/>
        <v>6.666666666666667</v>
      </c>
      <c r="L137" s="37">
        <f t="shared" si="29"/>
        <v>0.50181585557262665</v>
      </c>
      <c r="M137" s="110">
        <f t="shared" si="28"/>
        <v>-11.760912373409578</v>
      </c>
      <c r="N137" s="110">
        <f t="shared" si="30"/>
        <v>1.1224876864812785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716.99015730162046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34.810263876007781</v>
      </c>
      <c r="K138" s="27">
        <f t="shared" si="27"/>
        <v>6.666666666666667</v>
      </c>
      <c r="L138" s="37">
        <f t="shared" si="29"/>
        <v>0.42882375058264088</v>
      </c>
      <c r="M138" s="110">
        <f t="shared" si="28"/>
        <v>-11.760912373409578</v>
      </c>
      <c r="N138" s="110">
        <f t="shared" si="30"/>
        <v>1.1037796301528848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722.99015730162046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34.882647698070699</v>
      </c>
      <c r="K139" s="27">
        <f t="shared" si="27"/>
        <v>6.666666666666667</v>
      </c>
      <c r="L139" s="37">
        <f t="shared" si="29"/>
        <v>0.35643992851972328</v>
      </c>
      <c r="M139" s="110">
        <f t="shared" si="28"/>
        <v>-11.760912373409578</v>
      </c>
      <c r="N139" s="110">
        <f t="shared" si="30"/>
        <v>1.0855354055271127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728.99015730162046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34.954433291779225</v>
      </c>
      <c r="K140" s="27">
        <f t="shared" si="27"/>
        <v>6.666666666666667</v>
      </c>
      <c r="L140" s="37">
        <f t="shared" si="29"/>
        <v>0.28465433481119717</v>
      </c>
      <c r="M140" s="110">
        <f t="shared" si="28"/>
        <v>-11.760912373409578</v>
      </c>
      <c r="N140" s="110">
        <f t="shared" si="30"/>
        <v>1.0677398052355223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734.99015730162046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35.025630464453556</v>
      </c>
      <c r="K141" s="27">
        <f t="shared" si="27"/>
        <v>6.666666666666667</v>
      </c>
      <c r="L141" s="37">
        <f t="shared" si="29"/>
        <v>0.21345716213686572</v>
      </c>
      <c r="M141" s="110">
        <f t="shared" si="28"/>
        <v>-11.760912373409578</v>
      </c>
      <c r="N141" s="110">
        <f t="shared" si="30"/>
        <v>1.050378240082759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740.99015730162046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35.096248784202395</v>
      </c>
      <c r="K142" s="27">
        <f t="shared" si="27"/>
        <v>6.666666666666667</v>
      </c>
      <c r="L142" s="37">
        <f t="shared" si="29"/>
        <v>0.14283884238802713</v>
      </c>
      <c r="M142" s="110">
        <f t="shared" si="28"/>
        <v>-11.760912373409578</v>
      </c>
      <c r="N142" s="110">
        <f t="shared" si="30"/>
        <v>1.0334367091357428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746.99015730162046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35.166297587639825</v>
      </c>
      <c r="K143" s="27">
        <f t="shared" si="27"/>
        <v>6.666666666666667</v>
      </c>
      <c r="L143" s="37">
        <f t="shared" si="29"/>
        <v>7.279003895059688E-2</v>
      </c>
      <c r="M143" s="110">
        <f t="shared" si="28"/>
        <v>-11.760912373409578</v>
      </c>
      <c r="N143" s="110">
        <f t="shared" si="30"/>
        <v>1.0169017714877699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752.99015730162046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35.235785987293404</v>
      </c>
      <c r="K144" s="27">
        <f t="shared" si="27"/>
        <v>6.666666666666667</v>
      </c>
      <c r="L144" s="37">
        <f t="shared" si="29"/>
        <v>3.3016392970175445E-3</v>
      </c>
      <c r="M144" s="110">
        <f t="shared" si="28"/>
        <v>-11.760912373409578</v>
      </c>
      <c r="N144" s="110">
        <f t="shared" si="30"/>
        <v>1.0007605195912579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758.99015730162046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35.304722878718302</v>
      </c>
      <c r="K145" s="27">
        <f t="shared" si="27"/>
        <v>6.666666666666667</v>
      </c>
      <c r="L145" s="37">
        <f t="shared" si="29"/>
        <v>-6.5635252127879795E-2</v>
      </c>
      <c r="M145" s="110">
        <f t="shared" si="28"/>
        <v>-11.760912373409578</v>
      </c>
      <c r="N145" s="110">
        <f t="shared" si="30"/>
        <v>0.98500055406028397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764.99015730162046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35.373116947331368</v>
      </c>
      <c r="K146" s="27">
        <f t="shared" si="27"/>
        <v>6.666666666666667</v>
      </c>
      <c r="L146" s="37">
        <f t="shared" si="29"/>
        <v>-0.13402932074094664</v>
      </c>
      <c r="M146" s="110">
        <f t="shared" si="28"/>
        <v>-11.760912373409578</v>
      </c>
      <c r="N146" s="110">
        <f t="shared" si="30"/>
        <v>0.9696099598510648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770.99015730162046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35.440976674978188</v>
      </c>
      <c r="K147" s="27">
        <f t="shared" si="27"/>
        <v>6.666666666666667</v>
      </c>
      <c r="L147" s="37">
        <f t="shared" si="29"/>
        <v>-0.20188904838776622</v>
      </c>
      <c r="M147" s="110">
        <f t="shared" si="28"/>
        <v>-11.760912373409578</v>
      </c>
      <c r="N147" s="110">
        <f t="shared" si="30"/>
        <v>0.95457728373494266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776.99015730162046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35.508310346245622</v>
      </c>
      <c r="K148" s="27">
        <f t="shared" si="27"/>
        <v>6.666666666666667</v>
      </c>
      <c r="L148" s="37">
        <f t="shared" si="29"/>
        <v>-0.26922271965520039</v>
      </c>
      <c r="M148" s="110">
        <f t="shared" si="28"/>
        <v>-11.760912373409578</v>
      </c>
      <c r="N148" s="110">
        <f t="shared" si="30"/>
        <v>0.93989151298432272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782.99015730162046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35.575126054531523</v>
      </c>
      <c r="K149" s="27">
        <f t="shared" si="27"/>
        <v>6.666666666666667</v>
      </c>
      <c r="L149" s="37">
        <f t="shared" si="29"/>
        <v>-0.3360384279411015</v>
      </c>
      <c r="M149" s="110">
        <f t="shared" si="28"/>
        <v>-11.760912373409578</v>
      </c>
      <c r="N149" s="110">
        <f t="shared" si="30"/>
        <v>0.92554205519750288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788.99015730162046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35.641431707882802</v>
      </c>
      <c r="K150" s="27">
        <f t="shared" si="27"/>
        <v>6.666666666666667</v>
      </c>
      <c r="L150" s="37">
        <f t="shared" si="29"/>
        <v>-0.4023440812923802</v>
      </c>
      <c r="M150" s="110">
        <f t="shared" si="28"/>
        <v>-11.760912373409578</v>
      </c>
      <c r="N150" s="110">
        <f t="shared" si="30"/>
        <v>0.91151871919336547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794.99015730162046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35.707235034612296</v>
      </c>
      <c r="K151" s="27">
        <f t="shared" si="27"/>
        <v>6.666666666666667</v>
      </c>
      <c r="L151" s="37">
        <f t="shared" si="29"/>
        <v>-0.46814740802187416</v>
      </c>
      <c r="M151" s="110">
        <f t="shared" si="28"/>
        <v>-11.760912373409578</v>
      </c>
      <c r="N151" s="110">
        <f t="shared" si="30"/>
        <v>0.89781169691159535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800.99015730162046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35.772543588704565</v>
      </c>
      <c r="K152" s="27">
        <f t="shared" si="27"/>
        <v>6.666666666666667</v>
      </c>
      <c r="L152" s="37">
        <f t="shared" si="29"/>
        <v>-0.53345596211414303</v>
      </c>
      <c r="M152" s="110">
        <f t="shared" si="28"/>
        <v>-11.760912373409578</v>
      </c>
      <c r="N152" s="110">
        <f t="shared" si="30"/>
        <v>0.88441154625836271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550.99015730162046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32.522876816680956</v>
      </c>
      <c r="K153" s="27">
        <f t="shared" si="27"/>
        <v>6.666666666666667</v>
      </c>
      <c r="L153" s="37">
        <f t="shared" si="29"/>
        <v>2.716210809909466</v>
      </c>
      <c r="M153" s="110">
        <f t="shared" si="28"/>
        <v>-11.760912373409578</v>
      </c>
      <c r="N153" s="110">
        <f t="shared" si="30"/>
        <v>1.8690506946197563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551.18560187454943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32.525957287276469</v>
      </c>
      <c r="K154" s="27">
        <f t="shared" si="27"/>
        <v>6.666666666666667</v>
      </c>
      <c r="L154" s="37">
        <f t="shared" si="29"/>
        <v>2.7131303393139525</v>
      </c>
      <c r="M154" s="110">
        <f t="shared" si="28"/>
        <v>-11.760912373409578</v>
      </c>
      <c r="N154" s="110">
        <f t="shared" si="30"/>
        <v>1.8677254384862922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551.76946533956607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32.535153263151258</v>
      </c>
      <c r="K155" s="27">
        <f t="shared" si="27"/>
        <v>6.666666666666667</v>
      </c>
      <c r="L155" s="37">
        <f t="shared" si="29"/>
        <v>2.7039343634391635</v>
      </c>
      <c r="M155" s="110">
        <f t="shared" si="28"/>
        <v>-11.760912373409578</v>
      </c>
      <c r="N155" s="110">
        <f t="shared" si="30"/>
        <v>1.8637748042027282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552.73449046368421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32.550331305411639</v>
      </c>
      <c r="K156" s="27">
        <f t="shared" si="27"/>
        <v>6.666666666666667</v>
      </c>
      <c r="L156" s="37">
        <f t="shared" si="29"/>
        <v>2.6887563211787828</v>
      </c>
      <c r="M156" s="110">
        <f t="shared" si="28"/>
        <v>-11.760912373409578</v>
      </c>
      <c r="N156" s="110">
        <f t="shared" si="30"/>
        <v>1.8572725161989267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554.06907189365825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32.571278170828577</v>
      </c>
      <c r="K157" s="27">
        <f t="shared" si="27"/>
        <v>6.666666666666667</v>
      </c>
      <c r="L157" s="37">
        <f t="shared" si="29"/>
        <v>2.6678094557618444</v>
      </c>
      <c r="M157" s="110">
        <f t="shared" si="28"/>
        <v>-11.760912373409578</v>
      </c>
      <c r="N157" s="110">
        <f t="shared" si="30"/>
        <v>1.848336098893723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555.75792052884412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32.597713217522546</v>
      </c>
      <c r="K158" s="27">
        <f t="shared" si="27"/>
        <v>6.666666666666667</v>
      </c>
      <c r="L158" s="37">
        <f t="shared" si="29"/>
        <v>2.6413744090678755</v>
      </c>
      <c r="M158" s="110">
        <f t="shared" si="28"/>
        <v>-11.760912373409578</v>
      </c>
      <c r="N158" s="110">
        <f t="shared" si="30"/>
        <v>1.8371196434819685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557.78286958344825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32.629303444939033</v>
      </c>
      <c r="K159" s="27">
        <f t="shared" si="27"/>
        <v>6.666666666666667</v>
      </c>
      <c r="L159" s="37">
        <f t="shared" ref="L159:L190" si="32">F159-J159+M159</f>
        <v>2.6097841816513885</v>
      </c>
      <c r="M159" s="110">
        <f t="shared" si="28"/>
        <v>-11.760912373409578</v>
      </c>
      <c r="N159" s="110">
        <f t="shared" ref="N159:N190" si="33">10^(L159/10)</f>
        <v>1.8238050678781363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560.12373233978474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32.665679480722041</v>
      </c>
      <c r="K160" s="27">
        <f t="shared" ref="K160:K223" si="36">4/60*100</f>
        <v>6.666666666666667</v>
      </c>
      <c r="L160" s="37">
        <f t="shared" si="32"/>
        <v>2.5734081458683811</v>
      </c>
      <c r="M160" s="110">
        <f t="shared" ref="M160:M223" si="37">10*LOG(6.666667/100)</f>
        <v>-11.760912373409578</v>
      </c>
      <c r="N160" s="110">
        <f t="shared" si="33"/>
        <v>1.8085928708064871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562.75913147020333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32.706451014008998</v>
      </c>
      <c r="K161" s="27">
        <f t="shared" si="36"/>
        <v>6.666666666666667</v>
      </c>
      <c r="L161" s="37">
        <f t="shared" si="32"/>
        <v>2.5326366125814239</v>
      </c>
      <c r="M161" s="110">
        <f t="shared" si="37"/>
        <v>-11.760912373409578</v>
      </c>
      <c r="N161" s="110">
        <f t="shared" si="33"/>
        <v>1.7916932653462889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565.66724012637724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32.751220557508709</v>
      </c>
      <c r="K162" s="27">
        <f t="shared" si="36"/>
        <v>6.666666666666667</v>
      </c>
      <c r="L162" s="37">
        <f t="shared" si="32"/>
        <v>2.4878670690817124</v>
      </c>
      <c r="M162" s="110">
        <f t="shared" si="37"/>
        <v>-11.760912373409578</v>
      </c>
      <c r="N162" s="110">
        <f t="shared" si="33"/>
        <v>1.7733183451414731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568.82639904358837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32.799594873031644</v>
      </c>
      <c r="K163" s="27">
        <f t="shared" si="36"/>
        <v>6.666666666666667</v>
      </c>
      <c r="L163" s="37">
        <f t="shared" si="32"/>
        <v>2.4394927535587776</v>
      </c>
      <c r="M163" s="110">
        <f t="shared" si="37"/>
        <v>-11.760912373409578</v>
      </c>
      <c r="N163" s="110">
        <f t="shared" si="33"/>
        <v>1.7536756644037059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572.21559613936574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32.851193812655026</v>
      </c>
      <c r="K164" s="27">
        <f t="shared" si="36"/>
        <v>6.666666666666667</v>
      </c>
      <c r="L164" s="37">
        <f t="shared" si="32"/>
        <v>2.3878938139353956</v>
      </c>
      <c r="M164" s="110">
        <f t="shared" si="37"/>
        <v>-11.760912373409578</v>
      </c>
      <c r="N164" s="110">
        <f t="shared" si="33"/>
        <v>1.7329633634303672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575.81481223370236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32.905656649140035</v>
      </c>
      <c r="K165" s="27">
        <f t="shared" si="36"/>
        <v>6.666666666666667</v>
      </c>
      <c r="L165" s="37">
        <f t="shared" si="32"/>
        <v>2.3334309774503872</v>
      </c>
      <c r="M165" s="110">
        <f t="shared" si="37"/>
        <v>-11.760912373409578</v>
      </c>
      <c r="N165" s="110">
        <f t="shared" si="33"/>
        <v>1.711366781054011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579.60524756813732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32.962646175719414</v>
      </c>
      <c r="K166" s="27">
        <f t="shared" si="36"/>
        <v>6.666666666666667</v>
      </c>
      <c r="L166" s="37">
        <f t="shared" si="32"/>
        <v>2.2764414508710082</v>
      </c>
      <c r="M166" s="110">
        <f t="shared" si="37"/>
        <v>-11.760912373409578</v>
      </c>
      <c r="N166" s="110">
        <f t="shared" si="33"/>
        <v>1.6890563749628182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583.5694493208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33.02185095782486</v>
      </c>
      <c r="K167" s="27">
        <f t="shared" si="36"/>
        <v>6.666666666666667</v>
      </c>
      <c r="L167" s="37">
        <f t="shared" si="32"/>
        <v>2.2172366687655618</v>
      </c>
      <c r="M167" s="110">
        <f t="shared" si="37"/>
        <v>-11.760912373409578</v>
      </c>
      <c r="N167" s="110">
        <f t="shared" si="33"/>
        <v>1.6661867130331594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587.69136164718986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33.08298614314522</v>
      </c>
      <c r="K168" s="27">
        <f t="shared" si="36"/>
        <v>6.666666666666667</v>
      </c>
      <c r="L168" s="37">
        <f t="shared" si="32"/>
        <v>2.1561014834452017</v>
      </c>
      <c r="M168" s="110">
        <f t="shared" si="37"/>
        <v>-11.760912373409578</v>
      </c>
      <c r="N168" s="110">
        <f t="shared" si="33"/>
        <v>1.6428962879475011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591.95631841037778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33.145793209686182</v>
      </c>
      <c r="K169" s="27">
        <f t="shared" si="36"/>
        <v>6.666666666666667</v>
      </c>
      <c r="L169" s="37">
        <f t="shared" si="32"/>
        <v>2.0932944169042393</v>
      </c>
      <c r="M169" s="110">
        <f t="shared" si="37"/>
        <v>-11.760912373409578</v>
      </c>
      <c r="N169" s="110">
        <f t="shared" si="33"/>
        <v>1.6193079262724288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596.35099597116277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33.21003897819115</v>
      </c>
      <c r="K170" s="27">
        <f t="shared" si="36"/>
        <v>6.666666666666667</v>
      </c>
      <c r="L170" s="37">
        <f t="shared" si="32"/>
        <v>2.0290486483992716</v>
      </c>
      <c r="M170" s="110">
        <f t="shared" si="37"/>
        <v>-11.760912373409578</v>
      </c>
      <c r="N170" s="110">
        <f t="shared" si="33"/>
        <v>1.5955295973423513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600.86334010936616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33.275514152693084</v>
      </c>
      <c r="K171" s="27">
        <f t="shared" si="36"/>
        <v>6.666666666666667</v>
      </c>
      <c r="L171" s="37">
        <f t="shared" si="32"/>
        <v>1.9635734738973376</v>
      </c>
      <c r="M171" s="110">
        <f t="shared" si="37"/>
        <v>-11.760912373409578</v>
      </c>
      <c r="N171" s="110">
        <f t="shared" si="33"/>
        <v>1.5716554663531774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605.48247791946039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33.342031591926656</v>
      </c>
      <c r="K172" s="27">
        <f t="shared" si="36"/>
        <v>6.666666666666667</v>
      </c>
      <c r="L172" s="37">
        <f t="shared" si="32"/>
        <v>1.8970560346637662</v>
      </c>
      <c r="M172" s="110">
        <f t="shared" si="37"/>
        <v>-11.760912373409578</v>
      </c>
      <c r="N172" s="110">
        <f t="shared" si="33"/>
        <v>1.5477670736059781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610.19862267310691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33.409424460551087</v>
      </c>
      <c r="K173" s="27">
        <f t="shared" si="36"/>
        <v>6.666666666666667</v>
      </c>
      <c r="L173" s="37">
        <f t="shared" si="32"/>
        <v>1.8296631660393352</v>
      </c>
      <c r="M173" s="110">
        <f t="shared" si="37"/>
        <v>-11.760912373409578</v>
      </c>
      <c r="N173" s="110">
        <f t="shared" si="33"/>
        <v>1.5239345545477738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615.00297728767168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33.477544364824666</v>
      </c>
      <c r="K174" s="27">
        <f t="shared" si="36"/>
        <v>6.666666666666667</v>
      </c>
      <c r="L174" s="37">
        <f t="shared" si="32"/>
        <v>1.7615432617657554</v>
      </c>
      <c r="M174" s="110">
        <f t="shared" si="37"/>
        <v>-11.760912373409578</v>
      </c>
      <c r="N174" s="110">
        <f t="shared" si="33"/>
        <v>1.5002178419354821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619.88764019057066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33.546259542629286</v>
      </c>
      <c r="K175" s="27">
        <f t="shared" si="36"/>
        <v>6.666666666666667</v>
      </c>
      <c r="L175" s="37">
        <f t="shared" si="32"/>
        <v>1.6928280839611354</v>
      </c>
      <c r="M175" s="110">
        <f t="shared" si="37"/>
        <v>-11.760912373409578</v>
      </c>
      <c r="N175" s="110">
        <f t="shared" si="33"/>
        <v>1.476667812153067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624.84551597296399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33.615453151569184</v>
      </c>
      <c r="K176" s="27">
        <f t="shared" si="36"/>
        <v>6.666666666666667</v>
      </c>
      <c r="L176" s="37">
        <f t="shared" si="32"/>
        <v>1.6236344750212375</v>
      </c>
      <c r="M176" s="110">
        <f t="shared" si="37"/>
        <v>-11.760912373409578</v>
      </c>
      <c r="N176" s="110">
        <f t="shared" si="33"/>
        <v>1.4533273531299296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629.87023220797118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33.685021679831195</v>
      </c>
      <c r="K177" s="27">
        <f t="shared" si="36"/>
        <v>6.666666666666667</v>
      </c>
      <c r="L177" s="37">
        <f t="shared" si="32"/>
        <v>1.554065946759227</v>
      </c>
      <c r="M177" s="110">
        <f t="shared" si="37"/>
        <v>-11.760912373409578</v>
      </c>
      <c r="N177" s="110">
        <f t="shared" si="33"/>
        <v>1.4302323423672842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634.95606309021355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33.754873491110445</v>
      </c>
      <c r="K178" s="27">
        <f t="shared" si="36"/>
        <v>6.666666666666667</v>
      </c>
      <c r="L178" s="37">
        <f t="shared" si="32"/>
        <v>1.4842141354799772</v>
      </c>
      <c r="M178" s="110">
        <f t="shared" si="37"/>
        <v>-11.760912373409578</v>
      </c>
      <c r="N178" s="110">
        <f t="shared" si="33"/>
        <v>1.4074125312166363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640.09786006436889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33.82492750583458</v>
      </c>
      <c r="K179" s="27">
        <f t="shared" si="36"/>
        <v>6.666666666666667</v>
      </c>
      <c r="L179" s="37">
        <f t="shared" si="32"/>
        <v>1.4141601207558416</v>
      </c>
      <c r="M179" s="110">
        <f t="shared" si="37"/>
        <v>-11.760912373409578</v>
      </c>
      <c r="N179" s="110">
        <f t="shared" si="33"/>
        <v>1.384892336606937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645.29098929117447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33.895112015037498</v>
      </c>
      <c r="K180" s="27">
        <f t="shared" si="36"/>
        <v>6.666666666666667</v>
      </c>
      <c r="L180" s="37">
        <f t="shared" si="32"/>
        <v>1.3439756115529242</v>
      </c>
      <c r="M180" s="110">
        <f t="shared" si="37"/>
        <v>-11.760912373409578</v>
      </c>
      <c r="N180" s="110">
        <f t="shared" si="33"/>
        <v>1.362691544578061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650.53127560262658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33.965363619646887</v>
      </c>
      <c r="K181" s="27">
        <f t="shared" si="36"/>
        <v>6.666666666666667</v>
      </c>
      <c r="L181" s="37">
        <f t="shared" si="32"/>
        <v>1.2737240069435352</v>
      </c>
      <c r="M181" s="110">
        <f t="shared" si="37"/>
        <v>-11.760912373409578</v>
      </c>
      <c r="N181" s="110">
        <f t="shared" si="33"/>
        <v>1.3408259317947275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655.81495248759302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34.035626285972299</v>
      </c>
      <c r="K182" s="27">
        <f t="shared" si="36"/>
        <v>6.666666666666667</v>
      </c>
      <c r="L182" s="37">
        <f t="shared" si="32"/>
        <v>1.2034613406181229</v>
      </c>
      <c r="M182" s="110">
        <f t="shared" si="37"/>
        <v>-11.760912373409578</v>
      </c>
      <c r="N182" s="110">
        <f t="shared" si="33"/>
        <v>1.3193078121031909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661.13861759751296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34.105850507299749</v>
      </c>
      <c r="K183" s="27">
        <f t="shared" si="36"/>
        <v>6.666666666666667</v>
      </c>
      <c r="L183" s="37">
        <f t="shared" si="32"/>
        <v>1.1332371192906727</v>
      </c>
      <c r="M183" s="110">
        <f t="shared" si="37"/>
        <v>-11.760912373409578</v>
      </c>
      <c r="N183" s="110">
        <f t="shared" si="33"/>
        <v>1.2981465154609169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666.49919324945586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34.175992561343499</v>
      </c>
      <c r="K184" s="27">
        <f t="shared" si="36"/>
        <v>6.666666666666667</v>
      </c>
      <c r="L184" s="37">
        <f t="shared" si="32"/>
        <v>1.0630950652469231</v>
      </c>
      <c r="M184" s="110">
        <f t="shared" si="37"/>
        <v>-11.760912373409578</v>
      </c>
      <c r="N184" s="110">
        <f t="shared" si="33"/>
        <v>1.2773488064386229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671.8938914163607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34.246013853608176</v>
      </c>
      <c r="K185" s="27">
        <f t="shared" si="36"/>
        <v>6.666666666666667</v>
      </c>
      <c r="L185" s="37">
        <f t="shared" si="32"/>
        <v>0.99307377298224608</v>
      </c>
      <c r="M185" s="110">
        <f t="shared" si="37"/>
        <v>-11.760912373409578</v>
      </c>
      <c r="N185" s="110">
        <f t="shared" si="33"/>
        <v>1.2569192491216459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677.32018272185451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34.31588033728999</v>
      </c>
      <c r="K186" s="27">
        <f t="shared" si="36"/>
        <v>6.666666666666667</v>
      </c>
      <c r="L186" s="37">
        <f t="shared" si="32"/>
        <v>0.92320728930043217</v>
      </c>
      <c r="M186" s="110">
        <f t="shared" si="37"/>
        <v>-11.760912373409578</v>
      </c>
      <c r="N186" s="110">
        <f t="shared" si="33"/>
        <v>1.2368605247312183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682.7757689928103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34.385562001067065</v>
      </c>
      <c r="K187" s="27">
        <f t="shared" si="36"/>
        <v>6.666666666666667</v>
      </c>
      <c r="L187" s="37">
        <f t="shared" si="32"/>
        <v>0.85352562552335698</v>
      </c>
      <c r="M187" s="110">
        <f t="shared" si="37"/>
        <v>-11.760912373409578</v>
      </c>
      <c r="N187" s="110">
        <f t="shared" si="33"/>
        <v>1.2171737077186024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688.25855896220696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34.455032416910548</v>
      </c>
      <c r="K188" s="27">
        <f t="shared" si="36"/>
        <v>6.666666666666667</v>
      </c>
      <c r="L188" s="37">
        <f t="shared" si="32"/>
        <v>0.78405520967987385</v>
      </c>
      <c r="M188" s="110">
        <f t="shared" si="37"/>
        <v>-11.760912373409578</v>
      </c>
      <c r="N188" s="110">
        <f t="shared" si="33"/>
        <v>1.1978585055036222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693.76664675488757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34.524268340835988</v>
      </c>
      <c r="K189" s="27">
        <f t="shared" si="36"/>
        <v>6.666666666666667</v>
      </c>
      <c r="L189" s="37">
        <f t="shared" si="32"/>
        <v>0.71481928575443376</v>
      </c>
      <c r="M189" s="110">
        <f t="shared" si="37"/>
        <v>-11.760912373409578</v>
      </c>
      <c r="N189" s="110">
        <f t="shared" si="33"/>
        <v>1.1789134664633849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699.29829282765718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34.593249360273596</v>
      </c>
      <c r="K190" s="27">
        <f t="shared" si="36"/>
        <v>6.666666666666667</v>
      </c>
      <c r="L190" s="37">
        <f t="shared" si="32"/>
        <v>0.64583826631682584</v>
      </c>
      <c r="M190" s="110">
        <f t="shared" si="37"/>
        <v>-11.760912373409578</v>
      </c>
      <c r="N190" s="110">
        <f t="shared" si="33"/>
        <v>1.1603361602446145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704.85190707168942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34.661957582447769</v>
      </c>
      <c r="K191" s="27">
        <f t="shared" si="36"/>
        <v>6.666666666666667</v>
      </c>
      <c r="L191" s="37">
        <f t="shared" ref="L191:L222" si="38">F191-J191+M191</f>
        <v>0.57713004414265257</v>
      </c>
      <c r="M191" s="110">
        <f t="shared" si="37"/>
        <v>-11.760912373409578</v>
      </c>
      <c r="N191" s="110">
        <f t="shared" ref="N191:N222" si="39">10^(L191/10)</f>
        <v>1.1421233339829513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710.42603381887488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34.730377358809406</v>
      </c>
      <c r="K192" s="27">
        <f t="shared" si="36"/>
        <v>6.666666666666667</v>
      </c>
      <c r="L192" s="37">
        <f t="shared" si="38"/>
        <v>0.5087102677810158</v>
      </c>
      <c r="M192" s="110">
        <f t="shared" si="37"/>
        <v>-11.760912373409578</v>
      </c>
      <c r="N192" s="110">
        <f t="shared" si="39"/>
        <v>1.1242710475689386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716.01933852429806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34.798495041156372</v>
      </c>
      <c r="K193" s="27">
        <f t="shared" si="36"/>
        <v>6.666666666666667</v>
      </c>
      <c r="L193" s="37">
        <f t="shared" si="38"/>
        <v>0.44059258543405022</v>
      </c>
      <c r="M193" s="110">
        <f t="shared" si="37"/>
        <v>-11.760912373409578</v>
      </c>
      <c r="N193" s="110">
        <f t="shared" si="39"/>
        <v>1.106774790703255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721.63059592446473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34.866298765607674</v>
      </c>
      <c r="K194" s="27">
        <f t="shared" si="36"/>
        <v>6.666666666666667</v>
      </c>
      <c r="L194" s="37">
        <f t="shared" si="38"/>
        <v>0.3727888609827481</v>
      </c>
      <c r="M194" s="110">
        <f t="shared" si="37"/>
        <v>-11.760912373409578</v>
      </c>
      <c r="N194" s="110">
        <f t="shared" si="39"/>
        <v>1.0896295841314352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727.25867949533597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34.933778261068404</v>
      </c>
      <c r="K195" s="27">
        <f t="shared" si="36"/>
        <v>6.666666666666667</v>
      </c>
      <c r="L195" s="37">
        <f t="shared" si="38"/>
        <v>0.30530936552201737</v>
      </c>
      <c r="M195" s="110">
        <f t="shared" si="37"/>
        <v>-11.760912373409578</v>
      </c>
      <c r="N195" s="110">
        <f t="shared" si="39"/>
        <v>1.0728300671377997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732.90255205585572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35.000924679239148</v>
      </c>
      <c r="K196" s="27">
        <f t="shared" si="36"/>
        <v>6.666666666666667</v>
      </c>
      <c r="L196" s="37">
        <f t="shared" si="38"/>
        <v>0.23816294735127386</v>
      </c>
      <c r="M196" s="110">
        <f t="shared" si="37"/>
        <v>-11.760912373409578</v>
      </c>
      <c r="N196" s="110">
        <f t="shared" si="39"/>
        <v>1.0563705731060449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738.56125738172534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35.067730443590413</v>
      </c>
      <c r="K197" s="27">
        <f t="shared" si="36"/>
        <v>6.666666666666667</v>
      </c>
      <c r="L197" s="37">
        <f t="shared" si="38"/>
        <v>0.17135718300000846</v>
      </c>
      <c r="M197" s="110">
        <f t="shared" si="37"/>
        <v>-11.760912373409578</v>
      </c>
      <c r="N197" s="110">
        <f t="shared" si="39"/>
        <v>1.0402451947160474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744.23391271091953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35.134189115044734</v>
      </c>
      <c r="K198" s="27">
        <f t="shared" si="36"/>
        <v>6.666666666666667</v>
      </c>
      <c r="L198" s="37">
        <f t="shared" si="38"/>
        <v>0.10489851154568797</v>
      </c>
      <c r="M198" s="110">
        <f t="shared" si="37"/>
        <v>-11.760912373409578</v>
      </c>
      <c r="N198" s="110">
        <f t="shared" si="39"/>
        <v>1.0244478401391446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749.91970203711139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35.200295272390207</v>
      </c>
      <c r="K199" s="27">
        <f t="shared" si="36"/>
        <v>6.666666666666667</v>
      </c>
      <c r="L199" s="37">
        <f t="shared" si="38"/>
        <v>3.8792354200214874E-2</v>
      </c>
      <c r="M199" s="110">
        <f t="shared" si="37"/>
        <v>-11.760912373409578</v>
      </c>
      <c r="N199" s="110">
        <f t="shared" si="39"/>
        <v>1.0089722814141344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755.61787010000353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35.26604440569605</v>
      </c>
      <c r="K200" s="27">
        <f t="shared" si="36"/>
        <v>6.666666666666667</v>
      </c>
      <c r="L200" s="37">
        <f t="shared" si="38"/>
        <v>-2.6956779105628215E-2</v>
      </c>
      <c r="M200" s="110">
        <f t="shared" si="37"/>
        <v>-11.760912373409578</v>
      </c>
      <c r="N200" s="110">
        <f t="shared" si="39"/>
        <v>0.99381219602971882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761.327716992771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35.331432821214889</v>
      </c>
      <c r="K201" s="27">
        <f t="shared" si="36"/>
        <v>6.666666666666667</v>
      </c>
      <c r="L201" s="37">
        <f t="shared" si="38"/>
        <v>-9.2345194624467553E-2</v>
      </c>
      <c r="M201" s="110">
        <f t="shared" si="37"/>
        <v>-11.760912373409578</v>
      </c>
      <c r="N201" s="110">
        <f t="shared" si="39"/>
        <v>0.97896120260369157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767.04859331660782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35.396457556444339</v>
      </c>
      <c r="K202" s="27">
        <f t="shared" si="36"/>
        <v>6.666666666666667</v>
      </c>
      <c r="L202" s="37">
        <f t="shared" si="38"/>
        <v>-0.15736992985391751</v>
      </c>
      <c r="M202" s="110">
        <f t="shared" si="37"/>
        <v>-11.760912373409578</v>
      </c>
      <c r="N202" s="110">
        <f t="shared" si="39"/>
        <v>0.96441289143159203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772.77989582090345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35.461116304183527</v>
      </c>
      <c r="K203" s="27">
        <f t="shared" si="36"/>
        <v>6.666666666666667</v>
      </c>
      <c r="L203" s="37">
        <f t="shared" si="38"/>
        <v>-0.22202867759310507</v>
      </c>
      <c r="M203" s="110">
        <f t="shared" si="37"/>
        <v>-11.760912373409578</v>
      </c>
      <c r="N203" s="110">
        <f t="shared" si="39"/>
        <v>0.95016085057586475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778.52106347502968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35.525407344562538</v>
      </c>
      <c r="K204" s="27">
        <f t="shared" si="36"/>
        <v>6.666666666666667</v>
      </c>
      <c r="L204" s="37">
        <f t="shared" si="38"/>
        <v>-0.28631971797211619</v>
      </c>
      <c r="M204" s="110">
        <f t="shared" si="37"/>
        <v>-11.760912373409578</v>
      </c>
      <c r="N204" s="110">
        <f t="shared" si="39"/>
        <v>0.93619868807847073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784.27157392421213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35.589329484147171</v>
      </c>
      <c r="K205" s="27">
        <f t="shared" si="36"/>
        <v>6.666666666666667</v>
      </c>
      <c r="L205" s="37">
        <f t="shared" si="38"/>
        <v>-0.35024185755674964</v>
      </c>
      <c r="M205" s="110">
        <f t="shared" si="37"/>
        <v>-11.760912373409578</v>
      </c>
      <c r="N205" s="110">
        <f t="shared" si="39"/>
        <v>0.92252005080354083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790.03094028764474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35.652882001329495</v>
      </c>
      <c r="K206" s="27">
        <f t="shared" si="36"/>
        <v>6.666666666666667</v>
      </c>
      <c r="L206" s="37">
        <f t="shared" si="38"/>
        <v>-0.41379437473907288</v>
      </c>
      <c r="M206" s="110">
        <f t="shared" si="37"/>
        <v>-11.760912373409578</v>
      </c>
      <c r="N206" s="110">
        <f t="shared" si="39"/>
        <v>0.90911864035061463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795.79870826195463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35.716064597309163</v>
      </c>
      <c r="K207" s="27">
        <f t="shared" si="36"/>
        <v>6.666666666666667</v>
      </c>
      <c r="L207" s="37">
        <f t="shared" si="38"/>
        <v>-0.47697697071874146</v>
      </c>
      <c r="M207" s="110">
        <f t="shared" si="37"/>
        <v>-11.760912373409578</v>
      </c>
      <c r="N207" s="110">
        <f t="shared" si="39"/>
        <v>0.89598822642174358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801.57445349746195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35.778877352053264</v>
      </c>
      <c r="K208" s="27">
        <f t="shared" si="36"/>
        <v>6.666666666666667</v>
      </c>
      <c r="L208" s="37">
        <f t="shared" si="38"/>
        <v>-0.53978972546284254</v>
      </c>
      <c r="M208" s="110">
        <f t="shared" si="37"/>
        <v>-11.760912373409578</v>
      </c>
      <c r="N208" s="110">
        <f t="shared" si="39"/>
        <v>0.88312265797603762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807.35777921846852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35.841320684694246</v>
      </c>
      <c r="K209" s="27">
        <f t="shared" si="36"/>
        <v>6.666666666666667</v>
      </c>
      <c r="L209" s="37">
        <f t="shared" si="38"/>
        <v>-0.60223305810382399</v>
      </c>
      <c r="M209" s="110">
        <f t="shared" si="37"/>
        <v>-11.760912373409578</v>
      </c>
      <c r="N209" s="110">
        <f t="shared" si="39"/>
        <v>0.87051587246224138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813.14831406212772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35.903395317888922</v>
      </c>
      <c r="K210" s="27">
        <f t="shared" si="36"/>
        <v>6.666666666666667</v>
      </c>
      <c r="L210" s="37">
        <f t="shared" si="38"/>
        <v>-0.6643076912985002</v>
      </c>
      <c r="M210" s="110">
        <f t="shared" si="37"/>
        <v>-11.760912373409578</v>
      </c>
      <c r="N210" s="110">
        <f t="shared" si="39"/>
        <v>0.85816190338249021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642.99015730162046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33.864086498536992</v>
      </c>
      <c r="K211" s="27">
        <f t="shared" si="36"/>
        <v>6.666666666666667</v>
      </c>
      <c r="L211" s="37">
        <f t="shared" si="38"/>
        <v>1.3750011280534302</v>
      </c>
      <c r="M211" s="110">
        <f t="shared" si="37"/>
        <v>-11.760912373409578</v>
      </c>
      <c r="N211" s="110">
        <f t="shared" si="39"/>
        <v>1.3724613174959726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643.0879573971132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33.865407539347771</v>
      </c>
      <c r="K212" s="27">
        <f t="shared" si="36"/>
        <v>6.666666666666667</v>
      </c>
      <c r="L212" s="37">
        <f t="shared" si="38"/>
        <v>1.3736800872426507</v>
      </c>
      <c r="M212" s="110">
        <f t="shared" si="37"/>
        <v>-11.760912373409578</v>
      </c>
      <c r="N212" s="110">
        <f t="shared" si="39"/>
        <v>1.3720439044816759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643.3810464474783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33.869365254896351</v>
      </c>
      <c r="K213" s="27">
        <f t="shared" si="36"/>
        <v>6.666666666666667</v>
      </c>
      <c r="L213" s="37">
        <f t="shared" si="38"/>
        <v>1.3697223716940705</v>
      </c>
      <c r="M213" s="110">
        <f t="shared" si="37"/>
        <v>-11.760912373409578</v>
      </c>
      <c r="N213" s="110">
        <f t="shared" si="39"/>
        <v>1.3707941335944531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643.86849567580646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33.875943513835651</v>
      </c>
      <c r="K214" s="27">
        <f t="shared" si="36"/>
        <v>6.666666666666667</v>
      </c>
      <c r="L214" s="37">
        <f t="shared" si="38"/>
        <v>1.363144112754771</v>
      </c>
      <c r="M214" s="110">
        <f t="shared" si="37"/>
        <v>-11.760912373409578</v>
      </c>
      <c r="N214" s="110">
        <f t="shared" si="39"/>
        <v>1.3687193633111834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644.54877337751168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33.885115724937222</v>
      </c>
      <c r="K215" s="27">
        <f t="shared" si="36"/>
        <v>6.666666666666667</v>
      </c>
      <c r="L215" s="37">
        <f t="shared" si="38"/>
        <v>1.3539719016531997</v>
      </c>
      <c r="M215" s="110">
        <f t="shared" si="37"/>
        <v>-11.760912373409578</v>
      </c>
      <c r="N215" s="110">
        <f t="shared" si="39"/>
        <v>1.3658317062719696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645.41976868350366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33.896845267179742</v>
      </c>
      <c r="K216" s="27">
        <f t="shared" si="36"/>
        <v>6.666666666666667</v>
      </c>
      <c r="L216" s="37">
        <f t="shared" si="38"/>
        <v>1.3422423594106796</v>
      </c>
      <c r="M216" s="110">
        <f t="shared" si="37"/>
        <v>-11.760912373409578</v>
      </c>
      <c r="N216" s="110">
        <f t="shared" si="39"/>
        <v>1.3621478082678267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646.47882362574796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33.91108606976956</v>
      </c>
      <c r="K217" s="27">
        <f t="shared" si="36"/>
        <v>6.666666666666667</v>
      </c>
      <c r="L217" s="37">
        <f t="shared" si="38"/>
        <v>1.3280015568208619</v>
      </c>
      <c r="M217" s="110">
        <f t="shared" si="37"/>
        <v>-11.760912373409578</v>
      </c>
      <c r="N217" s="110">
        <f t="shared" si="39"/>
        <v>1.3576885508313177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647.72277239503774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33.927783321706229</v>
      </c>
      <c r="K218" s="27">
        <f t="shared" si="36"/>
        <v>6.666666666666667</v>
      </c>
      <c r="L218" s="37">
        <f t="shared" si="38"/>
        <v>1.3113043048841924</v>
      </c>
      <c r="M218" s="110">
        <f t="shared" si="37"/>
        <v>-11.760912373409578</v>
      </c>
      <c r="N218" s="110">
        <f t="shared" si="39"/>
        <v>1.352478688476497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649.14798648569592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33.946874286940606</v>
      </c>
      <c r="K219" s="27">
        <f t="shared" si="36"/>
        <v>6.666666666666667</v>
      </c>
      <c r="L219" s="37">
        <f t="shared" si="38"/>
        <v>1.2922133396498161</v>
      </c>
      <c r="M219" s="110">
        <f t="shared" si="37"/>
        <v>-11.760912373409578</v>
      </c>
      <c r="N219" s="110">
        <f t="shared" si="39"/>
        <v>1.3465464335268746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650.75042430185181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33.968289198995208</v>
      </c>
      <c r="K220" s="27">
        <f t="shared" si="36"/>
        <v>6.666666666666667</v>
      </c>
      <c r="L220" s="37">
        <f t="shared" si="38"/>
        <v>1.2707984275952136</v>
      </c>
      <c r="M220" s="110">
        <f t="shared" si="37"/>
        <v>-11.760912373409578</v>
      </c>
      <c r="N220" s="110">
        <f t="shared" si="39"/>
        <v>1.3399230025899262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652.52568375606756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33.991952208145442</v>
      </c>
      <c r="K221" s="27">
        <f t="shared" si="36"/>
        <v>6.666666666666667</v>
      </c>
      <c r="L221" s="37">
        <f t="shared" si="38"/>
        <v>1.2471354184449801</v>
      </c>
      <c r="M221" s="110">
        <f t="shared" si="37"/>
        <v>-11.760912373409578</v>
      </c>
      <c r="N221" s="110">
        <f t="shared" si="39"/>
        <v>1.3326421390764684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654.4690564186352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34.017782354807331</v>
      </c>
      <c r="K222" s="27">
        <f t="shared" si="36"/>
        <v>6.666666666666667</v>
      </c>
      <c r="L222" s="37">
        <f t="shared" si="38"/>
        <v>1.2213052717830912</v>
      </c>
      <c r="M222" s="110">
        <f t="shared" si="37"/>
        <v>-11.760912373409578</v>
      </c>
      <c r="N222" s="110">
        <f t="shared" si="39"/>
        <v>1.3247396257770447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656.57558186527604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34.045694544462194</v>
      </c>
      <c r="K223" s="27">
        <f t="shared" si="36"/>
        <v>6.666666666666667</v>
      </c>
      <c r="L223" s="37">
        <f t="shared" ref="L223:L254" si="41">F223-J223+M223</f>
        <v>1.1933930821282281</v>
      </c>
      <c r="M223" s="110">
        <f t="shared" si="37"/>
        <v>-11.760912373409578</v>
      </c>
      <c r="N223" s="110">
        <f t="shared" ref="N223:N254" si="42">10^(L223/10)</f>
        <v>1.3162528004999412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658.84010100939338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34.075600502033161</v>
      </c>
      <c r="K224" s="27">
        <f t="shared" ref="K224:K268" si="45">4/60*100</f>
        <v>6.666666666666667</v>
      </c>
      <c r="L224" s="37">
        <f t="shared" si="41"/>
        <v>1.1634871245572604</v>
      </c>
      <c r="M224" s="110">
        <f t="shared" ref="M224:M268" si="46">10*LOG(6.666667/100)</f>
        <v>-11.760912373409578</v>
      </c>
      <c r="N224" s="110">
        <f t="shared" si="42"/>
        <v>1.3072200862836407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661.25730737794902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34.107409686842473</v>
      </c>
      <c r="K225" s="27">
        <f t="shared" si="45"/>
        <v>6.666666666666667</v>
      </c>
      <c r="L225" s="37">
        <f t="shared" si="41"/>
        <v>1.1316779397479486</v>
      </c>
      <c r="M225" s="110">
        <f t="shared" si="46"/>
        <v>-11.760912373409578</v>
      </c>
      <c r="N225" s="110">
        <f t="shared" si="42"/>
        <v>1.2976805458739589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663.82179548283511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34.141030152850604</v>
      </c>
      <c r="K226" s="27">
        <f t="shared" si="45"/>
        <v>6.666666666666667</v>
      </c>
      <c r="L226" s="37">
        <f t="shared" si="41"/>
        <v>1.0980574737398179</v>
      </c>
      <c r="M226" s="110">
        <f t="shared" si="46"/>
        <v>-11.760912373409578</v>
      </c>
      <c r="N226" s="110">
        <f t="shared" si="42"/>
        <v>1.2876734681558861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666.52810563878609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34.176369342558921</v>
      </c>
      <c r="K227" s="27">
        <f t="shared" si="45"/>
        <v>6.666666666666667</v>
      </c>
      <c r="L227" s="37">
        <f t="shared" si="41"/>
        <v>1.0627182840315008</v>
      </c>
      <c r="M227" s="110">
        <f t="shared" si="46"/>
        <v>-11.760912373409578</v>
      </c>
      <c r="N227" s="110">
        <f t="shared" si="42"/>
        <v>1.2772379921917933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669.37076477293658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34.213334806534505</v>
      </c>
      <c r="K228" s="27">
        <f t="shared" si="45"/>
        <v>6.666666666666667</v>
      </c>
      <c r="L228" s="37">
        <f t="shared" si="41"/>
        <v>1.0257528200559172</v>
      </c>
      <c r="M228" s="110">
        <f t="shared" si="46"/>
        <v>-11.760912373409578</v>
      </c>
      <c r="N228" s="110">
        <f t="shared" si="42"/>
        <v>1.2664127725582535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672.3443229511339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34.251834843824277</v>
      </c>
      <c r="K229" s="27">
        <f t="shared" si="45"/>
        <v>6.666666666666667</v>
      </c>
      <c r="L229" s="37">
        <f t="shared" si="41"/>
        <v>0.98725278276614503</v>
      </c>
      <c r="M229" s="110">
        <f t="shared" si="46"/>
        <v>-11.760912373409578</v>
      </c>
      <c r="N229" s="110">
        <f t="shared" si="42"/>
        <v>1.255235687882698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675.4433855057755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34.291779061451329</v>
      </c>
      <c r="K230" s="27">
        <f t="shared" si="45"/>
        <v>6.666666666666667</v>
      </c>
      <c r="L230" s="37">
        <f t="shared" si="41"/>
        <v>0.94730856513909245</v>
      </c>
      <c r="M230" s="110">
        <f t="shared" si="46"/>
        <v>-11.760912373409578</v>
      </c>
      <c r="N230" s="110">
        <f t="shared" si="42"/>
        <v>1.2437435929189975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678.66264078555628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34.333078853661384</v>
      </c>
      <c r="K231" s="27">
        <f t="shared" si="45"/>
        <v>6.666666666666667</v>
      </c>
      <c r="L231" s="37">
        <f t="shared" si="41"/>
        <v>0.90600877292903803</v>
      </c>
      <c r="M231" s="110">
        <f t="shared" si="46"/>
        <v>-11.760912373409578</v>
      </c>
      <c r="N231" s="110">
        <f t="shared" si="42"/>
        <v>1.2319721132015888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681.99688365757595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34.375647803586752</v>
      </c>
      <c r="K232" s="27">
        <f t="shared" si="45"/>
        <v>6.666666666666667</v>
      </c>
      <c r="L232" s="37">
        <f t="shared" si="41"/>
        <v>0.86343982300367017</v>
      </c>
      <c r="M232" s="110">
        <f t="shared" si="46"/>
        <v>-11.760912373409578</v>
      </c>
      <c r="N232" s="110">
        <f t="shared" si="42"/>
        <v>1.2199554802909867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685.44103497711103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34.41940201152579</v>
      </c>
      <c r="K233" s="27">
        <f t="shared" si="45"/>
        <v>6.666666666666667</v>
      </c>
      <c r="L233" s="37">
        <f t="shared" si="41"/>
        <v>0.81968561506463189</v>
      </c>
      <c r="M233" s="110">
        <f t="shared" si="46"/>
        <v>-11.760912373409578</v>
      </c>
      <c r="N233" s="110">
        <f t="shared" si="42"/>
        <v>1.2077264048614589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688.99015730162046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34.464260355129987</v>
      </c>
      <c r="K234" s="27">
        <f t="shared" si="45"/>
        <v>6.666666666666667</v>
      </c>
      <c r="L234" s="37">
        <f t="shared" si="41"/>
        <v>0.77482727146043473</v>
      </c>
      <c r="M234" s="110">
        <f t="shared" si="46"/>
        <v>-11.760912373409578</v>
      </c>
      <c r="N234" s="110">
        <f t="shared" si="42"/>
        <v>1.1953159843627545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692.63946716578425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34.510144687496421</v>
      </c>
      <c r="K235" s="27">
        <f t="shared" si="45"/>
        <v>6.666666666666667</v>
      </c>
      <c r="L235" s="37">
        <f t="shared" si="41"/>
        <v>0.72894293909400076</v>
      </c>
      <c r="M235" s="110">
        <f t="shared" si="46"/>
        <v>-11.760912373409578</v>
      </c>
      <c r="N235" s="110">
        <f t="shared" si="42"/>
        <v>1.1827536416822009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696.38434425656681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34.556979979537395</v>
      </c>
      <c r="K236" s="27">
        <f t="shared" si="45"/>
        <v>6.666666666666667</v>
      </c>
      <c r="L236" s="37">
        <f t="shared" si="41"/>
        <v>0.68210764705302651</v>
      </c>
      <c r="M236" s="110">
        <f t="shared" si="46"/>
        <v>-11.760912373409578</v>
      </c>
      <c r="N236" s="110">
        <f t="shared" si="42"/>
        <v>1.1700670911070361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700.22033783465417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34.604694413101612</v>
      </c>
      <c r="K237" s="27">
        <f t="shared" si="45"/>
        <v>6.666666666666667</v>
      </c>
      <c r="L237" s="37">
        <f t="shared" si="41"/>
        <v>0.63439321348880995</v>
      </c>
      <c r="M237" s="110">
        <f t="shared" si="46"/>
        <v>-11.760912373409578</v>
      </c>
      <c r="N237" s="110">
        <f t="shared" si="42"/>
        <v>1.1572823279043432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704.14317074424571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34.653219431209656</v>
      </c>
      <c r="K238" s="27">
        <f t="shared" si="45"/>
        <v>6.666666666666667</v>
      </c>
      <c r="L238" s="37">
        <f t="shared" si="41"/>
        <v>0.5858681953807654</v>
      </c>
      <c r="M238" s="110">
        <f t="shared" si="46"/>
        <v>-11.760912373409578</v>
      </c>
      <c r="N238" s="110">
        <f t="shared" si="42"/>
        <v>1.1444236379640096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708.14874133997955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34.702489751495776</v>
      </c>
      <c r="K239" s="27">
        <f t="shared" si="45"/>
        <v>6.666666666666667</v>
      </c>
      <c r="L239" s="37">
        <f t="shared" si="41"/>
        <v>0.53659787509464607</v>
      </c>
      <c r="M239" s="110">
        <f t="shared" si="46"/>
        <v>-11.760912373409578</v>
      </c>
      <c r="N239" s="110">
        <f t="shared" si="42"/>
        <v>1.1315136241579087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712.23312364027322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34.7524433485641</v>
      </c>
      <c r="K240" s="27">
        <f t="shared" si="45"/>
        <v>6.666666666666667</v>
      </c>
      <c r="L240" s="37">
        <f t="shared" si="41"/>
        <v>0.48664427802632204</v>
      </c>
      <c r="M240" s="110">
        <f t="shared" si="46"/>
        <v>-11.760912373409578</v>
      </c>
      <c r="N240" s="110">
        <f t="shared" si="42"/>
        <v>1.1185732463298077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716.39256599275927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34.803021410511562</v>
      </c>
      <c r="K241" s="27">
        <f t="shared" si="45"/>
        <v>6.666666666666667</v>
      </c>
      <c r="L241" s="37">
        <f t="shared" si="41"/>
        <v>0.43606621607885998</v>
      </c>
      <c r="M241" s="110">
        <f t="shared" si="46"/>
        <v>-11.760912373409578</v>
      </c>
      <c r="N241" s="110">
        <f t="shared" si="42"/>
        <v>1.1056218721230135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720.62348851154115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34.854168274373805</v>
      </c>
      <c r="K242" s="27">
        <f t="shared" si="45"/>
        <v>6.666666666666667</v>
      </c>
      <c r="L242" s="37">
        <f t="shared" si="41"/>
        <v>0.38491935221661677</v>
      </c>
      <c r="M242" s="110">
        <f t="shared" si="46"/>
        <v>-11.760912373409578</v>
      </c>
      <c r="N242" s="110">
        <f t="shared" si="42"/>
        <v>1.0926773361589754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724.92247951913509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34.905831344741095</v>
      </c>
      <c r="K243" s="27">
        <f t="shared" si="45"/>
        <v>6.666666666666667</v>
      </c>
      <c r="L243" s="37">
        <f t="shared" si="41"/>
        <v>0.33325628184932654</v>
      </c>
      <c r="M243" s="110">
        <f t="shared" si="46"/>
        <v>-11.760912373409578</v>
      </c>
      <c r="N243" s="110">
        <f t="shared" si="42"/>
        <v>1.0797560053860307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729.28629119924028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34.95796099928738</v>
      </c>
      <c r="K244" s="27">
        <f t="shared" si="45"/>
        <v>6.666666666666667</v>
      </c>
      <c r="L244" s="37">
        <f t="shared" si="41"/>
        <v>0.28112662730304194</v>
      </c>
      <c r="M244" s="110">
        <f t="shared" si="46"/>
        <v>-11.760912373409578</v>
      </c>
      <c r="N244" s="110">
        <f t="shared" si="42"/>
        <v>1.0668728487133838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733.71183464070486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35.010510484472221</v>
      </c>
      <c r="K245" s="27">
        <f t="shared" si="45"/>
        <v>6.666666666666667</v>
      </c>
      <c r="L245" s="37">
        <f t="shared" si="41"/>
        <v>0.22857714211820124</v>
      </c>
      <c r="M245" s="110">
        <f t="shared" si="46"/>
        <v>-11.760912373409578</v>
      </c>
      <c r="N245" s="110">
        <f t="shared" si="42"/>
        <v>1.0540415093240207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738.19617442875915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35.063435804221079</v>
      </c>
      <c r="K246" s="27">
        <f t="shared" si="45"/>
        <v>6.666666666666667</v>
      </c>
      <c r="L246" s="37">
        <f t="shared" si="41"/>
        <v>0.17565182236934263</v>
      </c>
      <c r="M246" s="110">
        <f t="shared" si="46"/>
        <v>-11.760912373409578</v>
      </c>
      <c r="N246" s="110">
        <f t="shared" si="42"/>
        <v>1.0412743783173155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742.73652291711164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35.116695603971593</v>
      </c>
      <c r="K247" s="27">
        <f t="shared" si="45"/>
        <v>6.666666666666667</v>
      </c>
      <c r="L247" s="37">
        <f t="shared" si="41"/>
        <v>0.12239202261882909</v>
      </c>
      <c r="M247" s="110">
        <f t="shared" si="46"/>
        <v>-11.760912373409578</v>
      </c>
      <c r="N247" s="110">
        <f t="shared" si="42"/>
        <v>1.0285826685648294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747.33023429404966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35.170251052094031</v>
      </c>
      <c r="K248" s="27">
        <f t="shared" si="45"/>
        <v>6.666666666666667</v>
      </c>
      <c r="L248" s="37">
        <f t="shared" si="41"/>
        <v>6.8836574496391023E-2</v>
      </c>
      <c r="M248" s="110">
        <f t="shared" si="46"/>
        <v>-11.760912373409578</v>
      </c>
      <c r="N248" s="110">
        <f t="shared" si="42"/>
        <v>1.0159764878705482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751.97479853730033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35.224065720354503</v>
      </c>
      <c r="K249" s="27">
        <f t="shared" si="45"/>
        <v>6.666666666666667</v>
      </c>
      <c r="L249" s="37">
        <f t="shared" si="41"/>
        <v>1.5021906235919147E-2</v>
      </c>
      <c r="M249" s="110">
        <f t="shared" si="46"/>
        <v>-11.760912373409578</v>
      </c>
      <c r="N249" s="110">
        <f t="shared" si="42"/>
        <v>1.0034649107096474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756.66783533610123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35.278105464789775</v>
      </c>
      <c r="K250" s="27">
        <f t="shared" si="45"/>
        <v>6.666666666666667</v>
      </c>
      <c r="L250" s="37">
        <f t="shared" si="41"/>
        <v>-3.9017838199352894E-2</v>
      </c>
      <c r="M250" s="110">
        <f t="shared" si="46"/>
        <v>-11.760912373409578</v>
      </c>
      <c r="N250" s="110">
        <f t="shared" si="42"/>
        <v>0.99105604797864288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761.40708804459337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35.33233830809931</v>
      </c>
      <c r="K251" s="27">
        <f t="shared" si="45"/>
        <v>6.666666666666667</v>
      </c>
      <c r="L251" s="37">
        <f t="shared" si="41"/>
        <v>-9.3250681508887823E-2</v>
      </c>
      <c r="M251" s="110">
        <f t="shared" si="46"/>
        <v>-11.760912373409578</v>
      </c>
      <c r="N251" s="110">
        <f t="shared" si="42"/>
        <v>0.97875711432640344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766.19041771817683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35.386734324433149</v>
      </c>
      <c r="K252" s="27">
        <f t="shared" si="45"/>
        <v>6.666666666666667</v>
      </c>
      <c r="L252" s="37">
        <f t="shared" si="41"/>
        <v>-0.14764669784272755</v>
      </c>
      <c r="M252" s="110">
        <f t="shared" si="46"/>
        <v>-11.760912373409578</v>
      </c>
      <c r="N252" s="110">
        <f t="shared" si="42"/>
        <v>0.9665744927512987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771.0157972737228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35.441265527258381</v>
      </c>
      <c r="K253" s="27">
        <f t="shared" si="45"/>
        <v>6.666666666666667</v>
      </c>
      <c r="L253" s="37">
        <f t="shared" si="41"/>
        <v>-0.20217790066795871</v>
      </c>
      <c r="M253" s="110">
        <f t="shared" si="46"/>
        <v>-11.760912373409578</v>
      </c>
      <c r="N253" s="110">
        <f t="shared" si="42"/>
        <v>0.95451379624726762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775.88130580532993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35.495905760821032</v>
      </c>
      <c r="K254" s="27">
        <f t="shared" si="45"/>
        <v>6.666666666666667</v>
      </c>
      <c r="L254" s="37">
        <f t="shared" si="41"/>
        <v>-0.25681813423060973</v>
      </c>
      <c r="M254" s="110">
        <f t="shared" si="46"/>
        <v>-11.760912373409578</v>
      </c>
      <c r="N254" s="110">
        <f t="shared" si="42"/>
        <v>0.94257992636238175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780.78512307952076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35.550630595579875</v>
      </c>
      <c r="K255" s="27">
        <f t="shared" si="45"/>
        <v>6.666666666666667</v>
      </c>
      <c r="L255" s="37">
        <f t="shared" ref="L255:L268" si="47">F255-J255+M255</f>
        <v>-0.31154296898945333</v>
      </c>
      <c r="M255" s="110">
        <f t="shared" si="46"/>
        <v>-11.760912373409578</v>
      </c>
      <c r="N255" s="110">
        <f t="shared" ref="N255:N268" si="48">10^(L255/10)</f>
        <v>0.93077712859989925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785.7255242272106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35.605417227871357</v>
      </c>
      <c r="K256" s="27">
        <f t="shared" si="45"/>
        <v>6.666666666666667</v>
      </c>
      <c r="L256" s="37">
        <f t="shared" si="47"/>
        <v>-0.36632960128093472</v>
      </c>
      <c r="M256" s="110">
        <f t="shared" si="46"/>
        <v>-11.760912373409578</v>
      </c>
      <c r="N256" s="110">
        <f t="shared" si="48"/>
        <v>0.91910904464554899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790.70087464430753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35.660244383967907</v>
      </c>
      <c r="K257" s="27">
        <f t="shared" si="45"/>
        <v>6.666666666666667</v>
      </c>
      <c r="L257" s="37">
        <f t="shared" si="47"/>
        <v>-0.42115675737748504</v>
      </c>
      <c r="M257" s="110">
        <f t="shared" si="46"/>
        <v>-11.760912373409578</v>
      </c>
      <c r="N257" s="110">
        <f t="shared" si="48"/>
        <v>0.90757876144766314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795.70962510828008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35.715092228612107</v>
      </c>
      <c r="K258" s="27">
        <f t="shared" si="45"/>
        <v>6.666666666666667</v>
      </c>
      <c r="L258" s="37">
        <f t="shared" si="47"/>
        <v>-0.47600460202168549</v>
      </c>
      <c r="M258" s="110">
        <f t="shared" si="46"/>
        <v>-11.760912373409578</v>
      </c>
      <c r="N258" s="110">
        <f t="shared" si="48"/>
        <v>0.89618885721041808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800.75030711432169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35.769942278044816</v>
      </c>
      <c r="K259" s="27">
        <f t="shared" si="45"/>
        <v>6.666666666666667</v>
      </c>
      <c r="L259" s="37">
        <f t="shared" si="47"/>
        <v>-0.53085465145439414</v>
      </c>
      <c r="M259" s="110">
        <f t="shared" si="46"/>
        <v>-11.760912373409578</v>
      </c>
      <c r="N259" s="110">
        <f t="shared" si="48"/>
        <v>0.88494144438620037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805.82152843174185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35.824777317493322</v>
      </c>
      <c r="K260" s="27">
        <f t="shared" si="45"/>
        <v>6.666666666666667</v>
      </c>
      <c r="L260" s="37">
        <f t="shared" si="47"/>
        <v>-0.58568969090289968</v>
      </c>
      <c r="M260" s="110">
        <f t="shared" si="46"/>
        <v>-11.760912373409578</v>
      </c>
      <c r="N260" s="110">
        <f t="shared" si="48"/>
        <v>0.8738382097723959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810.92196887880664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35.879581323045272</v>
      </c>
      <c r="K261" s="27">
        <f t="shared" si="45"/>
        <v>6.666666666666667</v>
      </c>
      <c r="L261" s="37">
        <f t="shared" si="47"/>
        <v>-0.64049369645485044</v>
      </c>
      <c r="M261" s="110">
        <f t="shared" si="46"/>
        <v>-11.760912373409578</v>
      </c>
      <c r="N261" s="110">
        <f t="shared" si="48"/>
        <v>0.86288045183157858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816.05037631236382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35.934339387802098</v>
      </c>
      <c r="K262" s="27">
        <f t="shared" si="45"/>
        <v>6.666666666666667</v>
      </c>
      <c r="L262" s="37">
        <f t="shared" si="47"/>
        <v>-0.69525176121167576</v>
      </c>
      <c r="M262" s="110">
        <f t="shared" si="46"/>
        <v>-11.760912373409578</v>
      </c>
      <c r="N262" s="110">
        <f t="shared" si="48"/>
        <v>0.85206911536343999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821.20556282711721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35.989037652181949</v>
      </c>
      <c r="K263" s="27">
        <f t="shared" si="45"/>
        <v>6.666666666666667</v>
      </c>
      <c r="L263" s="37">
        <f t="shared" si="47"/>
        <v>-0.74995002559152724</v>
      </c>
      <c r="M263" s="110">
        <f t="shared" si="46"/>
        <v>-11.760912373409578</v>
      </c>
      <c r="N263" s="110">
        <f t="shared" si="48"/>
        <v>0.84140482366239167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826.38640115830447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36.043663238224951</v>
      </c>
      <c r="K264" s="27">
        <f t="shared" si="45"/>
        <v>6.666666666666667</v>
      </c>
      <c r="L264" s="37">
        <f t="shared" si="47"/>
        <v>-0.80457561163452951</v>
      </c>
      <c r="M264" s="110">
        <f t="shared" si="46"/>
        <v>-11.760912373409578</v>
      </c>
      <c r="N264" s="110">
        <f t="shared" si="48"/>
        <v>0.83088790829739478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831.59182128072837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36.098204187740933</v>
      </c>
      <c r="K265" s="27">
        <f t="shared" si="45"/>
        <v>6.666666666666667</v>
      </c>
      <c r="L265" s="37">
        <f t="shared" si="47"/>
        <v>-0.85911656115051116</v>
      </c>
      <c r="M265" s="110">
        <f t="shared" si="46"/>
        <v>-11.760912373409578</v>
      </c>
      <c r="N265" s="110">
        <f t="shared" si="48"/>
        <v>0.82051843665099244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836.82080719651719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36.152649404132404</v>
      </c>
      <c r="K266" s="27">
        <f t="shared" si="45"/>
        <v>6.666666666666667</v>
      </c>
      <c r="L266" s="37">
        <f t="shared" si="47"/>
        <v>-0.91356177754198242</v>
      </c>
      <c r="M266" s="110">
        <f t="shared" si="46"/>
        <v>-11.760912373409578</v>
      </c>
      <c r="N266" s="110">
        <f t="shared" si="48"/>
        <v>0.81029623735291401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842.0723939036327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36.206988597721136</v>
      </c>
      <c r="K267" s="27">
        <f t="shared" si="45"/>
        <v>6.666666666666667</v>
      </c>
      <c r="L267" s="37">
        <f t="shared" si="47"/>
        <v>-0.96790097113071383</v>
      </c>
      <c r="M267" s="110">
        <f t="shared" si="46"/>
        <v>-11.760912373409578</v>
      </c>
      <c r="N267" s="110">
        <f t="shared" si="48"/>
        <v>0.80022092374071163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847.34566453693708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36.261212234405072</v>
      </c>
      <c r="K268" s="40">
        <f t="shared" si="45"/>
        <v>6.666666666666667</v>
      </c>
      <c r="L268" s="41">
        <f t="shared" si="47"/>
        <v>-1.02212460781465</v>
      </c>
      <c r="M268" s="110">
        <f t="shared" si="46"/>
        <v>-11.760912373409578</v>
      </c>
      <c r="N268" s="110">
        <f t="shared" si="48"/>
        <v>0.79029191547590705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23.741473575729906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1A98E-10E6-485C-987F-61C5D9E5E047}">
  <sheetPr codeName="Sheet40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42578125" bestFit="1" customWidth="1"/>
    <col min="3" max="3" width="20.28515625" customWidth="1"/>
    <col min="4" max="4" width="22.28515625" customWidth="1"/>
    <col min="5" max="5" width="14.855468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2" bestFit="1" customWidth="1"/>
    <col min="18" max="18" width="13.7109375" bestFit="1" customWidth="1"/>
    <col min="21" max="21" width="8.8554687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182</v>
      </c>
      <c r="B2" s="29" t="s">
        <v>119</v>
      </c>
      <c r="C2" s="29">
        <f>NSAs!B40</f>
        <v>252427.79</v>
      </c>
      <c r="D2" s="30">
        <f>NSAs!C40</f>
        <v>4258477.8099999996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7" t="s">
        <v>125</v>
      </c>
      <c r="H5" s="194" t="str">
        <f>CONCATENATE("Sound Level @ ", A2, " (dBA)")</f>
        <v>Sound Level @ NSA 38 (dBA)</v>
      </c>
      <c r="V5" s="145" t="str">
        <f>INDEX(A7:A45,MATCH(W5,H7:H45,0))</f>
        <v>A-1</v>
      </c>
      <c r="W5" s="146">
        <f>MAX(H7:H45)</f>
        <v>36.004386863900812</v>
      </c>
    </row>
    <row r="6" spans="1:23" ht="15.75" thickBot="1" x14ac:dyDescent="0.3">
      <c r="A6" s="207"/>
      <c r="B6" s="208"/>
      <c r="C6" s="208"/>
      <c r="D6" s="208"/>
      <c r="E6" s="208"/>
      <c r="F6" s="208"/>
      <c r="G6" s="208"/>
      <c r="H6" s="202"/>
      <c r="V6" s="147" t="str">
        <f>INDEX(A7:A45,MATCH(W6,H7:H45,0))</f>
        <v>A-2</v>
      </c>
      <c r="W6" s="148">
        <f>LARGE(H7:H45,2)</f>
        <v>32.105382482597776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582.49963107280746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33.005913092739</v>
      </c>
      <c r="H7" s="36">
        <f>C7-G7</f>
        <v>36.004386863900812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1">10^(H7/10)</f>
        <v>3985.0950684757386</v>
      </c>
    </row>
    <row r="8" spans="1:23" x14ac:dyDescent="0.25">
      <c r="A8" s="9" t="str">
        <f>Inverters!B4</f>
        <v>A-2</v>
      </c>
      <c r="B8" s="24">
        <f t="shared" si="0"/>
        <v>912.52731602968925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36.904917474042037</v>
      </c>
      <c r="H8" s="37">
        <f t="shared" ref="H8:H44" si="3">C8-G8</f>
        <v>32.105382482597776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1623.8213539252877</v>
      </c>
    </row>
    <row r="9" spans="1:23" x14ac:dyDescent="0.25">
      <c r="A9" s="9" t="str">
        <f>Inverters!B5</f>
        <v>A-3</v>
      </c>
      <c r="B9" s="24">
        <f t="shared" si="0"/>
        <v>2175.7500486038793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44.452180037920577</v>
      </c>
      <c r="H9" s="37">
        <f t="shared" si="3"/>
        <v>24.558119918719235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285.63537466875675</v>
      </c>
    </row>
    <row r="10" spans="1:23" x14ac:dyDescent="0.25">
      <c r="A10" s="9" t="str">
        <f>Inverters!B6</f>
        <v>A-4</v>
      </c>
      <c r="B10" s="24">
        <f t="shared" si="0"/>
        <v>3098.6547987957015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47.523463939573546</v>
      </c>
      <c r="H10" s="37">
        <f t="shared" si="3"/>
        <v>21.486836017066267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140.82624575326943</v>
      </c>
    </row>
    <row r="11" spans="1:23" x14ac:dyDescent="0.25">
      <c r="A11" s="9" t="str">
        <f>Inverters!B7</f>
        <v>A-5</v>
      </c>
      <c r="B11" s="24">
        <f t="shared" si="0"/>
        <v>3474.4075228015049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48.517615133827903</v>
      </c>
      <c r="H11" s="37">
        <f t="shared" si="3"/>
        <v>20.49268482281191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112.01301376139212</v>
      </c>
    </row>
    <row r="12" spans="1:23" x14ac:dyDescent="0.25">
      <c r="A12" s="9" t="str">
        <f>Inverters!B8</f>
        <v>A-6</v>
      </c>
      <c r="B12" s="24">
        <f t="shared" si="0"/>
        <v>3905.4631530971719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49.533450894391429</v>
      </c>
      <c r="H12" s="37">
        <f t="shared" si="3"/>
        <v>19.476849062248384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88.651258697326426</v>
      </c>
    </row>
    <row r="13" spans="1:23" x14ac:dyDescent="0.25">
      <c r="A13" s="9" t="str">
        <f>Inverters!B9</f>
        <v>A-7</v>
      </c>
      <c r="B13" s="24">
        <f t="shared" si="0"/>
        <v>2217.7190945879411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44.618130715466577</v>
      </c>
      <c r="H13" s="37">
        <f t="shared" si="3"/>
        <v>24.392169241173235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274.92670312560483</v>
      </c>
    </row>
    <row r="14" spans="1:23" x14ac:dyDescent="0.25">
      <c r="A14" s="9" t="str">
        <f>Inverters!B10</f>
        <v>A-8</v>
      </c>
      <c r="B14" s="24">
        <f t="shared" si="0"/>
        <v>2508.3847673950604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45.687883095643372</v>
      </c>
      <c r="H14" s="37">
        <f t="shared" si="3"/>
        <v>23.322416860996441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214.90260804735624</v>
      </c>
    </row>
    <row r="15" spans="1:23" x14ac:dyDescent="0.25">
      <c r="A15" s="9" t="str">
        <f>Inverters!B11</f>
        <v>A-9</v>
      </c>
      <c r="B15" s="24">
        <f t="shared" si="0"/>
        <v>3173.0986249562061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47.729671417480063</v>
      </c>
      <c r="H15" s="37">
        <f t="shared" si="3"/>
        <v>21.28062853915975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134.29593088608243</v>
      </c>
    </row>
    <row r="16" spans="1:23" x14ac:dyDescent="0.25">
      <c r="A16" s="9" t="str">
        <f>Inverters!B12</f>
        <v>A-10</v>
      </c>
      <c r="B16" s="24">
        <f t="shared" si="0"/>
        <v>3526.8005717646347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48.647618050560624</v>
      </c>
      <c r="H16" s="37">
        <f t="shared" si="3"/>
        <v>20.362681906079189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108.70967330692126</v>
      </c>
    </row>
    <row r="17" spans="1:21" x14ac:dyDescent="0.25">
      <c r="A17" s="9" t="str">
        <f>Inverters!B13</f>
        <v>A-11</v>
      </c>
      <c r="B17" s="24">
        <f t="shared" si="0"/>
        <v>3901.334834809657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49.524264510823116</v>
      </c>
      <c r="H17" s="37">
        <f t="shared" si="3"/>
        <v>19.486035445816697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88.838976114495708</v>
      </c>
    </row>
    <row r="18" spans="1:21" x14ac:dyDescent="0.25">
      <c r="A18" s="9" t="str">
        <f>Inverters!B14</f>
        <v>A-12</v>
      </c>
      <c r="B18" s="24">
        <f t="shared" si="0"/>
        <v>4192.9035484374945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50.150297444288135</v>
      </c>
      <c r="H18" s="37">
        <f t="shared" si="3"/>
        <v>18.860002512351677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76.913088522127751</v>
      </c>
    </row>
    <row r="19" spans="1:21" x14ac:dyDescent="0.25">
      <c r="A19" s="9" t="str">
        <f>Inverters!B15</f>
        <v>A-13</v>
      </c>
      <c r="B19" s="24">
        <f t="shared" si="0"/>
        <v>4574.6078119986869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50.907077345598005</v>
      </c>
      <c r="H19" s="37">
        <f t="shared" si="3"/>
        <v>18.103222611041808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64.613350397303464</v>
      </c>
    </row>
    <row r="20" spans="1:21" x14ac:dyDescent="0.25">
      <c r="A20" s="9" t="str">
        <f>Inverters!B16</f>
        <v>A-14</v>
      </c>
      <c r="B20" s="24">
        <f t="shared" si="0"/>
        <v>4868.8468767973536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51.448522327608558</v>
      </c>
      <c r="H20" s="37">
        <f t="shared" si="3"/>
        <v>17.561777629031255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57.039769638853983</v>
      </c>
    </row>
    <row r="21" spans="1:21" x14ac:dyDescent="0.25">
      <c r="A21" s="9" t="str">
        <f>Inverters!B17</f>
        <v>A-15</v>
      </c>
      <c r="B21" s="24">
        <f t="shared" si="0"/>
        <v>5204.9411087253602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52.028316401041394</v>
      </c>
      <c r="H21" s="37">
        <f t="shared" si="3"/>
        <v>16.981983555598418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49.911239529122611</v>
      </c>
    </row>
    <row r="22" spans="1:21" x14ac:dyDescent="0.25">
      <c r="A22" s="9" t="str">
        <f>Inverters!B18</f>
        <v>A-16</v>
      </c>
      <c r="B22" s="24">
        <f t="shared" si="0"/>
        <v>2460.0510909530317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45.518882534657557</v>
      </c>
      <c r="H22" s="37">
        <f t="shared" si="3"/>
        <v>23.491417421982256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223.43013205259851</v>
      </c>
    </row>
    <row r="23" spans="1:21" x14ac:dyDescent="0.25">
      <c r="A23" s="9" t="str">
        <f>Inverters!B19</f>
        <v>A-17</v>
      </c>
      <c r="B23" s="24">
        <f t="shared" si="0"/>
        <v>2884.5084001435553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46.901436160601065</v>
      </c>
      <c r="H23" s="37">
        <f t="shared" si="3"/>
        <v>22.108863796038747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162.51235342860744</v>
      </c>
    </row>
    <row r="24" spans="1:21" x14ac:dyDescent="0.25">
      <c r="A24" s="9" t="str">
        <f>Inverters!B20</f>
        <v>A-18</v>
      </c>
      <c r="B24" s="24">
        <f t="shared" si="0"/>
        <v>3224.2399936884053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47.868547213873271</v>
      </c>
      <c r="H24" s="37">
        <f t="shared" si="3"/>
        <v>21.141752742766542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130.06944114899062</v>
      </c>
    </row>
    <row r="25" spans="1:21" x14ac:dyDescent="0.25">
      <c r="A25" s="9" t="str">
        <f>Inverters!B21</f>
        <v>A-19</v>
      </c>
      <c r="B25" s="24">
        <f t="shared" si="0"/>
        <v>3618.0021758008857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48.869376474013961</v>
      </c>
      <c r="H25" s="37">
        <f t="shared" si="3"/>
        <v>20.140923482625851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103.29810352209046</v>
      </c>
    </row>
    <row r="26" spans="1:21" x14ac:dyDescent="0.25">
      <c r="A26" s="9" t="str">
        <f>Inverters!B22</f>
        <v>A-20</v>
      </c>
      <c r="B26" s="24">
        <f t="shared" si="0"/>
        <v>3940.7840540683505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49.611652743513353</v>
      </c>
      <c r="H26" s="37">
        <f t="shared" si="3"/>
        <v>19.398647213126459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87.069233515630302</v>
      </c>
    </row>
    <row r="27" spans="1:21" x14ac:dyDescent="0.25">
      <c r="A27" s="9" t="str">
        <f>Inverters!B23</f>
        <v>A-21</v>
      </c>
      <c r="B27" s="24">
        <f t="shared" si="0"/>
        <v>4265.5055219867736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50.29941017032511</v>
      </c>
      <c r="H27" s="37">
        <f t="shared" si="3"/>
        <v>18.710889786314702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74.317138390002526</v>
      </c>
    </row>
    <row r="28" spans="1:21" x14ac:dyDescent="0.25">
      <c r="A28" s="9" t="str">
        <f>Inverters!B24</f>
        <v>A-22</v>
      </c>
      <c r="B28" s="24">
        <f t="shared" si="0"/>
        <v>4582.48572725534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50.9220224194002</v>
      </c>
      <c r="H28" s="37">
        <f t="shared" si="3"/>
        <v>18.088277537239613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64.391383110033075</v>
      </c>
    </row>
    <row r="29" spans="1:21" x14ac:dyDescent="0.25">
      <c r="A29" s="9" t="str">
        <f>Inverters!B25</f>
        <v>A-23</v>
      </c>
      <c r="B29" s="24">
        <f t="shared" si="0"/>
        <v>4903.7874932748045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51.510632833397203</v>
      </c>
      <c r="H29" s="37">
        <f t="shared" si="3"/>
        <v>17.49966712324261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56.229822466961899</v>
      </c>
    </row>
    <row r="30" spans="1:21" x14ac:dyDescent="0.25">
      <c r="A30" s="9" t="str">
        <f>Inverters!B26</f>
        <v>A-24</v>
      </c>
      <c r="B30" s="24">
        <f t="shared" si="0"/>
        <v>5265.3696179185035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52.128577263091444</v>
      </c>
      <c r="H30" s="37">
        <f t="shared" si="3"/>
        <v>16.881722693548369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48.772191387768714</v>
      </c>
    </row>
    <row r="31" spans="1:21" x14ac:dyDescent="0.25">
      <c r="A31" s="9" t="str">
        <f>Inverters!B27</f>
        <v>A-25</v>
      </c>
      <c r="B31" s="24">
        <f t="shared" si="0"/>
        <v>3165.5150269741516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47.70888758991849</v>
      </c>
      <c r="H31" s="37">
        <f t="shared" si="3"/>
        <v>21.301412366721323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134.94016494183376</v>
      </c>
    </row>
    <row r="32" spans="1:21" x14ac:dyDescent="0.25">
      <c r="A32" s="9" t="str">
        <f>Inverters!B28</f>
        <v>A-26</v>
      </c>
      <c r="B32" s="24">
        <f t="shared" si="0"/>
        <v>3552.6312795587814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48.711002705583624</v>
      </c>
      <c r="H32" s="37">
        <f t="shared" si="3"/>
        <v>20.299297251056188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107.13459325213934</v>
      </c>
    </row>
    <row r="33" spans="1:21" x14ac:dyDescent="0.25">
      <c r="A33" s="9" t="str">
        <f>Inverters!B29</f>
        <v>A-27</v>
      </c>
      <c r="B33" s="24">
        <f t="shared" si="0"/>
        <v>4020.1419080051328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49.784827672514332</v>
      </c>
      <c r="H33" s="37">
        <f t="shared" si="3"/>
        <v>19.22547228412548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83.665657506844596</v>
      </c>
    </row>
    <row r="34" spans="1:21" x14ac:dyDescent="0.25">
      <c r="A34" s="9" t="str">
        <f>Inverters!B30</f>
        <v>A-28</v>
      </c>
      <c r="B34" s="24">
        <f t="shared" si="0"/>
        <v>4944.2250563660646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51.581964623950682</v>
      </c>
      <c r="H34" s="37">
        <f t="shared" si="3"/>
        <v>17.42833533268913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55.313804865309237</v>
      </c>
    </row>
    <row r="35" spans="1:21" x14ac:dyDescent="0.25">
      <c r="A35" s="9" t="str">
        <f>Inverters!B31</f>
        <v>A-29</v>
      </c>
      <c r="B35" s="24">
        <f t="shared" si="0"/>
        <v>5192.3311812131506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52.00724770352862</v>
      </c>
      <c r="H35" s="37">
        <f t="shared" si="3"/>
        <v>17.003052253111193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50.153959545608913</v>
      </c>
    </row>
    <row r="36" spans="1:21" x14ac:dyDescent="0.25">
      <c r="A36" s="9" t="str">
        <f>Inverters!B32</f>
        <v>A-30</v>
      </c>
      <c r="B36" s="24">
        <f t="shared" si="0"/>
        <v>6270.0000271290846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53.645350854196508</v>
      </c>
      <c r="H36" s="37">
        <f t="shared" si="3"/>
        <v>15.364949102443305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34.394968040588154</v>
      </c>
    </row>
    <row r="37" spans="1:21" x14ac:dyDescent="0.25">
      <c r="A37" s="9" t="str">
        <f>Inverters!B33</f>
        <v>A-31</v>
      </c>
      <c r="B37" s="24">
        <f t="shared" si="0"/>
        <v>4023.409016903157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49.791883697682643</v>
      </c>
      <c r="H37" s="37">
        <f t="shared" si="3"/>
        <v>19.21841625895717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83.529835455676576</v>
      </c>
    </row>
    <row r="38" spans="1:21" x14ac:dyDescent="0.25">
      <c r="A38" s="9" t="str">
        <f>Inverters!B34</f>
        <v>A-32</v>
      </c>
      <c r="B38" s="24">
        <f t="shared" si="0"/>
        <v>5277.8450846246924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52.149132773080261</v>
      </c>
      <c r="H38" s="37">
        <f t="shared" si="3"/>
        <v>16.861167183559552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48.541894088917637</v>
      </c>
    </row>
    <row r="39" spans="1:21" x14ac:dyDescent="0.25">
      <c r="A39" s="9" t="str">
        <f>Inverters!B35</f>
        <v>A-33</v>
      </c>
      <c r="B39" s="24">
        <f t="shared" si="0"/>
        <v>5516.3653950857752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52.533060508356513</v>
      </c>
      <c r="H39" s="37">
        <f t="shared" si="3"/>
        <v>16.477239448283299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44.434873162278365</v>
      </c>
    </row>
    <row r="40" spans="1:21" x14ac:dyDescent="0.25">
      <c r="A40" s="9" t="str">
        <f>Inverters!B36</f>
        <v>B-1</v>
      </c>
      <c r="B40" s="24">
        <f t="shared" si="0"/>
        <v>702.48728508099555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34.632769359609682</v>
      </c>
      <c r="H40" s="37">
        <f t="shared" si="3"/>
        <v>31.367230640390318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1370.0078765426974</v>
      </c>
    </row>
    <row r="41" spans="1:21" x14ac:dyDescent="0.25">
      <c r="A41" s="9" t="str">
        <f>Inverters!B37</f>
        <v>B-2</v>
      </c>
      <c r="B41" s="24">
        <f t="shared" si="0"/>
        <v>2223.5325106683467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44.640869674580529</v>
      </c>
      <c r="H41" s="37">
        <f t="shared" si="3"/>
        <v>21.359130325419471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136.74549653573217</v>
      </c>
    </row>
    <row r="42" spans="1:21" x14ac:dyDescent="0.25">
      <c r="A42" s="9" t="str">
        <f>Inverters!B38</f>
        <v>B-3</v>
      </c>
      <c r="B42" s="24">
        <f t="shared" si="0"/>
        <v>3263.3953802285714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47.973393887949705</v>
      </c>
      <c r="H42" s="37">
        <f t="shared" si="3"/>
        <v>18.026606112050295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63.483463273167537</v>
      </c>
    </row>
    <row r="43" spans="1:21" x14ac:dyDescent="0.25">
      <c r="A43" s="9" t="str">
        <f>Inverters!B39</f>
        <v>C-1</v>
      </c>
      <c r="B43" s="24">
        <f t="shared" si="0"/>
        <v>2846.1288731361869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46.785091222236943</v>
      </c>
      <c r="H43" s="37">
        <f t="shared" si="3"/>
        <v>19.214908777763057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83.462401706920858</v>
      </c>
    </row>
    <row r="44" spans="1:21" ht="15.75" thickBot="1" x14ac:dyDescent="0.3">
      <c r="A44" s="9" t="str">
        <f>Inverters!B40</f>
        <v>Trans</v>
      </c>
      <c r="B44" s="24">
        <f>SQRT(($C$2-Q44)^2+($D$2-R44)^2)</f>
        <v>5652.4159312809625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52.744682235554357</v>
      </c>
      <c r="H44" s="37">
        <f t="shared" si="3"/>
        <v>1.2553177644456426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1.3351552765865149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22.186351591902525</v>
      </c>
      <c r="O45" s="108"/>
      <c r="P45" s="108"/>
      <c r="Q45" s="109"/>
      <c r="R45" s="109"/>
      <c r="U45">
        <f t="shared" ref="U45" si="5">10^(H45/10)</f>
        <v>165.43795732888162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40.301488236867229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40.301488236867229</v>
      </c>
      <c r="D51" s="77">
        <f>10*LOG10(SUM(U7:U44))</f>
        <v>40.233935350047794</v>
      </c>
      <c r="E51" s="77">
        <f>P85</f>
        <v>40.276278879626368</v>
      </c>
      <c r="F51" s="78">
        <f>S85</f>
        <v>46.653430906872359</v>
      </c>
    </row>
    <row r="52" spans="1:19" ht="14.45" customHeight="1" thickBot="1" x14ac:dyDescent="0.3">
      <c r="B52" s="72" t="s">
        <v>141</v>
      </c>
      <c r="C52" s="79">
        <f>10*LOG10(10^(C50/10)+10^(C51/10))</f>
        <v>43.163659722836329</v>
      </c>
      <c r="D52" s="79">
        <f>10*LOG10(10^(D50/10)+10^(D51/10))</f>
        <v>41.161198526146727</v>
      </c>
      <c r="E52" s="79">
        <f>J85</f>
        <v>42.516086273977507</v>
      </c>
      <c r="F52" s="80">
        <f>M85</f>
        <v>47.920007787564046</v>
      </c>
    </row>
    <row r="53" spans="1:19" ht="16.149999999999999" customHeight="1" thickBot="1" x14ac:dyDescent="0.3">
      <c r="B53" s="74" t="s">
        <v>145</v>
      </c>
      <c r="C53" s="81">
        <f>C52-C50</f>
        <v>3.1636597228363286</v>
      </c>
      <c r="D53" s="81">
        <f>D52-D50</f>
        <v>7.1611985261467268</v>
      </c>
      <c r="E53" s="81">
        <f>E52-E50</f>
        <v>3.9476152040061336</v>
      </c>
      <c r="F53" s="82">
        <f>F52-F50</f>
        <v>5.9694358577512219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38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41.161198526146727</v>
      </c>
      <c r="J61" s="62">
        <f>10^(I61/10)</f>
        <v>13065.314029576217</v>
      </c>
      <c r="K61" s="63"/>
      <c r="L61" s="153">
        <f>I61+10</f>
        <v>51.161198526146727</v>
      </c>
      <c r="M61" s="62">
        <f>10^(L61/10)</f>
        <v>130653.14029576232</v>
      </c>
      <c r="N61" s="62"/>
      <c r="O61" s="62">
        <f>D51</f>
        <v>40.233935350047794</v>
      </c>
      <c r="P61" s="62">
        <f>10^(O61/10)</f>
        <v>10553.42759806663</v>
      </c>
      <c r="Q61" s="62"/>
      <c r="R61" s="62">
        <f>O61+10</f>
        <v>50.233935350047794</v>
      </c>
      <c r="S61" s="63">
        <f>10^(R61/10)</f>
        <v>105534.27598066624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41.161198526146727</v>
      </c>
      <c r="J62" s="26">
        <f t="shared" ref="J62:J84" si="10">10^(I62/10)</f>
        <v>13065.314029576217</v>
      </c>
      <c r="K62" s="64"/>
      <c r="L62" s="154">
        <f t="shared" ref="L62:L67" si="11">I62+10</f>
        <v>51.161198526146727</v>
      </c>
      <c r="M62" s="26">
        <f t="shared" ref="M62:M84" si="12">10^(L62/10)</f>
        <v>130653.14029576232</v>
      </c>
      <c r="N62" s="26"/>
      <c r="O62" s="26">
        <f>O61</f>
        <v>40.233935350047794</v>
      </c>
      <c r="P62" s="26">
        <f t="shared" ref="P62:P84" si="13">10^(O62/10)</f>
        <v>10553.42759806663</v>
      </c>
      <c r="Q62" s="26"/>
      <c r="R62" s="26">
        <f t="shared" ref="R62:R67" si="14">O62+10</f>
        <v>50.233935350047794</v>
      </c>
      <c r="S62" s="64">
        <f t="shared" ref="S62:S84" si="15">10^(R62/10)</f>
        <v>105534.27598066624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41.161198526146727</v>
      </c>
      <c r="J63" s="26">
        <f t="shared" si="10"/>
        <v>13065.314029576217</v>
      </c>
      <c r="K63" s="64"/>
      <c r="L63" s="154">
        <f t="shared" si="11"/>
        <v>51.161198526146727</v>
      </c>
      <c r="M63" s="26">
        <f t="shared" si="12"/>
        <v>130653.14029576232</v>
      </c>
      <c r="N63" s="26"/>
      <c r="O63" s="26">
        <f t="shared" ref="O63:O84" si="17">O62</f>
        <v>40.233935350047794</v>
      </c>
      <c r="P63" s="26">
        <f t="shared" si="13"/>
        <v>10553.42759806663</v>
      </c>
      <c r="Q63" s="26"/>
      <c r="R63" s="26">
        <f t="shared" si="14"/>
        <v>50.233935350047794</v>
      </c>
      <c r="S63" s="64">
        <f t="shared" si="15"/>
        <v>105534.27598066624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41.161198526146727</v>
      </c>
      <c r="J64" s="26">
        <f t="shared" si="10"/>
        <v>13065.314029576217</v>
      </c>
      <c r="K64" s="64"/>
      <c r="L64" s="154">
        <f t="shared" si="11"/>
        <v>51.161198526146727</v>
      </c>
      <c r="M64" s="26">
        <f t="shared" si="12"/>
        <v>130653.14029576232</v>
      </c>
      <c r="N64" s="26"/>
      <c r="O64" s="26">
        <f t="shared" si="17"/>
        <v>40.233935350047794</v>
      </c>
      <c r="P64" s="26">
        <f t="shared" si="13"/>
        <v>10553.42759806663</v>
      </c>
      <c r="Q64" s="26"/>
      <c r="R64" s="26">
        <f t="shared" si="14"/>
        <v>50.233935350047794</v>
      </c>
      <c r="S64" s="64">
        <f t="shared" si="15"/>
        <v>105534.27598066624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41.161198526146727</v>
      </c>
      <c r="J65" s="26">
        <f t="shared" si="10"/>
        <v>13065.314029576217</v>
      </c>
      <c r="K65" s="64"/>
      <c r="L65" s="154">
        <f t="shared" si="11"/>
        <v>51.161198526146727</v>
      </c>
      <c r="M65" s="26">
        <f t="shared" si="12"/>
        <v>130653.14029576232</v>
      </c>
      <c r="N65" s="26"/>
      <c r="O65" s="26">
        <f t="shared" si="17"/>
        <v>40.233935350047794</v>
      </c>
      <c r="P65" s="26">
        <f t="shared" si="13"/>
        <v>10553.42759806663</v>
      </c>
      <c r="Q65" s="26"/>
      <c r="R65" s="26">
        <f t="shared" si="14"/>
        <v>50.233935350047794</v>
      </c>
      <c r="S65" s="64">
        <f t="shared" si="15"/>
        <v>105534.27598066624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41.161198526146727</v>
      </c>
      <c r="J66" s="26">
        <f t="shared" si="10"/>
        <v>13065.314029576217</v>
      </c>
      <c r="K66" s="64"/>
      <c r="L66" s="154">
        <f t="shared" si="11"/>
        <v>51.161198526146727</v>
      </c>
      <c r="M66" s="26">
        <f t="shared" si="12"/>
        <v>130653.14029576232</v>
      </c>
      <c r="N66" s="26"/>
      <c r="O66" s="26">
        <f t="shared" si="17"/>
        <v>40.233935350047794</v>
      </c>
      <c r="P66" s="26">
        <f t="shared" si="13"/>
        <v>10553.42759806663</v>
      </c>
      <c r="Q66" s="26"/>
      <c r="R66" s="26">
        <f t="shared" si="14"/>
        <v>50.233935350047794</v>
      </c>
      <c r="S66" s="64">
        <f t="shared" si="15"/>
        <v>105534.27598066624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41.161198526146727</v>
      </c>
      <c r="J67" s="26">
        <f t="shared" si="10"/>
        <v>13065.314029576217</v>
      </c>
      <c r="K67" s="64"/>
      <c r="L67" s="154">
        <f t="shared" si="11"/>
        <v>51.161198526146727</v>
      </c>
      <c r="M67" s="26">
        <f t="shared" si="12"/>
        <v>130653.14029576232</v>
      </c>
      <c r="N67" s="26"/>
      <c r="O67" s="26">
        <f t="shared" si="17"/>
        <v>40.233935350047794</v>
      </c>
      <c r="P67" s="26">
        <f t="shared" si="13"/>
        <v>10553.42759806663</v>
      </c>
      <c r="Q67" s="26"/>
      <c r="R67" s="26">
        <f t="shared" si="14"/>
        <v>50.233935350047794</v>
      </c>
      <c r="S67" s="64">
        <f t="shared" si="15"/>
        <v>105534.27598066624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43.163659722836329</v>
      </c>
      <c r="J68" s="26">
        <f t="shared" si="10"/>
        <v>20718.865555395503</v>
      </c>
      <c r="K68" s="64"/>
      <c r="L68" s="154">
        <f>I68</f>
        <v>43.163659722836329</v>
      </c>
      <c r="M68" s="26">
        <f t="shared" si="12"/>
        <v>20718.865555395503</v>
      </c>
      <c r="N68" s="26"/>
      <c r="O68" s="26">
        <f>H46</f>
        <v>40.301488236867229</v>
      </c>
      <c r="P68" s="26">
        <f t="shared" si="13"/>
        <v>10718.865555395503</v>
      </c>
      <c r="Q68" s="26"/>
      <c r="R68" s="26">
        <f>O68</f>
        <v>40.301488236867229</v>
      </c>
      <c r="S68" s="64">
        <f t="shared" si="15"/>
        <v>10718.865555395503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43.163659722836329</v>
      </c>
      <c r="J69" s="26">
        <f t="shared" si="10"/>
        <v>20718.865555395503</v>
      </c>
      <c r="K69" s="64"/>
      <c r="L69" s="154">
        <f t="shared" ref="L69:L82" si="20">I69</f>
        <v>43.163659722836329</v>
      </c>
      <c r="M69" s="26">
        <f t="shared" si="12"/>
        <v>20718.865555395503</v>
      </c>
      <c r="N69" s="26"/>
      <c r="O69" s="26">
        <f t="shared" si="17"/>
        <v>40.301488236867229</v>
      </c>
      <c r="P69" s="26">
        <f t="shared" si="13"/>
        <v>10718.865555395503</v>
      </c>
      <c r="Q69" s="26"/>
      <c r="R69" s="26">
        <f t="shared" ref="R69:R82" si="21">O69</f>
        <v>40.301488236867229</v>
      </c>
      <c r="S69" s="64">
        <f t="shared" si="15"/>
        <v>10718.865555395503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43.163659722836329</v>
      </c>
      <c r="J70" s="26">
        <f t="shared" si="10"/>
        <v>20718.865555395503</v>
      </c>
      <c r="K70" s="64"/>
      <c r="L70" s="154">
        <f t="shared" si="20"/>
        <v>43.163659722836329</v>
      </c>
      <c r="M70" s="26">
        <f t="shared" si="12"/>
        <v>20718.865555395503</v>
      </c>
      <c r="N70" s="26"/>
      <c r="O70" s="26">
        <f t="shared" si="17"/>
        <v>40.301488236867229</v>
      </c>
      <c r="P70" s="26">
        <f t="shared" si="13"/>
        <v>10718.865555395503</v>
      </c>
      <c r="Q70" s="26"/>
      <c r="R70" s="26">
        <f t="shared" si="21"/>
        <v>40.301488236867229</v>
      </c>
      <c r="S70" s="64">
        <f t="shared" si="15"/>
        <v>10718.865555395503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43.163659722836329</v>
      </c>
      <c r="J71" s="26">
        <f t="shared" si="10"/>
        <v>20718.865555395503</v>
      </c>
      <c r="K71" s="64"/>
      <c r="L71" s="154">
        <f t="shared" si="20"/>
        <v>43.163659722836329</v>
      </c>
      <c r="M71" s="26">
        <f t="shared" si="12"/>
        <v>20718.865555395503</v>
      </c>
      <c r="N71" s="26"/>
      <c r="O71" s="26">
        <f t="shared" si="17"/>
        <v>40.301488236867229</v>
      </c>
      <c r="P71" s="26">
        <f t="shared" si="13"/>
        <v>10718.865555395503</v>
      </c>
      <c r="Q71" s="26"/>
      <c r="R71" s="26">
        <f t="shared" si="21"/>
        <v>40.301488236867229</v>
      </c>
      <c r="S71" s="64">
        <f t="shared" si="15"/>
        <v>10718.865555395503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43.163659722836329</v>
      </c>
      <c r="J72" s="26">
        <f t="shared" si="10"/>
        <v>20718.865555395503</v>
      </c>
      <c r="K72" s="64"/>
      <c r="L72" s="154">
        <f t="shared" si="20"/>
        <v>43.163659722836329</v>
      </c>
      <c r="M72" s="26">
        <f t="shared" si="12"/>
        <v>20718.865555395503</v>
      </c>
      <c r="N72" s="26"/>
      <c r="O72" s="26">
        <f t="shared" si="17"/>
        <v>40.301488236867229</v>
      </c>
      <c r="P72" s="26">
        <f t="shared" si="13"/>
        <v>10718.865555395503</v>
      </c>
      <c r="Q72" s="26"/>
      <c r="R72" s="26">
        <f t="shared" si="21"/>
        <v>40.301488236867229</v>
      </c>
      <c r="S72" s="64">
        <f t="shared" si="15"/>
        <v>10718.865555395503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43.163659722836329</v>
      </c>
      <c r="J73" s="26">
        <f t="shared" si="10"/>
        <v>20718.865555395503</v>
      </c>
      <c r="K73" s="64"/>
      <c r="L73" s="154">
        <f t="shared" si="20"/>
        <v>43.163659722836329</v>
      </c>
      <c r="M73" s="26">
        <f t="shared" si="12"/>
        <v>20718.865555395503</v>
      </c>
      <c r="N73" s="26"/>
      <c r="O73" s="26">
        <f t="shared" si="17"/>
        <v>40.301488236867229</v>
      </c>
      <c r="P73" s="26">
        <f t="shared" si="13"/>
        <v>10718.865555395503</v>
      </c>
      <c r="Q73" s="26"/>
      <c r="R73" s="26">
        <f t="shared" si="21"/>
        <v>40.301488236867229</v>
      </c>
      <c r="S73" s="64">
        <f t="shared" si="15"/>
        <v>10718.865555395503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43.163659722836329</v>
      </c>
      <c r="J74" s="26">
        <f t="shared" si="10"/>
        <v>20718.865555395503</v>
      </c>
      <c r="K74" s="64"/>
      <c r="L74" s="154">
        <f t="shared" si="20"/>
        <v>43.163659722836329</v>
      </c>
      <c r="M74" s="26">
        <f t="shared" si="12"/>
        <v>20718.865555395503</v>
      </c>
      <c r="N74" s="26"/>
      <c r="O74" s="26">
        <f t="shared" si="17"/>
        <v>40.301488236867229</v>
      </c>
      <c r="P74" s="26">
        <f t="shared" si="13"/>
        <v>10718.865555395503</v>
      </c>
      <c r="Q74" s="26"/>
      <c r="R74" s="26">
        <f t="shared" si="21"/>
        <v>40.301488236867229</v>
      </c>
      <c r="S74" s="64">
        <f t="shared" si="15"/>
        <v>10718.865555395503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43.163659722836329</v>
      </c>
      <c r="J75" s="26">
        <f t="shared" si="10"/>
        <v>20718.865555395503</v>
      </c>
      <c r="K75" s="64"/>
      <c r="L75" s="154">
        <f t="shared" si="20"/>
        <v>43.163659722836329</v>
      </c>
      <c r="M75" s="26">
        <f t="shared" si="12"/>
        <v>20718.865555395503</v>
      </c>
      <c r="N75" s="26"/>
      <c r="O75" s="26">
        <f t="shared" si="17"/>
        <v>40.301488236867229</v>
      </c>
      <c r="P75" s="26">
        <f t="shared" si="13"/>
        <v>10718.865555395503</v>
      </c>
      <c r="Q75" s="26"/>
      <c r="R75" s="26">
        <f t="shared" si="21"/>
        <v>40.301488236867229</v>
      </c>
      <c r="S75" s="64">
        <f t="shared" si="15"/>
        <v>10718.865555395503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43.163659722836329</v>
      </c>
      <c r="J76" s="26">
        <f t="shared" si="10"/>
        <v>20718.865555395503</v>
      </c>
      <c r="K76" s="64"/>
      <c r="L76" s="154">
        <f t="shared" si="20"/>
        <v>43.163659722836329</v>
      </c>
      <c r="M76" s="26">
        <f t="shared" si="12"/>
        <v>20718.865555395503</v>
      </c>
      <c r="N76" s="26"/>
      <c r="O76" s="26">
        <f t="shared" si="17"/>
        <v>40.301488236867229</v>
      </c>
      <c r="P76" s="26">
        <f t="shared" si="13"/>
        <v>10718.865555395503</v>
      </c>
      <c r="Q76" s="26"/>
      <c r="R76" s="26">
        <f t="shared" si="21"/>
        <v>40.301488236867229</v>
      </c>
      <c r="S76" s="64">
        <f t="shared" si="15"/>
        <v>10718.865555395503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43.163659722836329</v>
      </c>
      <c r="J77" s="26">
        <f t="shared" si="10"/>
        <v>20718.865555395503</v>
      </c>
      <c r="K77" s="64"/>
      <c r="L77" s="154">
        <f t="shared" si="20"/>
        <v>43.163659722836329</v>
      </c>
      <c r="M77" s="26">
        <f t="shared" si="12"/>
        <v>20718.865555395503</v>
      </c>
      <c r="N77" s="26"/>
      <c r="O77" s="26">
        <f t="shared" si="17"/>
        <v>40.301488236867229</v>
      </c>
      <c r="P77" s="26">
        <f t="shared" si="13"/>
        <v>10718.865555395503</v>
      </c>
      <c r="Q77" s="26"/>
      <c r="R77" s="26">
        <f t="shared" si="21"/>
        <v>40.301488236867229</v>
      </c>
      <c r="S77" s="64">
        <f t="shared" si="15"/>
        <v>10718.865555395503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43.163659722836329</v>
      </c>
      <c r="J78" s="26">
        <f t="shared" si="10"/>
        <v>20718.865555395503</v>
      </c>
      <c r="K78" s="64"/>
      <c r="L78" s="154">
        <f t="shared" si="20"/>
        <v>43.163659722836329</v>
      </c>
      <c r="M78" s="26">
        <f t="shared" si="12"/>
        <v>20718.865555395503</v>
      </c>
      <c r="N78" s="26"/>
      <c r="O78" s="26">
        <f t="shared" si="17"/>
        <v>40.301488236867229</v>
      </c>
      <c r="P78" s="26">
        <f t="shared" si="13"/>
        <v>10718.865555395503</v>
      </c>
      <c r="Q78" s="26"/>
      <c r="R78" s="26">
        <f t="shared" si="21"/>
        <v>40.301488236867229</v>
      </c>
      <c r="S78" s="64">
        <f t="shared" si="15"/>
        <v>10718.865555395503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43.163659722836329</v>
      </c>
      <c r="J79" s="26">
        <f t="shared" si="10"/>
        <v>20718.865555395503</v>
      </c>
      <c r="K79" s="64"/>
      <c r="L79" s="154">
        <f t="shared" si="20"/>
        <v>43.163659722836329</v>
      </c>
      <c r="M79" s="26">
        <f t="shared" si="12"/>
        <v>20718.865555395503</v>
      </c>
      <c r="N79" s="26"/>
      <c r="O79" s="26">
        <f t="shared" si="17"/>
        <v>40.301488236867229</v>
      </c>
      <c r="P79" s="26">
        <f t="shared" si="13"/>
        <v>10718.865555395503</v>
      </c>
      <c r="Q79" s="26"/>
      <c r="R79" s="26">
        <f t="shared" si="21"/>
        <v>40.301488236867229</v>
      </c>
      <c r="S79" s="64">
        <f t="shared" si="15"/>
        <v>10718.865555395503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43.163659722836329</v>
      </c>
      <c r="J80" s="26">
        <f t="shared" si="10"/>
        <v>20718.865555395503</v>
      </c>
      <c r="K80" s="64"/>
      <c r="L80" s="154">
        <f t="shared" si="20"/>
        <v>43.163659722836329</v>
      </c>
      <c r="M80" s="26">
        <f t="shared" si="12"/>
        <v>20718.865555395503</v>
      </c>
      <c r="N80" s="26"/>
      <c r="O80" s="26">
        <f t="shared" si="17"/>
        <v>40.301488236867229</v>
      </c>
      <c r="P80" s="26">
        <f t="shared" si="13"/>
        <v>10718.865555395503</v>
      </c>
      <c r="Q80" s="26"/>
      <c r="R80" s="26">
        <f t="shared" si="21"/>
        <v>40.301488236867229</v>
      </c>
      <c r="S80" s="64">
        <f t="shared" si="15"/>
        <v>10718.865555395503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43.163659722836329</v>
      </c>
      <c r="J81" s="26">
        <f t="shared" si="10"/>
        <v>20718.865555395503</v>
      </c>
      <c r="K81" s="64"/>
      <c r="L81" s="154">
        <f t="shared" si="20"/>
        <v>43.163659722836329</v>
      </c>
      <c r="M81" s="26">
        <f t="shared" si="12"/>
        <v>20718.865555395503</v>
      </c>
      <c r="N81" s="26"/>
      <c r="O81" s="26">
        <f t="shared" si="17"/>
        <v>40.301488236867229</v>
      </c>
      <c r="P81" s="26">
        <f t="shared" si="13"/>
        <v>10718.865555395503</v>
      </c>
      <c r="Q81" s="26"/>
      <c r="R81" s="26">
        <f t="shared" si="21"/>
        <v>40.301488236867229</v>
      </c>
      <c r="S81" s="64">
        <f t="shared" si="15"/>
        <v>10718.865555395503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43.163659722836329</v>
      </c>
      <c r="J82" s="26">
        <f t="shared" si="10"/>
        <v>20718.865555395503</v>
      </c>
      <c r="K82" s="64"/>
      <c r="L82" s="154">
        <f t="shared" si="20"/>
        <v>43.163659722836329</v>
      </c>
      <c r="M82" s="26">
        <f t="shared" si="12"/>
        <v>20718.865555395503</v>
      </c>
      <c r="N82" s="26"/>
      <c r="O82" s="26">
        <f t="shared" si="17"/>
        <v>40.301488236867229</v>
      </c>
      <c r="P82" s="26">
        <f t="shared" si="13"/>
        <v>10718.865555395503</v>
      </c>
      <c r="Q82" s="26"/>
      <c r="R82" s="26">
        <f t="shared" si="21"/>
        <v>40.301488236867229</v>
      </c>
      <c r="S82" s="64">
        <f t="shared" si="15"/>
        <v>10718.865555395503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41.161198526146727</v>
      </c>
      <c r="J83" s="26">
        <f t="shared" si="10"/>
        <v>13065.314029576217</v>
      </c>
      <c r="K83" s="64"/>
      <c r="L83" s="154">
        <f>I83+10</f>
        <v>51.161198526146727</v>
      </c>
      <c r="M83" s="26">
        <f t="shared" si="12"/>
        <v>130653.14029576232</v>
      </c>
      <c r="N83" s="26"/>
      <c r="O83" s="26">
        <f>D51</f>
        <v>40.233935350047794</v>
      </c>
      <c r="P83" s="26">
        <f t="shared" si="13"/>
        <v>10553.42759806663</v>
      </c>
      <c r="Q83" s="26"/>
      <c r="R83" s="26">
        <f>O83+10</f>
        <v>50.233935350047794</v>
      </c>
      <c r="S83" s="64">
        <f t="shared" si="15"/>
        <v>105534.27598066624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41.161198526146727</v>
      </c>
      <c r="J84" s="65">
        <f t="shared" si="10"/>
        <v>13065.314029576217</v>
      </c>
      <c r="K84" s="66"/>
      <c r="L84" s="155">
        <f>I84+10</f>
        <v>51.161198526146727</v>
      </c>
      <c r="M84" s="65">
        <f t="shared" si="12"/>
        <v>130653.14029576232</v>
      </c>
      <c r="N84" s="65"/>
      <c r="O84" s="65">
        <f t="shared" si="17"/>
        <v>40.233935350047794</v>
      </c>
      <c r="P84" s="65">
        <f t="shared" si="13"/>
        <v>10553.42759806663</v>
      </c>
      <c r="Q84" s="65"/>
      <c r="R84" s="65">
        <f>O84+10</f>
        <v>50.233935350047794</v>
      </c>
      <c r="S84" s="66">
        <f t="shared" si="15"/>
        <v>105534.27598066624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42.516086273977507</v>
      </c>
      <c r="K85" s="67"/>
      <c r="L85" s="67" t="s">
        <v>134</v>
      </c>
      <c r="M85" s="67">
        <f>10*LOG10(SUM(M61:M84)/24)</f>
        <v>47.920007787564046</v>
      </c>
      <c r="N85" s="67"/>
      <c r="O85" s="67" t="s">
        <v>135</v>
      </c>
      <c r="P85" s="67">
        <f>10*LOG10(SUM(P61:P84)/24)</f>
        <v>40.276278879626368</v>
      </c>
      <c r="Q85" s="67"/>
      <c r="R85" s="67" t="s">
        <v>134</v>
      </c>
      <c r="S85" s="68">
        <f>10*LOG10(SUM(S61:S84)/24)</f>
        <v>46.653430906872359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38</v>
      </c>
      <c r="C89" s="22">
        <f>C2</f>
        <v>252427.79</v>
      </c>
      <c r="D89" s="23">
        <f>D2</f>
        <v>4258477.8099999996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40.301488236867229</v>
      </c>
      <c r="J89" s="86">
        <f>D51</f>
        <v>40.233935350047794</v>
      </c>
      <c r="K89" s="86">
        <f>E51</f>
        <v>40.276278879626368</v>
      </c>
      <c r="L89" s="87">
        <f>F51</f>
        <v>46.653430906872359</v>
      </c>
      <c r="M89" s="89">
        <f>C52</f>
        <v>43.163659722836329</v>
      </c>
      <c r="N89" s="86">
        <f>D52</f>
        <v>41.161198526146727</v>
      </c>
      <c r="O89" s="86">
        <f>E52</f>
        <v>42.516086273977507</v>
      </c>
      <c r="P89" s="87">
        <f>F52</f>
        <v>47.920007787564046</v>
      </c>
      <c r="Q89" s="89">
        <f>C53</f>
        <v>3.1636597228363286</v>
      </c>
      <c r="R89" s="86">
        <f>D53</f>
        <v>7.1611985261467268</v>
      </c>
      <c r="S89" s="86">
        <f>E53</f>
        <v>3.9476152040061336</v>
      </c>
      <c r="T89" s="87">
        <f>F53</f>
        <v>5.9694358577512219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38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582.49963107280746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29.346213752667364</v>
      </c>
      <c r="K95" s="35">
        <f>4/60*100</f>
        <v>6.666666666666667</v>
      </c>
      <c r="L95" s="36">
        <f t="shared" ref="L95:L126" si="23">F95-J95+M95</f>
        <v>5.8928738739230582</v>
      </c>
      <c r="M95" s="110">
        <f>10*LOG(6.666667/100)</f>
        <v>-11.760912373409578</v>
      </c>
      <c r="N95" s="110">
        <f t="shared" ref="N95:N126" si="24">10^(L95/10)</f>
        <v>3.8840730325867301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588.49963107280746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33.094923898454184</v>
      </c>
      <c r="K96" s="27">
        <f t="shared" ref="K96:K159" si="27">4/60*100</f>
        <v>6.666666666666667</v>
      </c>
      <c r="L96" s="37">
        <f t="shared" si="23"/>
        <v>2.1441637281362382</v>
      </c>
      <c r="M96" s="110">
        <f t="shared" ref="M96:M159" si="28">10*LOG(6.666667/100)</f>
        <v>-11.760912373409578</v>
      </c>
      <c r="N96" s="110">
        <f t="shared" si="24"/>
        <v>1.6383865453038335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594.49963107280746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33.183031788914441</v>
      </c>
      <c r="K97" s="27">
        <f t="shared" si="27"/>
        <v>6.666666666666667</v>
      </c>
      <c r="L97" s="37">
        <f t="shared" si="23"/>
        <v>2.0560558376759808</v>
      </c>
      <c r="M97" s="110">
        <f t="shared" si="28"/>
        <v>-11.760912373409578</v>
      </c>
      <c r="N97" s="110">
        <f t="shared" si="24"/>
        <v>1.6054825285177476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600.49963107280746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33.270254898455661</v>
      </c>
      <c r="K98" s="27">
        <f t="shared" si="27"/>
        <v>6.666666666666667</v>
      </c>
      <c r="L98" s="37">
        <f t="shared" si="23"/>
        <v>1.9688327281347604</v>
      </c>
      <c r="M98" s="110">
        <f t="shared" si="28"/>
        <v>-11.760912373409578</v>
      </c>
      <c r="N98" s="110">
        <f t="shared" si="24"/>
        <v>1.573559875202525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606.49963107280746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33.356610820520338</v>
      </c>
      <c r="K99" s="27">
        <f t="shared" si="27"/>
        <v>6.666666666666667</v>
      </c>
      <c r="L99" s="37">
        <f t="shared" si="23"/>
        <v>1.8824768060700841</v>
      </c>
      <c r="M99" s="110">
        <f t="shared" si="28"/>
        <v>-11.760912373409578</v>
      </c>
      <c r="N99" s="110">
        <f t="shared" si="24"/>
        <v>1.5425799442303427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612.49963107280746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33.442116628956967</v>
      </c>
      <c r="K100" s="27">
        <f t="shared" si="27"/>
        <v>6.666666666666667</v>
      </c>
      <c r="L100" s="37">
        <f t="shared" si="23"/>
        <v>1.7969709976334549</v>
      </c>
      <c r="M100" s="110">
        <f t="shared" si="28"/>
        <v>-11.760912373409578</v>
      </c>
      <c r="N100" s="110">
        <f t="shared" si="24"/>
        <v>1.5125059777846195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618.49963107280746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33.526788898281232</v>
      </c>
      <c r="K101" s="27">
        <f t="shared" si="27"/>
        <v>6.666666666666667</v>
      </c>
      <c r="L101" s="37">
        <f t="shared" si="23"/>
        <v>1.7122987283091895</v>
      </c>
      <c r="M101" s="110">
        <f t="shared" si="28"/>
        <v>-11.760912373409578</v>
      </c>
      <c r="N101" s="110">
        <f t="shared" si="24"/>
        <v>1.4833029922764351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624.49963107280746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33.610643722959175</v>
      </c>
      <c r="K102" s="27">
        <f t="shared" si="27"/>
        <v>6.666666666666667</v>
      </c>
      <c r="L102" s="37">
        <f t="shared" si="23"/>
        <v>1.628443903631247</v>
      </c>
      <c r="M102" s="110">
        <f t="shared" si="28"/>
        <v>-11.760912373409578</v>
      </c>
      <c r="N102" s="110">
        <f t="shared" si="24"/>
        <v>1.454937676561689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630.49963107280746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33.693696735768341</v>
      </c>
      <c r="K103" s="27">
        <f t="shared" si="27"/>
        <v>6.666666666666667</v>
      </c>
      <c r="L103" s="37">
        <f t="shared" si="23"/>
        <v>1.5453908908220804</v>
      </c>
      <c r="M103" s="110">
        <f t="shared" si="28"/>
        <v>-11.760912373409578</v>
      </c>
      <c r="N103" s="110">
        <f t="shared" si="24"/>
        <v>1.4273782969059035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636.49963107280746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33.775963125289472</v>
      </c>
      <c r="K104" s="27">
        <f t="shared" si="27"/>
        <v>6.666666666666667</v>
      </c>
      <c r="L104" s="37">
        <f t="shared" si="23"/>
        <v>1.4631245013009497</v>
      </c>
      <c r="M104" s="110">
        <f t="shared" si="28"/>
        <v>-11.760912373409578</v>
      </c>
      <c r="N104" s="110">
        <f t="shared" si="24"/>
        <v>1.4005946081901837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642.49963107280746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33.857457652577466</v>
      </c>
      <c r="K105" s="27">
        <f t="shared" si="27"/>
        <v>6.666666666666667</v>
      </c>
      <c r="L105" s="37">
        <f t="shared" si="23"/>
        <v>1.3816299740129558</v>
      </c>
      <c r="M105" s="110">
        <f t="shared" si="28"/>
        <v>-11.760912373409578</v>
      </c>
      <c r="N105" s="110">
        <f t="shared" si="24"/>
        <v>1.3745577708943351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648.49963107280746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33.938194667057658</v>
      </c>
      <c r="K106" s="27">
        <f t="shared" si="27"/>
        <v>6.666666666666667</v>
      </c>
      <c r="L106" s="37">
        <f t="shared" si="23"/>
        <v>1.3008929595327636</v>
      </c>
      <c r="M106" s="110">
        <f t="shared" si="28"/>
        <v>-11.760912373409578</v>
      </c>
      <c r="N106" s="110">
        <f t="shared" si="24"/>
        <v>1.3492402734314424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654.49963107280746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34.018188121689995</v>
      </c>
      <c r="K107" s="27">
        <f t="shared" si="27"/>
        <v>6.666666666666667</v>
      </c>
      <c r="L107" s="37">
        <f t="shared" si="23"/>
        <v>1.2208995049004265</v>
      </c>
      <c r="M107" s="110">
        <f t="shared" si="28"/>
        <v>-11.760912373409578</v>
      </c>
      <c r="N107" s="110">
        <f t="shared" si="24"/>
        <v>1.3246158594433333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660.49963107280746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34.097451587441242</v>
      </c>
      <c r="K108" s="27">
        <f t="shared" si="27"/>
        <v>6.666666666666667</v>
      </c>
      <c r="L108" s="37">
        <f t="shared" si="23"/>
        <v>1.14163603914918</v>
      </c>
      <c r="M108" s="110">
        <f t="shared" si="28"/>
        <v>-11.760912373409578</v>
      </c>
      <c r="N108" s="110">
        <f t="shared" si="24"/>
        <v>1.3006594596980405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666.49963107280746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34.175998267102941</v>
      </c>
      <c r="K109" s="27">
        <f t="shared" si="27"/>
        <v>6.666666666666667</v>
      </c>
      <c r="L109" s="37">
        <f t="shared" si="23"/>
        <v>1.0630893594874813</v>
      </c>
      <c r="M109" s="110">
        <f t="shared" si="28"/>
        <v>-11.760912373409578</v>
      </c>
      <c r="N109" s="110">
        <f t="shared" si="24"/>
        <v>1.2773471282592932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672.49963107280746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34.253841008490021</v>
      </c>
      <c r="K110" s="27">
        <f t="shared" si="27"/>
        <v>6.666666666666667</v>
      </c>
      <c r="L110" s="37">
        <f t="shared" si="23"/>
        <v>0.98524661810040115</v>
      </c>
      <c r="M110" s="110">
        <f t="shared" si="28"/>
        <v>-11.760912373409578</v>
      </c>
      <c r="N110" s="110">
        <f t="shared" si="24"/>
        <v>1.2546559826245731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678.49963107280746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34.330992317053294</v>
      </c>
      <c r="K111" s="27">
        <f t="shared" si="27"/>
        <v>6.666666666666667</v>
      </c>
      <c r="L111" s="37">
        <f t="shared" si="23"/>
        <v>0.9080953095371278</v>
      </c>
      <c r="M111" s="110">
        <f t="shared" si="28"/>
        <v>-11.760912373409578</v>
      </c>
      <c r="N111" s="110">
        <f t="shared" si="24"/>
        <v>1.2325641475521725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684.49963107280746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34.407464367936711</v>
      </c>
      <c r="K112" s="27">
        <f t="shared" si="27"/>
        <v>6.666666666666667</v>
      </c>
      <c r="L112" s="37">
        <f t="shared" si="23"/>
        <v>0.83162325865371045</v>
      </c>
      <c r="M112" s="110">
        <f t="shared" si="28"/>
        <v>-11.760912373409578</v>
      </c>
      <c r="N112" s="110">
        <f t="shared" si="24"/>
        <v>1.211050702319729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690.49963107280746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34.483269017508448</v>
      </c>
      <c r="K113" s="27">
        <f t="shared" si="27"/>
        <v>6.666666666666667</v>
      </c>
      <c r="L113" s="37">
        <f t="shared" si="23"/>
        <v>0.75581860908197385</v>
      </c>
      <c r="M113" s="110">
        <f t="shared" si="28"/>
        <v>-11.760912373409578</v>
      </c>
      <c r="N113" s="110">
        <f t="shared" si="24"/>
        <v>1.1900956311767532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696.49963107280746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34.558417814393145</v>
      </c>
      <c r="K114" s="27">
        <f t="shared" si="27"/>
        <v>6.666666666666667</v>
      </c>
      <c r="L114" s="37">
        <f t="shared" si="23"/>
        <v>0.68066981219727651</v>
      </c>
      <c r="M114" s="110">
        <f t="shared" si="28"/>
        <v>-11.760912373409578</v>
      </c>
      <c r="N114" s="110">
        <f t="shared" si="24"/>
        <v>1.1696797767719798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702.49963107280746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34.63292201003101</v>
      </c>
      <c r="K115" s="27">
        <f t="shared" si="27"/>
        <v>6.666666666666667</v>
      </c>
      <c r="L115" s="37">
        <f t="shared" si="23"/>
        <v>0.60616561655941226</v>
      </c>
      <c r="M115" s="110">
        <f t="shared" si="28"/>
        <v>-11.760912373409578</v>
      </c>
      <c r="N115" s="110">
        <f t="shared" si="24"/>
        <v>1.1497847963531507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708.49963107280746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34.706792568787847</v>
      </c>
      <c r="K116" s="27">
        <f t="shared" si="27"/>
        <v>6.666666666666667</v>
      </c>
      <c r="L116" s="37">
        <f t="shared" si="23"/>
        <v>0.53229505780257469</v>
      </c>
      <c r="M116" s="110">
        <f t="shared" si="28"/>
        <v>-11.760912373409578</v>
      </c>
      <c r="N116" s="110">
        <f t="shared" si="24"/>
        <v>1.1303931205522204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714.49963107280746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34.780040177638867</v>
      </c>
      <c r="K117" s="27">
        <f t="shared" si="27"/>
        <v>6.666666666666667</v>
      </c>
      <c r="L117" s="37">
        <f t="shared" si="23"/>
        <v>0.45904744895155503</v>
      </c>
      <c r="M117" s="110">
        <f t="shared" si="28"/>
        <v>-11.760912373409578</v>
      </c>
      <c r="N117" s="110">
        <f t="shared" si="24"/>
        <v>1.1114879145830037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720.49963107280746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34.852675255447494</v>
      </c>
      <c r="K118" s="27">
        <f t="shared" si="27"/>
        <v>6.666666666666667</v>
      </c>
      <c r="L118" s="37">
        <f t="shared" si="23"/>
        <v>0.38641237114292792</v>
      </c>
      <c r="M118" s="110">
        <f t="shared" si="28"/>
        <v>-11.760912373409578</v>
      </c>
      <c r="N118" s="110">
        <f t="shared" si="24"/>
        <v>1.0930530416912565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726.49963107280746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34.924707961859482</v>
      </c>
      <c r="K119" s="27">
        <f t="shared" si="27"/>
        <v>6.666666666666667</v>
      </c>
      <c r="L119" s="37">
        <f t="shared" si="23"/>
        <v>0.31437966473093937</v>
      </c>
      <c r="M119" s="110">
        <f t="shared" si="28"/>
        <v>-11.760912373409578</v>
      </c>
      <c r="N119" s="110">
        <f t="shared" si="24"/>
        <v>1.0750730287089614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732.49963107280746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34.996148205831226</v>
      </c>
      <c r="K120" s="27">
        <f t="shared" si="27"/>
        <v>6.666666666666667</v>
      </c>
      <c r="L120" s="37">
        <f t="shared" si="23"/>
        <v>0.24293942075919617</v>
      </c>
      <c r="M120" s="110">
        <f t="shared" si="28"/>
        <v>-11.760912373409578</v>
      </c>
      <c r="N120" s="110">
        <f t="shared" si="24"/>
        <v>1.0575330335755158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738.49963107280746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35.06700565381017</v>
      </c>
      <c r="K121" s="27">
        <f t="shared" si="27"/>
        <v>6.666666666666667</v>
      </c>
      <c r="L121" s="37">
        <f t="shared" si="23"/>
        <v>0.17208197278025139</v>
      </c>
      <c r="M121" s="110">
        <f t="shared" si="28"/>
        <v>-11.760912373409578</v>
      </c>
      <c r="N121" s="110">
        <f t="shared" si="24"/>
        <v>1.0404188146985112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744.49963107280746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35.137289737584354</v>
      </c>
      <c r="K122" s="27">
        <f t="shared" si="27"/>
        <v>6.666666666666667</v>
      </c>
      <c r="L122" s="37">
        <f t="shared" si="23"/>
        <v>0.10179788900606823</v>
      </c>
      <c r="M122" s="110">
        <f t="shared" si="28"/>
        <v>-11.760912373409578</v>
      </c>
      <c r="N122" s="110">
        <f t="shared" si="24"/>
        <v>1.0237167020359459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750.49963107280746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35.207009661816741</v>
      </c>
      <c r="K123" s="27">
        <f t="shared" si="27"/>
        <v>6.666666666666667</v>
      </c>
      <c r="L123" s="37">
        <f t="shared" si="23"/>
        <v>3.2077964773680634E-2</v>
      </c>
      <c r="M123" s="110">
        <f t="shared" si="28"/>
        <v>-11.760912373409578</v>
      </c>
      <c r="N123" s="110">
        <f t="shared" si="24"/>
        <v>1.0074135697902793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756.49963107280746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35.27617441127974</v>
      </c>
      <c r="K124" s="27">
        <f t="shared" si="27"/>
        <v>6.666666666666667</v>
      </c>
      <c r="L124" s="37">
        <f t="shared" si="23"/>
        <v>-3.7086784689318364E-2</v>
      </c>
      <c r="M124" s="110">
        <f t="shared" si="28"/>
        <v>-11.760912373409578</v>
      </c>
      <c r="N124" s="110">
        <f t="shared" si="24"/>
        <v>0.99149681061239292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762.49963107280746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35.344792757803809</v>
      </c>
      <c r="K125" s="27">
        <f t="shared" si="27"/>
        <v>6.666666666666667</v>
      </c>
      <c r="L125" s="37">
        <f t="shared" si="23"/>
        <v>-0.1057051312133872</v>
      </c>
      <c r="M125" s="110">
        <f t="shared" si="28"/>
        <v>-11.760912373409578</v>
      </c>
      <c r="N125" s="110">
        <f t="shared" si="24"/>
        <v>0.97595431122084997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768.49963107280746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35.412873266953866</v>
      </c>
      <c r="K126" s="27">
        <f t="shared" si="27"/>
        <v>6.666666666666667</v>
      </c>
      <c r="L126" s="37">
        <f t="shared" si="23"/>
        <v>-0.17378564036344457</v>
      </c>
      <c r="M126" s="110">
        <f t="shared" si="28"/>
        <v>-11.760912373409578</v>
      </c>
      <c r="N126" s="110">
        <f t="shared" si="24"/>
        <v>0.96077442934834523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774.49963107280746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35.480424304445954</v>
      </c>
      <c r="K127" s="27">
        <f t="shared" si="27"/>
        <v>6.666666666666667</v>
      </c>
      <c r="L127" s="37">
        <f t="shared" ref="L127:L158" si="29">F127-J127+M127</f>
        <v>-0.24133667785553214</v>
      </c>
      <c r="M127" s="110">
        <f t="shared" si="28"/>
        <v>-11.760912373409578</v>
      </c>
      <c r="N127" s="110">
        <f t="shared" ref="N127:N158" si="30">10^(L127/10)</f>
        <v>0.9459459719334703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780.49963107280746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35.54745404231641</v>
      </c>
      <c r="K128" s="27">
        <f t="shared" si="27"/>
        <v>6.666666666666667</v>
      </c>
      <c r="L128" s="37">
        <f t="shared" si="29"/>
        <v>-0.30836641572598822</v>
      </c>
      <c r="M128" s="110">
        <f t="shared" si="28"/>
        <v>-11.760912373409578</v>
      </c>
      <c r="N128" s="110">
        <f t="shared" si="30"/>
        <v>0.93145817448145085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786.49963107280746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35.613970464854731</v>
      </c>
      <c r="K129" s="27">
        <f t="shared" si="27"/>
        <v>6.666666666666667</v>
      </c>
      <c r="L129" s="37">
        <f t="shared" si="29"/>
        <v>-0.37488283826430902</v>
      </c>
      <c r="M129" s="110">
        <f t="shared" si="28"/>
        <v>-11.760912373409578</v>
      </c>
      <c r="N129" s="110">
        <f t="shared" si="30"/>
        <v>0.91730068152283428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792.49963107280746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35.679981374311083</v>
      </c>
      <c r="K130" s="27">
        <f t="shared" si="27"/>
        <v>6.666666666666667</v>
      </c>
      <c r="L130" s="37">
        <f t="shared" si="29"/>
        <v>-0.44089374772066137</v>
      </c>
      <c r="M130" s="110">
        <f t="shared" si="28"/>
        <v>-11.760912373409578</v>
      </c>
      <c r="N130" s="110">
        <f t="shared" si="30"/>
        <v>0.90346352810383745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798.49963107280746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35.745494396388452</v>
      </c>
      <c r="K131" s="27">
        <f t="shared" si="27"/>
        <v>6.666666666666667</v>
      </c>
      <c r="L131" s="37">
        <f t="shared" si="29"/>
        <v>-0.5064067697980299</v>
      </c>
      <c r="M131" s="110">
        <f t="shared" si="28"/>
        <v>-11.760912373409578</v>
      </c>
      <c r="N131" s="110">
        <f t="shared" si="30"/>
        <v>0.88993712224662103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804.49963107280746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35.810516985529297</v>
      </c>
      <c r="K132" s="27">
        <f t="shared" si="27"/>
        <v>6.666666666666667</v>
      </c>
      <c r="L132" s="37">
        <f t="shared" si="29"/>
        <v>-0.57142935893887525</v>
      </c>
      <c r="M132" s="110">
        <f t="shared" si="28"/>
        <v>-11.760912373409578</v>
      </c>
      <c r="N132" s="110">
        <f t="shared" si="30"/>
        <v>0.87671222832179374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810.49963107280746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35.875056430005785</v>
      </c>
      <c r="K133" s="27">
        <f t="shared" si="27"/>
        <v>6.666666666666667</v>
      </c>
      <c r="L133" s="37">
        <f t="shared" si="29"/>
        <v>-0.63596880341536277</v>
      </c>
      <c r="M133" s="110">
        <f t="shared" si="28"/>
        <v>-11.760912373409578</v>
      </c>
      <c r="N133" s="110">
        <f t="shared" si="30"/>
        <v>0.86377995127934726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816.49963107280746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35.939119856822259</v>
      </c>
      <c r="K134" s="27">
        <f t="shared" si="27"/>
        <v>6.666666666666667</v>
      </c>
      <c r="L134" s="37">
        <f t="shared" si="29"/>
        <v>-0.70003223023183736</v>
      </c>
      <c r="M134" s="110">
        <f t="shared" si="28"/>
        <v>-11.760912373409578</v>
      </c>
      <c r="N134" s="110">
        <f t="shared" si="30"/>
        <v>0.8511317216877422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822.49963107280746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36.002714236438301</v>
      </c>
      <c r="K135" s="27">
        <f t="shared" si="27"/>
        <v>6.666666666666667</v>
      </c>
      <c r="L135" s="37">
        <f t="shared" si="29"/>
        <v>-0.76362660984787922</v>
      </c>
      <c r="M135" s="110">
        <f t="shared" si="28"/>
        <v>-11.760912373409578</v>
      </c>
      <c r="N135" s="110">
        <f t="shared" si="30"/>
        <v>0.83875928153414425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828.49963107280746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36.065846387320036</v>
      </c>
      <c r="K136" s="27">
        <f t="shared" si="27"/>
        <v>6.666666666666667</v>
      </c>
      <c r="L136" s="37">
        <f t="shared" si="29"/>
        <v>-0.82675876072961429</v>
      </c>
      <c r="M136" s="110">
        <f t="shared" si="28"/>
        <v>-11.760912373409578</v>
      </c>
      <c r="N136" s="110">
        <f t="shared" si="30"/>
        <v>0.82665467074189813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834.49963107280746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36.128522980327382</v>
      </c>
      <c r="K137" s="27">
        <f t="shared" si="27"/>
        <v>6.666666666666667</v>
      </c>
      <c r="L137" s="37">
        <f t="shared" si="29"/>
        <v>-0.88943535373696037</v>
      </c>
      <c r="M137" s="110">
        <f t="shared" si="28"/>
        <v>-11.760912373409578</v>
      </c>
      <c r="N137" s="110">
        <f t="shared" si="30"/>
        <v>0.81481021436408885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840.49963107280746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36.190750542943967</v>
      </c>
      <c r="K138" s="27">
        <f t="shared" si="27"/>
        <v>6.666666666666667</v>
      </c>
      <c r="L138" s="37">
        <f t="shared" si="29"/>
        <v>-0.95166291635354483</v>
      </c>
      <c r="M138" s="110">
        <f t="shared" si="28"/>
        <v>-11.760912373409578</v>
      </c>
      <c r="N138" s="110">
        <f t="shared" si="30"/>
        <v>0.80321851041477832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846.49963107280746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36.252535463356757</v>
      </c>
      <c r="K139" s="27">
        <f t="shared" si="27"/>
        <v>6.666666666666667</v>
      </c>
      <c r="L139" s="37">
        <f t="shared" si="29"/>
        <v>-1.0134478367663355</v>
      </c>
      <c r="M139" s="110">
        <f t="shared" si="28"/>
        <v>-11.760912373409578</v>
      </c>
      <c r="N139" s="110">
        <f t="shared" si="30"/>
        <v>0.79187241830182542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852.49963107280746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36.313883994391503</v>
      </c>
      <c r="K140" s="27">
        <f t="shared" si="27"/>
        <v>6.666666666666667</v>
      </c>
      <c r="L140" s="37">
        <f t="shared" si="29"/>
        <v>-1.0747963678010812</v>
      </c>
      <c r="M140" s="110">
        <f t="shared" si="28"/>
        <v>-11.760912373409578</v>
      </c>
      <c r="N140" s="110">
        <f t="shared" si="30"/>
        <v>0.78076504782759004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858.49963107280746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36.374802257310208</v>
      </c>
      <c r="K141" s="27">
        <f t="shared" si="27"/>
        <v>6.666666666666667</v>
      </c>
      <c r="L141" s="37">
        <f t="shared" si="29"/>
        <v>-1.1357146307197858</v>
      </c>
      <c r="M141" s="110">
        <f t="shared" si="28"/>
        <v>-11.760912373409578</v>
      </c>
      <c r="N141" s="110">
        <f t="shared" si="30"/>
        <v>0.76988974872585003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864.49963107280746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36.435296245476373</v>
      </c>
      <c r="K142" s="27">
        <f t="shared" si="27"/>
        <v>6.666666666666667</v>
      </c>
      <c r="L142" s="37">
        <f t="shared" si="29"/>
        <v>-1.1962086188859509</v>
      </c>
      <c r="M142" s="110">
        <f t="shared" si="28"/>
        <v>-11.760912373409578</v>
      </c>
      <c r="N142" s="110">
        <f t="shared" si="30"/>
        <v>0.75924010070527015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870.49963107280746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36.495371827893479</v>
      </c>
      <c r="K143" s="27">
        <f t="shared" si="27"/>
        <v>6.666666666666667</v>
      </c>
      <c r="L143" s="37">
        <f t="shared" si="29"/>
        <v>-1.2562842013030568</v>
      </c>
      <c r="M143" s="110">
        <f t="shared" si="28"/>
        <v>-11.760912373409578</v>
      </c>
      <c r="N143" s="110">
        <f t="shared" si="30"/>
        <v>0.74880990397159208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876.49963107280746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36.555034752621886</v>
      </c>
      <c r="K144" s="27">
        <f t="shared" si="27"/>
        <v>6.666666666666667</v>
      </c>
      <c r="L144" s="37">
        <f t="shared" si="29"/>
        <v>-1.3159471260314639</v>
      </c>
      <c r="M144" s="110">
        <f t="shared" si="28"/>
        <v>-11.760912373409578</v>
      </c>
      <c r="N144" s="110">
        <f t="shared" si="30"/>
        <v>0.73859317020242488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882.49963107280746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36.614290650079305</v>
      </c>
      <c r="K145" s="27">
        <f t="shared" si="27"/>
        <v>6.666666666666667</v>
      </c>
      <c r="L145" s="37">
        <f t="shared" si="29"/>
        <v>-1.3752030234888828</v>
      </c>
      <c r="M145" s="110">
        <f t="shared" si="28"/>
        <v>-11.760912373409578</v>
      </c>
      <c r="N145" s="110">
        <f t="shared" si="30"/>
        <v>0.72858411395007461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888.49963107280746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36.673145036229286</v>
      </c>
      <c r="K146" s="27">
        <f t="shared" si="27"/>
        <v>6.666666666666667</v>
      </c>
      <c r="L146" s="37">
        <f t="shared" si="29"/>
        <v>-1.4340574096388643</v>
      </c>
      <c r="M146" s="110">
        <f t="shared" si="28"/>
        <v>-11.760912373409578</v>
      </c>
      <c r="N146" s="110">
        <f t="shared" si="30"/>
        <v>0.71877714444941543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894.49963107280746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36.731603315662539</v>
      </c>
      <c r="K147" s="27">
        <f t="shared" si="27"/>
        <v>6.666666666666667</v>
      </c>
      <c r="L147" s="37">
        <f t="shared" si="29"/>
        <v>-1.4925156890721176</v>
      </c>
      <c r="M147" s="110">
        <f t="shared" si="28"/>
        <v>-11.760912373409578</v>
      </c>
      <c r="N147" s="110">
        <f t="shared" si="30"/>
        <v>0.70916685780909194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900.49963107280746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36.789670784575193</v>
      </c>
      <c r="K148" s="27">
        <f t="shared" si="27"/>
        <v>6.666666666666667</v>
      </c>
      <c r="L148" s="37">
        <f t="shared" si="29"/>
        <v>-1.5505831579847715</v>
      </c>
      <c r="M148" s="110">
        <f t="shared" si="28"/>
        <v>-11.760912373409578</v>
      </c>
      <c r="N148" s="110">
        <f t="shared" si="30"/>
        <v>0.69974802956571946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906.49963107280746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36.847352633648171</v>
      </c>
      <c r="K149" s="27">
        <f t="shared" si="27"/>
        <v>6.666666666666667</v>
      </c>
      <c r="L149" s="37">
        <f t="shared" si="29"/>
        <v>-1.6082650070577493</v>
      </c>
      <c r="M149" s="110">
        <f t="shared" si="28"/>
        <v>-11.760912373409578</v>
      </c>
      <c r="N149" s="110">
        <f t="shared" si="30"/>
        <v>0.69051560758191433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912.49963107280746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36.904653950831587</v>
      </c>
      <c r="K150" s="27">
        <f t="shared" si="27"/>
        <v>6.666666666666667</v>
      </c>
      <c r="L150" s="37">
        <f t="shared" si="29"/>
        <v>-1.6655663242411656</v>
      </c>
      <c r="M150" s="110">
        <f t="shared" si="28"/>
        <v>-11.760912373409578</v>
      </c>
      <c r="N150" s="110">
        <f t="shared" si="30"/>
        <v>0.6814647052701277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918.49963107280746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36.961579724037939</v>
      </c>
      <c r="K151" s="27">
        <f t="shared" si="27"/>
        <v>6.666666666666667</v>
      </c>
      <c r="L151" s="37">
        <f t="shared" si="29"/>
        <v>-1.7224920974475175</v>
      </c>
      <c r="M151" s="110">
        <f t="shared" si="28"/>
        <v>-11.760912373409578</v>
      </c>
      <c r="N151" s="110">
        <f t="shared" si="30"/>
        <v>0.67259059512530972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924.49963107280746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37.018134843747518</v>
      </c>
      <c r="K152" s="27">
        <f t="shared" si="27"/>
        <v>6.666666666666667</v>
      </c>
      <c r="L152" s="37">
        <f t="shared" si="29"/>
        <v>-1.7790472171570961</v>
      </c>
      <c r="M152" s="110">
        <f t="shared" si="28"/>
        <v>-11.760912373409578</v>
      </c>
      <c r="N152" s="110">
        <f t="shared" si="30"/>
        <v>0.6638887025504393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674.49963107280746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34.279634329288555</v>
      </c>
      <c r="K153" s="27">
        <f t="shared" si="27"/>
        <v>6.666666666666667</v>
      </c>
      <c r="L153" s="37">
        <f t="shared" si="29"/>
        <v>0.95945329730186657</v>
      </c>
      <c r="M153" s="110">
        <f t="shared" si="28"/>
        <v>-11.760912373409578</v>
      </c>
      <c r="N153" s="110">
        <f t="shared" si="30"/>
        <v>1.2472264998114337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674.69507564573632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34.282150808184056</v>
      </c>
      <c r="K154" s="27">
        <f t="shared" si="27"/>
        <v>6.666666666666667</v>
      </c>
      <c r="L154" s="37">
        <f t="shared" si="29"/>
        <v>0.95693681840636557</v>
      </c>
      <c r="M154" s="110">
        <f t="shared" si="28"/>
        <v>-11.760912373409578</v>
      </c>
      <c r="N154" s="110">
        <f t="shared" si="30"/>
        <v>1.2465040153799642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675.27893911075307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34.289664099375756</v>
      </c>
      <c r="K155" s="27">
        <f t="shared" si="27"/>
        <v>6.666666666666667</v>
      </c>
      <c r="L155" s="37">
        <f t="shared" si="29"/>
        <v>0.94942352721466605</v>
      </c>
      <c r="M155" s="110">
        <f t="shared" si="28"/>
        <v>-11.760912373409578</v>
      </c>
      <c r="N155" s="110">
        <f t="shared" si="30"/>
        <v>1.2443494286475629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676.24396423487121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34.302068037377545</v>
      </c>
      <c r="K156" s="27">
        <f t="shared" si="27"/>
        <v>6.666666666666667</v>
      </c>
      <c r="L156" s="37">
        <f t="shared" si="29"/>
        <v>0.93701958921287698</v>
      </c>
      <c r="M156" s="110">
        <f t="shared" si="28"/>
        <v>-11.760912373409578</v>
      </c>
      <c r="N156" s="110">
        <f t="shared" si="30"/>
        <v>1.2408004974570517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677.57854566484514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34.319192927359737</v>
      </c>
      <c r="K157" s="27">
        <f t="shared" si="27"/>
        <v>6.666666666666667</v>
      </c>
      <c r="L157" s="37">
        <f t="shared" si="29"/>
        <v>0.91989469923068512</v>
      </c>
      <c r="M157" s="110">
        <f t="shared" si="28"/>
        <v>-11.760912373409578</v>
      </c>
      <c r="N157" s="110">
        <f t="shared" si="30"/>
        <v>1.2359174665342176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679.26739430003101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34.340815368056845</v>
      </c>
      <c r="K158" s="27">
        <f t="shared" si="27"/>
        <v>6.666666666666667</v>
      </c>
      <c r="L158" s="37">
        <f t="shared" si="29"/>
        <v>0.89827225853357717</v>
      </c>
      <c r="M158" s="110">
        <f t="shared" si="28"/>
        <v>-11.760912373409578</v>
      </c>
      <c r="N158" s="110">
        <f t="shared" si="30"/>
        <v>1.2297794338056305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681.29234335463525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34.366670163713337</v>
      </c>
      <c r="K159" s="27">
        <f t="shared" si="27"/>
        <v>6.666666666666667</v>
      </c>
      <c r="L159" s="37">
        <f t="shared" ref="L159:L190" si="32">F159-J159+M159</f>
        <v>0.87241746287708466</v>
      </c>
      <c r="M159" s="110">
        <f t="shared" si="28"/>
        <v>-11.760912373409578</v>
      </c>
      <c r="N159" s="110">
        <f t="shared" ref="N159:N190" si="33">10^(L159/10)</f>
        <v>1.2224799537584496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683.63320611097174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34.396462990877836</v>
      </c>
      <c r="K160" s="27">
        <f t="shared" ref="K160:K223" si="36">4/60*100</f>
        <v>6.666666666666667</v>
      </c>
      <c r="L160" s="37">
        <f t="shared" si="32"/>
        <v>0.8426246357125855</v>
      </c>
      <c r="M160" s="110">
        <f t="shared" ref="M160:M223" si="37">10*LOG(6.666667/100)</f>
        <v>-11.760912373409578</v>
      </c>
      <c r="N160" s="110">
        <f t="shared" si="33"/>
        <v>1.2141223772230254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686.26860524139022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34.429882633145183</v>
      </c>
      <c r="K161" s="27">
        <f t="shared" si="36"/>
        <v>6.666666666666667</v>
      </c>
      <c r="L161" s="37">
        <f t="shared" si="32"/>
        <v>0.80920499344523833</v>
      </c>
      <c r="M161" s="110">
        <f t="shared" si="37"/>
        <v>-11.760912373409578</v>
      </c>
      <c r="N161" s="110">
        <f t="shared" si="33"/>
        <v>1.2048153702675892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689.17671389756413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34.466611899122782</v>
      </c>
      <c r="K162" s="27">
        <f t="shared" si="36"/>
        <v>6.666666666666667</v>
      </c>
      <c r="L162" s="37">
        <f t="shared" si="32"/>
        <v>0.77247572746763993</v>
      </c>
      <c r="M162" s="110">
        <f t="shared" si="37"/>
        <v>-11.760912373409578</v>
      </c>
      <c r="N162" s="110">
        <f t="shared" si="33"/>
        <v>1.1946689401578425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692.33587281477526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34.506336696128315</v>
      </c>
      <c r="K163" s="27">
        <f t="shared" si="36"/>
        <v>6.666666666666667</v>
      </c>
      <c r="L163" s="37">
        <f t="shared" si="32"/>
        <v>0.73275093046210671</v>
      </c>
      <c r="M163" s="110">
        <f t="shared" si="37"/>
        <v>-11.760912373409578</v>
      </c>
      <c r="N163" s="110">
        <f t="shared" si="33"/>
        <v>1.1837911613814429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695.72506991055275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34.548753062054459</v>
      </c>
      <c r="K164" s="27">
        <f t="shared" si="36"/>
        <v>6.666666666666667</v>
      </c>
      <c r="L164" s="37">
        <f t="shared" si="32"/>
        <v>0.69033456453596287</v>
      </c>
      <c r="M164" s="110">
        <f t="shared" si="37"/>
        <v>-11.760912373409578</v>
      </c>
      <c r="N164" s="110">
        <f t="shared" si="33"/>
        <v>1.1722856706570195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699.32428600488936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34.593572212016767</v>
      </c>
      <c r="K165" s="27">
        <f t="shared" si="36"/>
        <v>6.666666666666667</v>
      </c>
      <c r="L165" s="37">
        <f t="shared" si="32"/>
        <v>0.64551541457365502</v>
      </c>
      <c r="M165" s="110">
        <f t="shared" si="37"/>
        <v>-11.760912373409578</v>
      </c>
      <c r="N165" s="110">
        <f t="shared" si="33"/>
        <v>1.1602499048019193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703.11472133932432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34.640523819879157</v>
      </c>
      <c r="K166" s="27">
        <f t="shared" si="36"/>
        <v>6.666666666666667</v>
      </c>
      <c r="L166" s="37">
        <f t="shared" si="32"/>
        <v>0.5985638067112653</v>
      </c>
      <c r="M166" s="110">
        <f t="shared" si="37"/>
        <v>-11.760912373409578</v>
      </c>
      <c r="N166" s="110">
        <f t="shared" si="33"/>
        <v>1.1477739947756991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707.07892309198701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34.689357836061419</v>
      </c>
      <c r="K167" s="27">
        <f t="shared" si="36"/>
        <v>6.666666666666667</v>
      </c>
      <c r="L167" s="37">
        <f t="shared" si="32"/>
        <v>0.54972979052900328</v>
      </c>
      <c r="M167" s="110">
        <f t="shared" si="37"/>
        <v>-11.760912373409578</v>
      </c>
      <c r="N167" s="110">
        <f t="shared" si="33"/>
        <v>1.1349401997321613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711.20083541837676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34.739845162206535</v>
      </c>
      <c r="K168" s="27">
        <f t="shared" si="36"/>
        <v>6.666666666666667</v>
      </c>
      <c r="L168" s="37">
        <f t="shared" si="32"/>
        <v>0.49924246438388664</v>
      </c>
      <c r="M168" s="110">
        <f t="shared" si="37"/>
        <v>-11.760912373409578</v>
      </c>
      <c r="N168" s="110">
        <f t="shared" si="33"/>
        <v>1.1218227587886265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715.46579218156478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34.791777482476846</v>
      </c>
      <c r="K169" s="27">
        <f t="shared" si="36"/>
        <v>6.666666666666667</v>
      </c>
      <c r="L169" s="37">
        <f t="shared" si="32"/>
        <v>0.44731014411357606</v>
      </c>
      <c r="M169" s="110">
        <f t="shared" si="37"/>
        <v>-11.760912373409578</v>
      </c>
      <c r="N169" s="110">
        <f t="shared" si="33"/>
        <v>1.1084880470023795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719.86046974234966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34.844966509365825</v>
      </c>
      <c r="K170" s="27">
        <f t="shared" si="36"/>
        <v>6.666666666666667</v>
      </c>
      <c r="L170" s="37">
        <f t="shared" si="32"/>
        <v>0.39412111722459642</v>
      </c>
      <c r="M170" s="110">
        <f t="shared" si="37"/>
        <v>-11.760912373409578</v>
      </c>
      <c r="N170" s="110">
        <f t="shared" si="33"/>
        <v>1.0949949385571585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724.37281388055305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34.899242852630181</v>
      </c>
      <c r="K171" s="27">
        <f t="shared" si="36"/>
        <v>6.666666666666667</v>
      </c>
      <c r="L171" s="37">
        <f t="shared" si="32"/>
        <v>0.33984477396024104</v>
      </c>
      <c r="M171" s="110">
        <f t="shared" si="37"/>
        <v>-11.760912373409578</v>
      </c>
      <c r="N171" s="110">
        <f t="shared" si="33"/>
        <v>1.0813952992503999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728.9919516906474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34.954454671829033</v>
      </c>
      <c r="K172" s="27">
        <f t="shared" si="36"/>
        <v>6.666666666666667</v>
      </c>
      <c r="L172" s="37">
        <f t="shared" si="32"/>
        <v>0.28463295476138839</v>
      </c>
      <c r="M172" s="110">
        <f t="shared" si="37"/>
        <v>-11.760912373409578</v>
      </c>
      <c r="N172" s="110">
        <f t="shared" si="33"/>
        <v>1.0677345488311747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733.70809644429391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35.01046623052585</v>
      </c>
      <c r="K173" s="27">
        <f t="shared" si="36"/>
        <v>6.666666666666667</v>
      </c>
      <c r="L173" s="37">
        <f t="shared" si="32"/>
        <v>0.22862139606457177</v>
      </c>
      <c r="M173" s="110">
        <f t="shared" si="37"/>
        <v>-11.760912373409578</v>
      </c>
      <c r="N173" s="110">
        <f t="shared" si="33"/>
        <v>1.0540522499012155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738.51245105885857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35.067156435222664</v>
      </c>
      <c r="K174" s="27">
        <f t="shared" si="36"/>
        <v>6.666666666666667</v>
      </c>
      <c r="L174" s="37">
        <f t="shared" si="32"/>
        <v>0.17193119136775792</v>
      </c>
      <c r="M174" s="110">
        <f t="shared" si="37"/>
        <v>-11.760912373409578</v>
      </c>
      <c r="N174" s="110">
        <f t="shared" si="33"/>
        <v>1.0403826933334535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743.39711396175755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35.124417414642188</v>
      </c>
      <c r="K175" s="27">
        <f t="shared" si="36"/>
        <v>6.666666666666667</v>
      </c>
      <c r="L175" s="37">
        <f t="shared" si="32"/>
        <v>0.11467021194823346</v>
      </c>
      <c r="M175" s="110">
        <f t="shared" si="37"/>
        <v>-11.760912373409578</v>
      </c>
      <c r="N175" s="110">
        <f t="shared" si="33"/>
        <v>1.026755460486346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748.354989744151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35.182153174272258</v>
      </c>
      <c r="K176" s="27">
        <f t="shared" si="36"/>
        <v>6.666666666666667</v>
      </c>
      <c r="L176" s="37">
        <f t="shared" si="32"/>
        <v>5.6934452318163409E-2</v>
      </c>
      <c r="M176" s="110">
        <f t="shared" si="37"/>
        <v>-11.760912373409578</v>
      </c>
      <c r="N176" s="110">
        <f t="shared" si="33"/>
        <v>1.0131959502205148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753.37970597915808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35.240278346015721</v>
      </c>
      <c r="K177" s="27">
        <f t="shared" si="36"/>
        <v>6.666666666666667</v>
      </c>
      <c r="L177" s="37">
        <f t="shared" si="32"/>
        <v>-1.190719425299136E-3</v>
      </c>
      <c r="M177" s="110">
        <f t="shared" si="37"/>
        <v>-11.760912373409578</v>
      </c>
      <c r="N177" s="110">
        <f t="shared" si="33"/>
        <v>0.99972586430219579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758.46553686140055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35.298717042179284</v>
      </c>
      <c r="K178" s="27">
        <f t="shared" si="36"/>
        <v>6.666666666666667</v>
      </c>
      <c r="L178" s="37">
        <f t="shared" si="32"/>
        <v>-5.9629415588862145E-2</v>
      </c>
      <c r="M178" s="110">
        <f t="shared" si="37"/>
        <v>-11.760912373409578</v>
      </c>
      <c r="N178" s="110">
        <f t="shared" si="33"/>
        <v>0.98636364866163395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763.60733383555578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35.3574018158317</v>
      </c>
      <c r="K179" s="27">
        <f t="shared" si="36"/>
        <v>6.666666666666667</v>
      </c>
      <c r="L179" s="37">
        <f t="shared" si="32"/>
        <v>-0.11831418924127846</v>
      </c>
      <c r="M179" s="110">
        <f t="shared" si="37"/>
        <v>-11.760912373409578</v>
      </c>
      <c r="N179" s="110">
        <f t="shared" si="33"/>
        <v>0.973124890572304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768.80046306236136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35.416272724879079</v>
      </c>
      <c r="K180" s="27">
        <f t="shared" si="36"/>
        <v>6.666666666666667</v>
      </c>
      <c r="L180" s="37">
        <f t="shared" si="32"/>
        <v>-0.17718509828865692</v>
      </c>
      <c r="M180" s="110">
        <f t="shared" si="37"/>
        <v>-11.760912373409578</v>
      </c>
      <c r="N180" s="110">
        <f t="shared" si="33"/>
        <v>0.96002267346925985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774.04074937381347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35.475276494338601</v>
      </c>
      <c r="K181" s="27">
        <f t="shared" si="36"/>
        <v>6.666666666666667</v>
      </c>
      <c r="L181" s="37">
        <f t="shared" si="32"/>
        <v>-0.23618886774817938</v>
      </c>
      <c r="M181" s="110">
        <f t="shared" si="37"/>
        <v>-11.760912373409578</v>
      </c>
      <c r="N181" s="110">
        <f t="shared" si="33"/>
        <v>0.9470678921014366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779.32442625877991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35.534365769699718</v>
      </c>
      <c r="K182" s="27">
        <f t="shared" si="36"/>
        <v>6.666666666666667</v>
      </c>
      <c r="L182" s="37">
        <f t="shared" si="32"/>
        <v>-0.29527814310929656</v>
      </c>
      <c r="M182" s="110">
        <f t="shared" si="37"/>
        <v>-11.760912373409578</v>
      </c>
      <c r="N182" s="110">
        <f t="shared" si="33"/>
        <v>0.93426953121938161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784.64809136869985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35.593498453540263</v>
      </c>
      <c r="K183" s="27">
        <f t="shared" si="36"/>
        <v>6.666666666666667</v>
      </c>
      <c r="L183" s="37">
        <f t="shared" si="32"/>
        <v>-0.35441082694984161</v>
      </c>
      <c r="M183" s="110">
        <f t="shared" si="37"/>
        <v>-11.760912373409578</v>
      </c>
      <c r="N183" s="110">
        <f t="shared" si="33"/>
        <v>0.92163491118944862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790.00866702064275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35.652637117418763</v>
      </c>
      <c r="K184" s="27">
        <f t="shared" si="36"/>
        <v>6.666666666666667</v>
      </c>
      <c r="L184" s="37">
        <f t="shared" si="32"/>
        <v>-0.41354949082834125</v>
      </c>
      <c r="M184" s="110">
        <f t="shared" si="37"/>
        <v>-11.760912373409578</v>
      </c>
      <c r="N184" s="110">
        <f t="shared" si="33"/>
        <v>0.90916990390886743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795.40336518754771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35.711748481284147</v>
      </c>
      <c r="K185" s="27">
        <f t="shared" si="36"/>
        <v>6.666666666666667</v>
      </c>
      <c r="L185" s="37">
        <f t="shared" si="32"/>
        <v>-0.47266085469372499</v>
      </c>
      <c r="M185" s="110">
        <f t="shared" si="37"/>
        <v>-11.760912373409578</v>
      </c>
      <c r="N185" s="110">
        <f t="shared" si="33"/>
        <v>0.89687912225163269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800.8296564930414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35.770802953081507</v>
      </c>
      <c r="K186" s="27">
        <f t="shared" si="36"/>
        <v>6.666666666666667</v>
      </c>
      <c r="L186" s="37">
        <f t="shared" si="32"/>
        <v>-0.53171532649108499</v>
      </c>
      <c r="M186" s="110">
        <f t="shared" si="37"/>
        <v>-11.760912373409578</v>
      </c>
      <c r="N186" s="110">
        <f t="shared" si="33"/>
        <v>0.88476608605767215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806.2852427639973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35.829774221788504</v>
      </c>
      <c r="K187" s="27">
        <f t="shared" si="36"/>
        <v>6.666666666666667</v>
      </c>
      <c r="L187" s="37">
        <f t="shared" si="32"/>
        <v>-0.59068659519808264</v>
      </c>
      <c r="M187" s="110">
        <f t="shared" si="37"/>
        <v>-11.760912373409578</v>
      </c>
      <c r="N187" s="110">
        <f t="shared" si="33"/>
        <v>0.87283336742380635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811.76803273339397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35.888638897722309</v>
      </c>
      <c r="K188" s="27">
        <f t="shared" si="36"/>
        <v>6.666666666666667</v>
      </c>
      <c r="L188" s="37">
        <f t="shared" si="32"/>
        <v>-0.64955127113188738</v>
      </c>
      <c r="M188" s="110">
        <f t="shared" si="37"/>
        <v>-11.760912373409578</v>
      </c>
      <c r="N188" s="110">
        <f t="shared" si="33"/>
        <v>0.86108271778935574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817.27612052607446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35.947376194569252</v>
      </c>
      <c r="K189" s="27">
        <f t="shared" si="36"/>
        <v>6.666666666666667</v>
      </c>
      <c r="L189" s="37">
        <f t="shared" si="32"/>
        <v>-0.70828856797882978</v>
      </c>
      <c r="M189" s="110">
        <f t="shared" si="37"/>
        <v>-11.760912373409578</v>
      </c>
      <c r="N189" s="110">
        <f t="shared" si="33"/>
        <v>0.84951517904708762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822.80776659884418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36.005967648181056</v>
      </c>
      <c r="K190" s="27">
        <f t="shared" si="36"/>
        <v>6.666666666666667</v>
      </c>
      <c r="L190" s="37">
        <f t="shared" si="32"/>
        <v>-0.76688002159063373</v>
      </c>
      <c r="M190" s="110">
        <f t="shared" si="37"/>
        <v>-11.760912373409578</v>
      </c>
      <c r="N190" s="110">
        <f t="shared" si="33"/>
        <v>0.83813118066097936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828.36138084287643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36.064396867735994</v>
      </c>
      <c r="K191" s="27">
        <f t="shared" si="36"/>
        <v>6.666666666666667</v>
      </c>
      <c r="L191" s="37">
        <f t="shared" ref="L191:L222" si="38">F191-J191+M191</f>
        <v>-0.8253092411455718</v>
      </c>
      <c r="M191" s="110">
        <f t="shared" si="37"/>
        <v>-11.760912373409578</v>
      </c>
      <c r="N191" s="110">
        <f t="shared" ref="N191:N222" si="39">10^(L191/10)</f>
        <v>0.82693062454133892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833.93550759006189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36.12264931537446</v>
      </c>
      <c r="K192" s="27">
        <f t="shared" si="36"/>
        <v>6.666666666666667</v>
      </c>
      <c r="L192" s="37">
        <f t="shared" si="38"/>
        <v>-0.88356168878403807</v>
      </c>
      <c r="M192" s="110">
        <f t="shared" si="37"/>
        <v>-11.760912373409578</v>
      </c>
      <c r="N192" s="110">
        <f t="shared" si="39"/>
        <v>0.81591295921714224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839.52881229548495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36.180712110880201</v>
      </c>
      <c r="K193" s="27">
        <f t="shared" si="36"/>
        <v>6.666666666666667</v>
      </c>
      <c r="L193" s="37">
        <f t="shared" si="38"/>
        <v>-0.94162448428977896</v>
      </c>
      <c r="M193" s="110">
        <f t="shared" si="37"/>
        <v>-11.760912373409578</v>
      </c>
      <c r="N193" s="110">
        <f t="shared" si="39"/>
        <v>0.80507724465621744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845.14006969565162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36.238573858393998</v>
      </c>
      <c r="K194" s="27">
        <f t="shared" si="36"/>
        <v>6.666666666666667</v>
      </c>
      <c r="L194" s="37">
        <f t="shared" si="38"/>
        <v>-0.99948623180357643</v>
      </c>
      <c r="M194" s="110">
        <f t="shared" si="37"/>
        <v>-11.760912373409578</v>
      </c>
      <c r="N194" s="110">
        <f t="shared" si="39"/>
        <v>0.79442220891495807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850.76815326652286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36.296224492515165</v>
      </c>
      <c r="K195" s="27">
        <f t="shared" si="36"/>
        <v>6.666666666666667</v>
      </c>
      <c r="L195" s="37">
        <f t="shared" si="38"/>
        <v>-1.0571368659247433</v>
      </c>
      <c r="M195" s="110">
        <f t="shared" si="37"/>
        <v>-11.760912373409578</v>
      </c>
      <c r="N195" s="110">
        <f t="shared" si="39"/>
        <v>0.78394629764996038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856.41202582704273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36.353655141473133</v>
      </c>
      <c r="K196" s="27">
        <f t="shared" si="36"/>
        <v>6.666666666666667</v>
      </c>
      <c r="L196" s="37">
        <f t="shared" si="38"/>
        <v>-1.1145675148827117</v>
      </c>
      <c r="M196" s="110">
        <f t="shared" si="37"/>
        <v>-11.760912373409578</v>
      </c>
      <c r="N196" s="110">
        <f t="shared" si="39"/>
        <v>0.77364771739238247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862.07073115291223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36.410858005338646</v>
      </c>
      <c r="K197" s="27">
        <f t="shared" si="36"/>
        <v>6.666666666666667</v>
      </c>
      <c r="L197" s="37">
        <f t="shared" si="38"/>
        <v>-1.1717703787482243</v>
      </c>
      <c r="M197" s="110">
        <f t="shared" si="37"/>
        <v>-11.760912373409578</v>
      </c>
      <c r="N197" s="110">
        <f t="shared" si="39"/>
        <v>0.76352447337056017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867.74338648210642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36.467826247496539</v>
      </c>
      <c r="K198" s="27">
        <f t="shared" si="36"/>
        <v>6.666666666666667</v>
      </c>
      <c r="L198" s="37">
        <f t="shared" si="38"/>
        <v>-1.2287386209061175</v>
      </c>
      <c r="M198" s="110">
        <f t="shared" si="37"/>
        <v>-11.760912373409578</v>
      </c>
      <c r="N198" s="110">
        <f t="shared" si="39"/>
        <v>0.75357440256557895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873.4291758082984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36.524553897823196</v>
      </c>
      <c r="K199" s="27">
        <f t="shared" si="36"/>
        <v>6.666666666666667</v>
      </c>
      <c r="L199" s="37">
        <f t="shared" si="38"/>
        <v>-1.2854662712327745</v>
      </c>
      <c r="M199" s="110">
        <f t="shared" si="37"/>
        <v>-11.760912373409578</v>
      </c>
      <c r="N199" s="110">
        <f t="shared" si="39"/>
        <v>0.74379520259654575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879.12734387119053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36.581035766204714</v>
      </c>
      <c r="K200" s="27">
        <f t="shared" si="36"/>
        <v>6.666666666666667</v>
      </c>
      <c r="L200" s="37">
        <f t="shared" si="38"/>
        <v>-1.341948139614292</v>
      </c>
      <c r="M200" s="110">
        <f t="shared" si="37"/>
        <v>-11.760912373409578</v>
      </c>
      <c r="N200" s="110">
        <f t="shared" si="39"/>
        <v>0.73418445695574763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884.83719076395801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36.637267365200742</v>
      </c>
      <c r="K201" s="27">
        <f t="shared" si="36"/>
        <v>6.666666666666667</v>
      </c>
      <c r="L201" s="37">
        <f t="shared" si="38"/>
        <v>-1.3981797386103203</v>
      </c>
      <c r="M201" s="110">
        <f t="shared" si="37"/>
        <v>-11.760912373409578</v>
      </c>
      <c r="N201" s="110">
        <f t="shared" si="39"/>
        <v>0.72473965704720766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890.55806708779471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36.693244840805903</v>
      </c>
      <c r="K202" s="27">
        <f t="shared" si="36"/>
        <v>6.666666666666667</v>
      </c>
      <c r="L202" s="37">
        <f t="shared" si="38"/>
        <v>-1.4541572142154813</v>
      </c>
      <c r="M202" s="110">
        <f t="shared" si="37"/>
        <v>-11.760912373409578</v>
      </c>
      <c r="N202" s="110">
        <f t="shared" si="39"/>
        <v>0.71545822142424609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896.28936959209045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36.748964910389184</v>
      </c>
      <c r="K203" s="27">
        <f t="shared" si="36"/>
        <v>6.666666666666667</v>
      </c>
      <c r="L203" s="37">
        <f t="shared" si="38"/>
        <v>-1.5098772837987617</v>
      </c>
      <c r="M203" s="110">
        <f t="shared" si="37"/>
        <v>-11.760912373409578</v>
      </c>
      <c r="N203" s="110">
        <f t="shared" si="39"/>
        <v>0.70633751257128419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902.03053724621668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36.80442480700367</v>
      </c>
      <c r="K204" s="27">
        <f t="shared" si="36"/>
        <v>6.666666666666667</v>
      </c>
      <c r="L204" s="37">
        <f t="shared" si="38"/>
        <v>-1.5653371804132483</v>
      </c>
      <c r="M204" s="110">
        <f t="shared" si="37"/>
        <v>-11.760912373409578</v>
      </c>
      <c r="N204" s="110">
        <f t="shared" si="39"/>
        <v>0.69737485153135892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907.78104769539902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36.859622229356539</v>
      </c>
      <c r="K205" s="27">
        <f t="shared" si="36"/>
        <v>6.666666666666667</v>
      </c>
      <c r="L205" s="37">
        <f t="shared" si="38"/>
        <v>-1.6205346027661172</v>
      </c>
      <c r="M205" s="110">
        <f t="shared" si="37"/>
        <v>-11.760912373409578</v>
      </c>
      <c r="N205" s="110">
        <f t="shared" si="39"/>
        <v>0.6885675306427983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913.54041405883163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36.914555296814463</v>
      </c>
      <c r="K206" s="27">
        <f t="shared" si="36"/>
        <v>6.666666666666667</v>
      </c>
      <c r="L206" s="37">
        <f t="shared" si="38"/>
        <v>-1.675467670224041</v>
      </c>
      <c r="M206" s="110">
        <f t="shared" si="37"/>
        <v>-11.760912373409578</v>
      </c>
      <c r="N206" s="110">
        <f t="shared" si="39"/>
        <v>0.67991282461543867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919.30818203314152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36.96922250889417</v>
      </c>
      <c r="K207" s="27">
        <f t="shared" si="36"/>
        <v>6.666666666666667</v>
      </c>
      <c r="L207" s="37">
        <f t="shared" si="38"/>
        <v>-1.7301348823037479</v>
      </c>
      <c r="M207" s="110">
        <f t="shared" si="37"/>
        <v>-11.760912373409578</v>
      </c>
      <c r="N207" s="110">
        <f t="shared" si="39"/>
        <v>0.6714080001479602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925.08392726864895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37.023622708752548</v>
      </c>
      <c r="K208" s="27">
        <f t="shared" si="36"/>
        <v>6.666666666666667</v>
      </c>
      <c r="L208" s="37">
        <f t="shared" si="38"/>
        <v>-1.784535082162126</v>
      </c>
      <c r="M208" s="110">
        <f t="shared" si="37"/>
        <v>-11.760912373409578</v>
      </c>
      <c r="N208" s="110">
        <f t="shared" si="39"/>
        <v>0.66305032426294963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930.86725298965553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37.07775505024793</v>
      </c>
      <c r="K209" s="27">
        <f t="shared" si="36"/>
        <v>6.666666666666667</v>
      </c>
      <c r="L209" s="37">
        <f t="shared" si="38"/>
        <v>-1.8386674236575082</v>
      </c>
      <c r="M209" s="110">
        <f t="shared" si="37"/>
        <v>-11.760912373409578</v>
      </c>
      <c r="N209" s="110">
        <f t="shared" si="39"/>
        <v>0.65483707151442305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936.65778783331461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37.131618968193621</v>
      </c>
      <c r="K210" s="27">
        <f t="shared" si="36"/>
        <v>6.666666666666667</v>
      </c>
      <c r="L210" s="37">
        <f t="shared" si="38"/>
        <v>-1.892531341603199</v>
      </c>
      <c r="M210" s="110">
        <f t="shared" si="37"/>
        <v>-11.760912373409578</v>
      </c>
      <c r="N210" s="110">
        <f t="shared" si="39"/>
        <v>0.64676553020359917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766.49963107280746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35.390239003166457</v>
      </c>
      <c r="K211" s="27">
        <f t="shared" si="36"/>
        <v>6.666666666666667</v>
      </c>
      <c r="L211" s="37">
        <f t="shared" si="38"/>
        <v>-0.15115137657603483</v>
      </c>
      <c r="M211" s="110">
        <f t="shared" si="37"/>
        <v>-11.760912373409578</v>
      </c>
      <c r="N211" s="110">
        <f t="shared" si="39"/>
        <v>0.9657947990783825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766.5974311683002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35.391347192410464</v>
      </c>
      <c r="K212" s="27">
        <f t="shared" si="36"/>
        <v>6.666666666666667</v>
      </c>
      <c r="L212" s="37">
        <f t="shared" si="38"/>
        <v>-0.1522595658200423</v>
      </c>
      <c r="M212" s="110">
        <f t="shared" si="37"/>
        <v>-11.760912373409578</v>
      </c>
      <c r="N212" s="110">
        <f t="shared" si="39"/>
        <v>0.96554838865588055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766.89052021866519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35.394667386969921</v>
      </c>
      <c r="K213" s="27">
        <f t="shared" si="36"/>
        <v>6.666666666666667</v>
      </c>
      <c r="L213" s="37">
        <f t="shared" si="38"/>
        <v>-0.15557976037949928</v>
      </c>
      <c r="M213" s="110">
        <f t="shared" si="37"/>
        <v>-11.760912373409578</v>
      </c>
      <c r="N213" s="110">
        <f t="shared" si="39"/>
        <v>0.96481050606066676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767.37796944699335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35.400186538764267</v>
      </c>
      <c r="K214" s="27">
        <f t="shared" si="36"/>
        <v>6.666666666666667</v>
      </c>
      <c r="L214" s="37">
        <f t="shared" si="38"/>
        <v>-0.16109891217384487</v>
      </c>
      <c r="M214" s="110">
        <f t="shared" si="37"/>
        <v>-11.760912373409578</v>
      </c>
      <c r="N214" s="110">
        <f t="shared" si="39"/>
        <v>0.96358517307995528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768.05824714869868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35.407883136464655</v>
      </c>
      <c r="K215" s="27">
        <f t="shared" si="36"/>
        <v>6.666666666666667</v>
      </c>
      <c r="L215" s="37">
        <f t="shared" si="38"/>
        <v>-0.16879550987423286</v>
      </c>
      <c r="M215" s="110">
        <f t="shared" si="37"/>
        <v>-11.760912373409578</v>
      </c>
      <c r="N215" s="110">
        <f t="shared" si="39"/>
        <v>0.96187901286326272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768.92924245469067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35.417727549596364</v>
      </c>
      <c r="K216" s="27">
        <f t="shared" si="36"/>
        <v>6.666666666666667</v>
      </c>
      <c r="L216" s="37">
        <f t="shared" si="38"/>
        <v>-0.17863992300594234</v>
      </c>
      <c r="M216" s="110">
        <f t="shared" si="37"/>
        <v>-11.760912373409578</v>
      </c>
      <c r="N216" s="110">
        <f t="shared" si="39"/>
        <v>0.95970113339278595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769.98829739693497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35.429682492681927</v>
      </c>
      <c r="K217" s="27">
        <f t="shared" si="36"/>
        <v>6.666666666666667</v>
      </c>
      <c r="L217" s="37">
        <f t="shared" si="38"/>
        <v>-0.19059486609150511</v>
      </c>
      <c r="M217" s="110">
        <f t="shared" si="37"/>
        <v>-11.760912373409578</v>
      </c>
      <c r="N217" s="110">
        <f t="shared" si="39"/>
        <v>0.95706297054980993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771.23224616622474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35.44370359318804</v>
      </c>
      <c r="K218" s="27">
        <f t="shared" si="36"/>
        <v>6.666666666666667</v>
      </c>
      <c r="L218" s="37">
        <f t="shared" si="38"/>
        <v>-0.20461596659761838</v>
      </c>
      <c r="M218" s="110">
        <f t="shared" si="37"/>
        <v>-11.760912373409578</v>
      </c>
      <c r="N218" s="110">
        <f t="shared" si="39"/>
        <v>0.95397809649371212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772.65746025688281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35.459740044194859</v>
      </c>
      <c r="K219" s="27">
        <f t="shared" si="36"/>
        <v>6.666666666666667</v>
      </c>
      <c r="L219" s="37">
        <f t="shared" si="38"/>
        <v>-0.22065241760443755</v>
      </c>
      <c r="M219" s="110">
        <f t="shared" si="37"/>
        <v>-11.760912373409578</v>
      </c>
      <c r="N219" s="110">
        <f t="shared" si="39"/>
        <v>0.95046200005737791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774.25989807303881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35.477735320964612</v>
      </c>
      <c r="K220" s="27">
        <f t="shared" si="36"/>
        <v>6.666666666666667</v>
      </c>
      <c r="L220" s="37">
        <f t="shared" si="38"/>
        <v>-0.23864769437419042</v>
      </c>
      <c r="M220" s="110">
        <f t="shared" si="37"/>
        <v>-11.760912373409578</v>
      </c>
      <c r="N220" s="110">
        <f t="shared" si="39"/>
        <v>0.94653184645432265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776.03515752725457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35.497627939963039</v>
      </c>
      <c r="K221" s="27">
        <f t="shared" si="36"/>
        <v>6.666666666666667</v>
      </c>
      <c r="L221" s="37">
        <f t="shared" si="38"/>
        <v>-0.25854031337261674</v>
      </c>
      <c r="M221" s="110">
        <f t="shared" si="37"/>
        <v>-11.760912373409578</v>
      </c>
      <c r="N221" s="110">
        <f t="shared" si="39"/>
        <v>0.94220622378410301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777.9785301898221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35.519352239311864</v>
      </c>
      <c r="K222" s="27">
        <f t="shared" si="36"/>
        <v>6.666666666666667</v>
      </c>
      <c r="L222" s="37">
        <f t="shared" si="38"/>
        <v>-0.28026461272144232</v>
      </c>
      <c r="M222" s="110">
        <f t="shared" si="37"/>
        <v>-11.760912373409578</v>
      </c>
      <c r="N222" s="110">
        <f t="shared" si="39"/>
        <v>0.937504883640492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780.08505563646293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35.542839160981075</v>
      </c>
      <c r="K223" s="27">
        <f t="shared" si="36"/>
        <v>6.666666666666667</v>
      </c>
      <c r="L223" s="37">
        <f t="shared" ref="L223:L254" si="41">F223-J223+M223</f>
        <v>-0.30375153439065272</v>
      </c>
      <c r="M223" s="110">
        <f t="shared" si="37"/>
        <v>-11.760912373409578</v>
      </c>
      <c r="N223" s="110">
        <f t="shared" ref="N223:N254" si="42">10^(L223/10)</f>
        <v>0.9324484826239352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782.34957478058038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35.568017017076727</v>
      </c>
      <c r="K224" s="27">
        <f t="shared" ref="K224:K268" si="45">4/60*100</f>
        <v>6.666666666666667</v>
      </c>
      <c r="L224" s="37">
        <f t="shared" si="41"/>
        <v>-0.3289293904863051</v>
      </c>
      <c r="M224" s="110">
        <f t="shared" ref="M224:M268" si="46">10*LOG(6.666667/100)</f>
        <v>-11.760912373409578</v>
      </c>
      <c r="N224" s="110">
        <f t="shared" si="42"/>
        <v>0.92705833080551403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784.76678114913602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35.594812225129978</v>
      </c>
      <c r="K225" s="27">
        <f t="shared" si="45"/>
        <v>6.666666666666667</v>
      </c>
      <c r="L225" s="37">
        <f t="shared" si="41"/>
        <v>-0.35572459853955607</v>
      </c>
      <c r="M225" s="110">
        <f t="shared" si="46"/>
        <v>-11.760912373409578</v>
      </c>
      <c r="N225" s="110">
        <f t="shared" si="42"/>
        <v>0.92135615226184431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787.331269254022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35.623150000129655</v>
      </c>
      <c r="K226" s="27">
        <f t="shared" si="45"/>
        <v>6.666666666666667</v>
      </c>
      <c r="L226" s="37">
        <f t="shared" si="41"/>
        <v>-0.38406237353923345</v>
      </c>
      <c r="M226" s="110">
        <f t="shared" si="46"/>
        <v>-11.760912373409578</v>
      </c>
      <c r="N226" s="110">
        <f t="shared" si="42"/>
        <v>0.91536386177722995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790.03757940997298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35.652954993966354</v>
      </c>
      <c r="K227" s="27">
        <f t="shared" si="45"/>
        <v>6.666666666666667</v>
      </c>
      <c r="L227" s="37">
        <f t="shared" si="41"/>
        <v>-0.4138673673759321</v>
      </c>
      <c r="M227" s="110">
        <f t="shared" si="46"/>
        <v>-11.760912373409578</v>
      </c>
      <c r="N227" s="110">
        <f t="shared" si="42"/>
        <v>0.90910336076224962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792.88023854412359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35.684151875801788</v>
      </c>
      <c r="K228" s="27">
        <f t="shared" si="45"/>
        <v>6.666666666666667</v>
      </c>
      <c r="L228" s="37">
        <f t="shared" si="41"/>
        <v>-0.44506424921136656</v>
      </c>
      <c r="M228" s="110">
        <f t="shared" si="46"/>
        <v>-11.760912373409578</v>
      </c>
      <c r="N228" s="110">
        <f t="shared" si="42"/>
        <v>0.90259635442705444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795.85379672232079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35.716665849511848</v>
      </c>
      <c r="K229" s="27">
        <f t="shared" si="45"/>
        <v>6.666666666666667</v>
      </c>
      <c r="L229" s="37">
        <f t="shared" si="41"/>
        <v>-0.47757822292142649</v>
      </c>
      <c r="M229" s="110">
        <f t="shared" si="46"/>
        <v>-11.760912373409578</v>
      </c>
      <c r="N229" s="110">
        <f t="shared" si="42"/>
        <v>0.89586419131926986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798.9528592769625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35.750423106683826</v>
      </c>
      <c r="K230" s="27">
        <f t="shared" si="45"/>
        <v>6.666666666666667</v>
      </c>
      <c r="L230" s="37">
        <f t="shared" si="41"/>
        <v>-0.51133548009340402</v>
      </c>
      <c r="M230" s="110">
        <f t="shared" si="46"/>
        <v>-11.760912373409578</v>
      </c>
      <c r="N230" s="110">
        <f t="shared" si="42"/>
        <v>0.88892772552232369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802.17211455674317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35.785351215624495</v>
      </c>
      <c r="K231" s="27">
        <f t="shared" si="45"/>
        <v>6.666666666666667</v>
      </c>
      <c r="L231" s="37">
        <f t="shared" si="41"/>
        <v>-0.54626358903407279</v>
      </c>
      <c r="M231" s="110">
        <f t="shared" si="46"/>
        <v>-11.760912373409578</v>
      </c>
      <c r="N231" s="110">
        <f t="shared" si="42"/>
        <v>0.88180720112809541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805.50635742876295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35.821379448433987</v>
      </c>
      <c r="K232" s="27">
        <f t="shared" si="45"/>
        <v>6.666666666666667</v>
      </c>
      <c r="L232" s="37">
        <f t="shared" si="41"/>
        <v>-0.58229182184356532</v>
      </c>
      <c r="M232" s="110">
        <f t="shared" si="46"/>
        <v>-11.760912373409578</v>
      </c>
      <c r="N232" s="110">
        <f t="shared" si="42"/>
        <v>0.87452215805436917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808.95050874829803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35.858439049427318</v>
      </c>
      <c r="K233" s="27">
        <f t="shared" si="45"/>
        <v>6.666666666666667</v>
      </c>
      <c r="L233" s="37">
        <f t="shared" si="41"/>
        <v>-0.61935142283689615</v>
      </c>
      <c r="M233" s="110">
        <f t="shared" si="46"/>
        <v>-11.760912373409578</v>
      </c>
      <c r="N233" s="110">
        <f t="shared" si="42"/>
        <v>0.86709135786905522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812.49963107280746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35.896463449065493</v>
      </c>
      <c r="K234" s="27">
        <f t="shared" si="45"/>
        <v>6.666666666666667</v>
      </c>
      <c r="L234" s="37">
        <f t="shared" si="41"/>
        <v>-0.6573758224750712</v>
      </c>
      <c r="M234" s="110">
        <f t="shared" si="46"/>
        <v>-11.760912373409578</v>
      </c>
      <c r="N234" s="110">
        <f t="shared" si="42"/>
        <v>0.85953272799940028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816.14894093697126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35.935388428128917</v>
      </c>
      <c r="K235" s="27">
        <f t="shared" si="45"/>
        <v>6.666666666666667</v>
      </c>
      <c r="L235" s="37">
        <f t="shared" si="41"/>
        <v>-0.69630080153849505</v>
      </c>
      <c r="M235" s="110">
        <f t="shared" si="46"/>
        <v>-11.760912373409578</v>
      </c>
      <c r="N235" s="110">
        <f t="shared" si="42"/>
        <v>0.85186332253077479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819.89381802775381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35.975152237173035</v>
      </c>
      <c r="K236" s="27">
        <f t="shared" si="45"/>
        <v>6.666666666666667</v>
      </c>
      <c r="L236" s="37">
        <f t="shared" si="41"/>
        <v>-0.73606461058261274</v>
      </c>
      <c r="M236" s="110">
        <f t="shared" si="46"/>
        <v>-11.760912373409578</v>
      </c>
      <c r="N236" s="110">
        <f t="shared" si="42"/>
        <v>0.84409929771893744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823.72981160584106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36.015695676396469</v>
      </c>
      <c r="K237" s="27">
        <f t="shared" si="45"/>
        <v>6.666666666666667</v>
      </c>
      <c r="L237" s="37">
        <f t="shared" si="41"/>
        <v>-0.77660804980604681</v>
      </c>
      <c r="M237" s="110">
        <f t="shared" si="46"/>
        <v>-11.760912373409578</v>
      </c>
      <c r="N237" s="110">
        <f t="shared" si="42"/>
        <v>0.83625590033442021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827.65264451543271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36.056962140971308</v>
      </c>
      <c r="K238" s="27">
        <f t="shared" si="45"/>
        <v>6.666666666666667</v>
      </c>
      <c r="L238" s="37">
        <f t="shared" si="41"/>
        <v>-0.8178745143808861</v>
      </c>
      <c r="M238" s="110">
        <f t="shared" si="46"/>
        <v>-11.760912373409578</v>
      </c>
      <c r="N238" s="110">
        <f t="shared" si="42"/>
        <v>0.82834746701085793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831.65821511116644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36.098897636677073</v>
      </c>
      <c r="K239" s="27">
        <f t="shared" si="45"/>
        <v>6.666666666666667</v>
      </c>
      <c r="L239" s="37">
        <f t="shared" si="41"/>
        <v>-0.85981001008665103</v>
      </c>
      <c r="M239" s="110">
        <f t="shared" si="46"/>
        <v>-11.760912373409578</v>
      </c>
      <c r="N239" s="110">
        <f t="shared" si="42"/>
        <v>0.82038743286502236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835.74259741146022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36.141450770381148</v>
      </c>
      <c r="K240" s="27">
        <f t="shared" si="45"/>
        <v>6.666666666666667</v>
      </c>
      <c r="L240" s="37">
        <f t="shared" si="41"/>
        <v>-0.90236314379072624</v>
      </c>
      <c r="M240" s="110">
        <f t="shared" si="46"/>
        <v>-11.760912373409578</v>
      </c>
      <c r="N240" s="110">
        <f t="shared" si="42"/>
        <v>0.8123883477815641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839.90203976394616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36.184572719550502</v>
      </c>
      <c r="K241" s="27">
        <f t="shared" si="45"/>
        <v>6.666666666666667</v>
      </c>
      <c r="L241" s="37">
        <f t="shared" si="41"/>
        <v>-0.94548509296008021</v>
      </c>
      <c r="M241" s="110">
        <f t="shared" si="46"/>
        <v>-11.760912373409578</v>
      </c>
      <c r="N241" s="110">
        <f t="shared" si="42"/>
        <v>0.80436189889870957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844.13296228272804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36.228217184590392</v>
      </c>
      <c r="K242" s="27">
        <f t="shared" si="45"/>
        <v>6.666666666666667</v>
      </c>
      <c r="L242" s="37">
        <f t="shared" si="41"/>
        <v>-0.98912955799996993</v>
      </c>
      <c r="M242" s="110">
        <f t="shared" si="46"/>
        <v>-11.760912373409578</v>
      </c>
      <c r="N242" s="110">
        <f t="shared" si="42"/>
        <v>0.79631893798283937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848.4319532903221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36.272340327403093</v>
      </c>
      <c r="K243" s="27">
        <f t="shared" si="45"/>
        <v>6.666666666666667</v>
      </c>
      <c r="L243" s="37">
        <f t="shared" si="41"/>
        <v>-1.0332527008126711</v>
      </c>
      <c r="M243" s="110">
        <f t="shared" si="46"/>
        <v>-11.760912373409578</v>
      </c>
      <c r="N243" s="110">
        <f t="shared" si="42"/>
        <v>0.78826951253333655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852.79576497042717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36.316900699162581</v>
      </c>
      <c r="K244" s="27">
        <f t="shared" si="45"/>
        <v>6.666666666666667</v>
      </c>
      <c r="L244" s="37">
        <f t="shared" si="41"/>
        <v>-1.0778130725721589</v>
      </c>
      <c r="M244" s="110">
        <f t="shared" si="46"/>
        <v>-11.760912373409578</v>
      </c>
      <c r="N244" s="110">
        <f t="shared" si="42"/>
        <v>0.78022289960840874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857.22130841189187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36.361859159917628</v>
      </c>
      <c r="K245" s="27">
        <f t="shared" si="45"/>
        <v>6.666666666666667</v>
      </c>
      <c r="L245" s="37">
        <f t="shared" si="41"/>
        <v>-1.1227715333272066</v>
      </c>
      <c r="M245" s="110">
        <f t="shared" si="46"/>
        <v>-11.760912373409578</v>
      </c>
      <c r="N245" s="110">
        <f t="shared" si="42"/>
        <v>0.77218764150451402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861.70564819994604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36.40717879227644</v>
      </c>
      <c r="K246" s="27">
        <f t="shared" si="45"/>
        <v>6.666666666666667</v>
      </c>
      <c r="L246" s="37">
        <f t="shared" si="41"/>
        <v>-1.1680911656860182</v>
      </c>
      <c r="M246" s="110">
        <f t="shared" si="46"/>
        <v>-11.760912373409578</v>
      </c>
      <c r="N246" s="110">
        <f t="shared" si="42"/>
        <v>0.76417158255362416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866.24599668829865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36.452824811093976</v>
      </c>
      <c r="K247" s="27">
        <f t="shared" si="45"/>
        <v>6.666666666666667</v>
      </c>
      <c r="L247" s="37">
        <f t="shared" si="41"/>
        <v>-1.2137371845035538</v>
      </c>
      <c r="M247" s="110">
        <f t="shared" si="46"/>
        <v>-11.760912373409578</v>
      </c>
      <c r="N247" s="110">
        <f t="shared" si="42"/>
        <v>0.75618190642265026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870.83970806523666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36.498764470781452</v>
      </c>
      <c r="K248" s="27">
        <f t="shared" si="45"/>
        <v>6.666666666666667</v>
      </c>
      <c r="L248" s="37">
        <f t="shared" si="41"/>
        <v>-1.2596768441910307</v>
      </c>
      <c r="M248" s="110">
        <f t="shared" si="46"/>
        <v>-11.760912373409578</v>
      </c>
      <c r="N248" s="110">
        <f t="shared" si="42"/>
        <v>0.74822517340723227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875.48427230848733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36.544966971587712</v>
      </c>
      <c r="K249" s="27">
        <f t="shared" si="45"/>
        <v>6.666666666666667</v>
      </c>
      <c r="L249" s="37">
        <f t="shared" si="41"/>
        <v>-1.3058793449972903</v>
      </c>
      <c r="M249" s="110">
        <f t="shared" si="46"/>
        <v>-11.760912373409578</v>
      </c>
      <c r="N249" s="110">
        <f t="shared" si="42"/>
        <v>0.74030735730758079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880.17730910728824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36.591403365962805</v>
      </c>
      <c r="K250" s="27">
        <f t="shared" si="45"/>
        <v>6.666666666666667</v>
      </c>
      <c r="L250" s="37">
        <f t="shared" si="41"/>
        <v>-1.3523157393723828</v>
      </c>
      <c r="M250" s="110">
        <f t="shared" si="46"/>
        <v>-11.760912373409578</v>
      </c>
      <c r="N250" s="110">
        <f t="shared" si="42"/>
        <v>0.73243388155770472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884.91656181578026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36.638046465904488</v>
      </c>
      <c r="K251" s="27">
        <f t="shared" si="45"/>
        <v>6.666666666666667</v>
      </c>
      <c r="L251" s="37">
        <f t="shared" si="41"/>
        <v>-1.3989588393140657</v>
      </c>
      <c r="M251" s="110">
        <f t="shared" si="46"/>
        <v>-11.760912373409578</v>
      </c>
      <c r="N251" s="110">
        <f t="shared" si="42"/>
        <v>0.72460965435174307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889.69989148936372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36.684870752006567</v>
      </c>
      <c r="K252" s="27">
        <f t="shared" si="45"/>
        <v>6.666666666666667</v>
      </c>
      <c r="L252" s="37">
        <f t="shared" si="41"/>
        <v>-1.4457831254161455</v>
      </c>
      <c r="M252" s="110">
        <f t="shared" si="46"/>
        <v>-11.760912373409578</v>
      </c>
      <c r="N252" s="110">
        <f t="shared" si="42"/>
        <v>0.71683910257307737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894.52527104490969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36.731852284771641</v>
      </c>
      <c r="K253" s="27">
        <f t="shared" si="45"/>
        <v>6.666666666666667</v>
      </c>
      <c r="L253" s="37">
        <f t="shared" si="41"/>
        <v>-1.4927646581812191</v>
      </c>
      <c r="M253" s="110">
        <f t="shared" si="46"/>
        <v>-11.760912373409578</v>
      </c>
      <c r="N253" s="110">
        <f t="shared" si="42"/>
        <v>0.70912620438442786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899.39077957651693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36.778968618617434</v>
      </c>
      <c r="K254" s="27">
        <f t="shared" si="45"/>
        <v>6.666666666666667</v>
      </c>
      <c r="L254" s="37">
        <f t="shared" si="41"/>
        <v>-1.5398809920270118</v>
      </c>
      <c r="M254" s="110">
        <f t="shared" si="46"/>
        <v>-11.760912373409578</v>
      </c>
      <c r="N254" s="110">
        <f t="shared" si="42"/>
        <v>0.70147452038121261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904.29459685070765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36.826198718893274</v>
      </c>
      <c r="K255" s="27">
        <f t="shared" si="45"/>
        <v>6.666666666666667</v>
      </c>
      <c r="L255" s="37">
        <f t="shared" ref="L255:L268" si="47">F255-J255+M255</f>
        <v>-1.5871110923028517</v>
      </c>
      <c r="M255" s="110">
        <f t="shared" si="46"/>
        <v>-11.760912373409578</v>
      </c>
      <c r="N255" s="110">
        <f t="shared" ref="N255:N268" si="48">10^(L255/10)</f>
        <v>0.69388722324702135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909.2349979983976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36.873522882128881</v>
      </c>
      <c r="K256" s="27">
        <f t="shared" si="45"/>
        <v>6.666666666666667</v>
      </c>
      <c r="L256" s="37">
        <f t="shared" si="47"/>
        <v>-1.6344352555384596</v>
      </c>
      <c r="M256" s="110">
        <f t="shared" si="46"/>
        <v>-11.760912373409578</v>
      </c>
      <c r="N256" s="110">
        <f t="shared" si="48"/>
        <v>0.68636712588007398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914.21034841549454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36.920922659659311</v>
      </c>
      <c r="K257" s="27">
        <f t="shared" si="45"/>
        <v>6.666666666666667</v>
      </c>
      <c r="L257" s="37">
        <f t="shared" si="47"/>
        <v>-1.6818350330688894</v>
      </c>
      <c r="M257" s="110">
        <f t="shared" si="46"/>
        <v>-11.760912373409578</v>
      </c>
      <c r="N257" s="110">
        <f t="shared" si="48"/>
        <v>0.67891670798386494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919.21909887946697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36.968380784705396</v>
      </c>
      <c r="K258" s="27">
        <f t="shared" si="45"/>
        <v>6.666666666666667</v>
      </c>
      <c r="L258" s="37">
        <f t="shared" si="47"/>
        <v>-1.7292931581149737</v>
      </c>
      <c r="M258" s="110">
        <f t="shared" si="46"/>
        <v>-11.760912373409578</v>
      </c>
      <c r="N258" s="110">
        <f t="shared" si="48"/>
        <v>0.67153814113465282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924.25978088550869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37.015881102936511</v>
      </c>
      <c r="K259" s="27">
        <f t="shared" si="45"/>
        <v>6.666666666666667</v>
      </c>
      <c r="L259" s="37">
        <f t="shared" si="47"/>
        <v>-1.7767934763460893</v>
      </c>
      <c r="M259" s="110">
        <f t="shared" si="46"/>
        <v>-11.760912373409578</v>
      </c>
      <c r="N259" s="110">
        <f t="shared" si="48"/>
        <v>0.66423331235375693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929.33100220292886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37.063408506500487</v>
      </c>
      <c r="K260" s="27">
        <f t="shared" si="45"/>
        <v>6.666666666666667</v>
      </c>
      <c r="L260" s="37">
        <f t="shared" si="47"/>
        <v>-1.824320879910065</v>
      </c>
      <c r="M260" s="110">
        <f t="shared" si="46"/>
        <v>-11.760912373409578</v>
      </c>
      <c r="N260" s="110">
        <f t="shared" si="48"/>
        <v>0.65700384622437491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934.43144264999353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37.110948871471827</v>
      </c>
      <c r="K261" s="27">
        <f t="shared" si="45"/>
        <v>6.666666666666667</v>
      </c>
      <c r="L261" s="37">
        <f t="shared" si="47"/>
        <v>-1.8718612448814049</v>
      </c>
      <c r="M261" s="110">
        <f t="shared" si="46"/>
        <v>-11.760912373409578</v>
      </c>
      <c r="N261" s="110">
        <f t="shared" si="48"/>
        <v>0.64985112560149361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939.55985008355083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37.158488998643513</v>
      </c>
      <c r="K262" s="27">
        <f t="shared" si="45"/>
        <v>6.666666666666667</v>
      </c>
      <c r="L262" s="37">
        <f t="shared" si="47"/>
        <v>-1.9194013720530911</v>
      </c>
      <c r="M262" s="110">
        <f t="shared" si="46"/>
        <v>-11.760912373409578</v>
      </c>
      <c r="N262" s="110">
        <f t="shared" si="48"/>
        <v>0.64277631096982046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944.7150365983041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37.206016557567651</v>
      </c>
      <c r="K263" s="27">
        <f t="shared" si="45"/>
        <v>6.666666666666667</v>
      </c>
      <c r="L263" s="37">
        <f t="shared" si="47"/>
        <v>-1.9669289309772289</v>
      </c>
      <c r="M263" s="110">
        <f t="shared" si="46"/>
        <v>-11.760912373409578</v>
      </c>
      <c r="N263" s="110">
        <f t="shared" si="48"/>
        <v>0.63578035850903691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949.89587492949136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37.253520033735711</v>
      </c>
      <c r="K264" s="27">
        <f t="shared" si="45"/>
        <v>6.666666666666667</v>
      </c>
      <c r="L264" s="37">
        <f t="shared" si="47"/>
        <v>-2.0144324071452893</v>
      </c>
      <c r="M264" s="110">
        <f t="shared" si="46"/>
        <v>-11.760912373409578</v>
      </c>
      <c r="N264" s="110">
        <f t="shared" si="48"/>
        <v>0.62886403692835613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955.10129505191526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37.300988678778339</v>
      </c>
      <c r="K265" s="27">
        <f t="shared" si="45"/>
        <v>6.666666666666667</v>
      </c>
      <c r="L265" s="37">
        <f t="shared" si="47"/>
        <v>-2.0619010521879169</v>
      </c>
      <c r="M265" s="110">
        <f t="shared" si="46"/>
        <v>-11.760912373409578</v>
      </c>
      <c r="N265" s="110">
        <f t="shared" si="48"/>
        <v>0.62202794313377785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960.33028096770408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37.348412463558169</v>
      </c>
      <c r="K266" s="27">
        <f t="shared" si="45"/>
        <v>6.666666666666667</v>
      </c>
      <c r="L266" s="37">
        <f t="shared" si="47"/>
        <v>-2.1093248369677475</v>
      </c>
      <c r="M266" s="110">
        <f t="shared" si="46"/>
        <v>-11.760912373409578</v>
      </c>
      <c r="N266" s="110">
        <f t="shared" si="48"/>
        <v>0.61527251679168271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965.58186767481959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37.395782034024712</v>
      </c>
      <c r="K267" s="27">
        <f t="shared" si="45"/>
        <v>6.666666666666667</v>
      </c>
      <c r="L267" s="37">
        <f t="shared" si="47"/>
        <v>-2.1566944074342906</v>
      </c>
      <c r="M267" s="110">
        <f t="shared" si="46"/>
        <v>-11.760912373409578</v>
      </c>
      <c r="N267" s="110">
        <f t="shared" si="48"/>
        <v>0.60859805385190413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970.85513830812397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37.443088669698774</v>
      </c>
      <c r="K268" s="40">
        <f t="shared" si="45"/>
        <v>6.666666666666667</v>
      </c>
      <c r="L268" s="41">
        <f t="shared" si="47"/>
        <v>-2.2040010431083523</v>
      </c>
      <c r="M268" s="110">
        <f t="shared" si="46"/>
        <v>-11.760912373409578</v>
      </c>
      <c r="N268" s="110">
        <f t="shared" si="48"/>
        <v>0.60200471909219455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22.186351591902525</v>
      </c>
    </row>
  </sheetData>
  <mergeCells count="29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I87:L87"/>
    <mergeCell ref="G5:G6"/>
    <mergeCell ref="H5:H6"/>
    <mergeCell ref="A46:G46"/>
    <mergeCell ref="B48:B49"/>
    <mergeCell ref="B54:F54"/>
    <mergeCell ref="A61:A85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scale="35" orientation="portrait" r:id="rId1"/>
  <colBreaks count="1" manualBreakCount="1">
    <brk id="20" max="268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258B8-1E2E-4C19-B280-CDAC4D2134AE}">
  <dimension ref="B1:P185"/>
  <sheetViews>
    <sheetView topLeftCell="B1" workbookViewId="0">
      <selection activeCell="N6" sqref="N6"/>
    </sheetView>
  </sheetViews>
  <sheetFormatPr defaultRowHeight="15" x14ac:dyDescent="0.25"/>
  <cols>
    <col min="2" max="2" width="17.42578125" bestFit="1" customWidth="1"/>
    <col min="3" max="3" width="14.7109375" customWidth="1"/>
    <col min="4" max="4" width="16.5703125" customWidth="1"/>
    <col min="5" max="5" width="14.42578125" customWidth="1"/>
    <col min="6" max="6" width="17" customWidth="1"/>
    <col min="7" max="7" width="15.42578125" customWidth="1"/>
    <col min="8" max="8" width="21.28515625" customWidth="1"/>
    <col min="9" max="9" width="13.85546875" customWidth="1"/>
    <col min="10" max="10" width="14.5703125" customWidth="1"/>
    <col min="11" max="11" width="23.5703125" customWidth="1"/>
    <col min="12" max="12" width="22.85546875" customWidth="1"/>
    <col min="13" max="13" width="21.5703125" customWidth="1"/>
    <col min="14" max="14" width="8.85546875" customWidth="1"/>
  </cols>
  <sheetData>
    <row r="1" spans="2:16" x14ac:dyDescent="0.25">
      <c r="B1" t="s">
        <v>181</v>
      </c>
    </row>
    <row r="2" spans="2:16" ht="15.75" thickBot="1" x14ac:dyDescent="0.3">
      <c r="B2" s="90" t="s">
        <v>3</v>
      </c>
      <c r="C2" s="91" t="s">
        <v>4</v>
      </c>
    </row>
    <row r="3" spans="2:16" ht="15.75" thickBot="1" x14ac:dyDescent="0.3">
      <c r="B3" s="103">
        <v>0</v>
      </c>
      <c r="C3" s="104">
        <v>0</v>
      </c>
    </row>
    <row r="5" spans="2:16" ht="15.75" thickBot="1" x14ac:dyDescent="0.3">
      <c r="B5" t="s">
        <v>189</v>
      </c>
    </row>
    <row r="6" spans="2:16" ht="15.75" thickBot="1" x14ac:dyDescent="0.3">
      <c r="B6" s="105" t="s">
        <v>3</v>
      </c>
      <c r="C6" s="106" t="s">
        <v>4</v>
      </c>
    </row>
    <row r="7" spans="2:16" ht="15.75" thickBot="1" x14ac:dyDescent="0.3">
      <c r="B7" s="103">
        <v>0</v>
      </c>
      <c r="C7" s="104">
        <v>0</v>
      </c>
    </row>
    <row r="8" spans="2:16" ht="15.75" thickBot="1" x14ac:dyDescent="0.3"/>
    <row r="9" spans="2:16" x14ac:dyDescent="0.25">
      <c r="B9" s="186" t="s">
        <v>187</v>
      </c>
      <c r="C9" s="190" t="s">
        <v>188</v>
      </c>
      <c r="D9" s="191"/>
      <c r="E9" s="192" t="s">
        <v>122</v>
      </c>
      <c r="F9" s="177" t="s">
        <v>124</v>
      </c>
      <c r="G9" s="177" t="s">
        <v>123</v>
      </c>
      <c r="H9" s="177" t="s">
        <v>120</v>
      </c>
      <c r="I9" s="177" t="s">
        <v>121</v>
      </c>
      <c r="J9" s="177" t="s">
        <v>125</v>
      </c>
      <c r="K9" s="194" t="s">
        <v>191</v>
      </c>
      <c r="L9" s="194" t="str">
        <f>CONCATENATE("Sound Level @ ", B1, " (dBA)")</f>
        <v>Sound Level @ NSA 37 (dBA)</v>
      </c>
    </row>
    <row r="10" spans="2:16" ht="15.75" thickBot="1" x14ac:dyDescent="0.3">
      <c r="B10" s="189"/>
      <c r="C10" s="91" t="s">
        <v>3</v>
      </c>
      <c r="D10" s="92" t="s">
        <v>4</v>
      </c>
      <c r="E10" s="193"/>
      <c r="F10" s="178"/>
      <c r="G10" s="178"/>
      <c r="H10" s="178"/>
      <c r="I10" s="178"/>
      <c r="J10" s="178"/>
      <c r="K10" s="195" t="s">
        <v>190</v>
      </c>
      <c r="L10" s="195"/>
    </row>
    <row r="11" spans="2:16" x14ac:dyDescent="0.25">
      <c r="B11" s="14">
        <v>1</v>
      </c>
      <c r="C11" s="15">
        <f>B7</f>
        <v>0</v>
      </c>
      <c r="D11" s="15">
        <f>C7</f>
        <v>0</v>
      </c>
      <c r="E11" s="33">
        <f>SQRT(($B$3-C11)^2+($C$3-D11)^2)</f>
        <v>0</v>
      </c>
      <c r="F11" s="33">
        <v>47</v>
      </c>
      <c r="G11" s="33">
        <v>15.24</v>
      </c>
      <c r="H11" s="33">
        <v>1.5</v>
      </c>
      <c r="I11" s="34">
        <v>1.5</v>
      </c>
      <c r="J11" s="35" t="e">
        <f>20*LOG10(E11/G11)-2.3</f>
        <v>#NUM!</v>
      </c>
      <c r="K11" s="35">
        <f>4/60*100</f>
        <v>6.666666666666667</v>
      </c>
      <c r="L11" s="36" t="e">
        <f>F11-J11+M11</f>
        <v>#NUM!</v>
      </c>
      <c r="M11">
        <f>10*LOG(6.666667/100)</f>
        <v>-11.760912373409578</v>
      </c>
      <c r="N11" t="e">
        <f>10^(L11/10)</f>
        <v>#NUM!</v>
      </c>
      <c r="P11" s="31">
        <f>E12-E11</f>
        <v>6</v>
      </c>
    </row>
    <row r="12" spans="2:16" x14ac:dyDescent="0.25">
      <c r="B12" s="2">
        <v>2</v>
      </c>
      <c r="C12" s="1">
        <f>C11+6</f>
        <v>6</v>
      </c>
      <c r="D12" s="1">
        <f>D11+0</f>
        <v>0</v>
      </c>
      <c r="E12" s="24">
        <f t="shared" ref="E12:E75" si="0">SQRT(($B$3-C12)^2+($C$3-D12)^2)</f>
        <v>6</v>
      </c>
      <c r="F12" s="24">
        <v>47</v>
      </c>
      <c r="G12" s="24">
        <v>10</v>
      </c>
      <c r="H12" s="24">
        <v>1.5</v>
      </c>
      <c r="I12" s="25">
        <v>1.5</v>
      </c>
      <c r="J12" s="27">
        <f t="shared" ref="J12" si="1">20*LOG10(E12/G12)-2.3</f>
        <v>-6.736974992327128</v>
      </c>
      <c r="K12" s="27">
        <f t="shared" ref="K12:K75" si="2">4/60*100</f>
        <v>6.666666666666667</v>
      </c>
      <c r="L12" s="37">
        <f t="shared" ref="L12:L75" si="3">F12-J12+M12</f>
        <v>41.976062618917553</v>
      </c>
      <c r="M12">
        <f t="shared" ref="M12:M75" si="4">10*LOG(6.666667/100)</f>
        <v>-11.760912373409578</v>
      </c>
      <c r="N12">
        <f t="shared" ref="N12:N75" si="5">10^(L12/10)</f>
        <v>15761.81631035701</v>
      </c>
      <c r="P12" s="31">
        <f t="shared" ref="P12:P75" si="6">E13-E12</f>
        <v>6</v>
      </c>
    </row>
    <row r="13" spans="2:16" x14ac:dyDescent="0.25">
      <c r="B13" s="2">
        <v>3</v>
      </c>
      <c r="C13" s="1">
        <f t="shared" ref="C13:C68" si="7">C12+6</f>
        <v>12</v>
      </c>
      <c r="D13" s="1">
        <f t="shared" ref="D13:D68" si="8">D12+0</f>
        <v>0</v>
      </c>
      <c r="E13" s="24">
        <f t="shared" si="0"/>
        <v>12</v>
      </c>
      <c r="F13" s="24">
        <v>47</v>
      </c>
      <c r="G13" s="24">
        <v>10</v>
      </c>
      <c r="H13" s="24">
        <v>1.5</v>
      </c>
      <c r="I13" s="25">
        <v>1.5</v>
      </c>
      <c r="J13" s="27">
        <f t="shared" ref="J13:J76" si="9">20*LOG10(E13/G13)-2.3</f>
        <v>-0.71637507904750342</v>
      </c>
      <c r="K13" s="27">
        <f t="shared" si="2"/>
        <v>6.666666666666667</v>
      </c>
      <c r="L13" s="37">
        <f t="shared" si="3"/>
        <v>35.955462705637927</v>
      </c>
      <c r="M13">
        <f t="shared" si="4"/>
        <v>-11.760912373409578</v>
      </c>
      <c r="N13">
        <f t="shared" si="5"/>
        <v>3940.4540775892583</v>
      </c>
      <c r="P13" s="31">
        <f t="shared" si="6"/>
        <v>6</v>
      </c>
    </row>
    <row r="14" spans="2:16" x14ac:dyDescent="0.25">
      <c r="B14" s="2">
        <v>4</v>
      </c>
      <c r="C14" s="1">
        <f t="shared" si="7"/>
        <v>18</v>
      </c>
      <c r="D14" s="1">
        <f t="shared" si="8"/>
        <v>0</v>
      </c>
      <c r="E14" s="24">
        <f t="shared" si="0"/>
        <v>18</v>
      </c>
      <c r="F14" s="24">
        <v>47</v>
      </c>
      <c r="G14" s="24">
        <v>10</v>
      </c>
      <c r="H14" s="24">
        <v>1.5</v>
      </c>
      <c r="I14" s="25">
        <v>1.5</v>
      </c>
      <c r="J14" s="27">
        <f t="shared" si="9"/>
        <v>2.8054501020661213</v>
      </c>
      <c r="K14" s="27">
        <f t="shared" si="2"/>
        <v>6.666666666666667</v>
      </c>
      <c r="L14" s="37">
        <f t="shared" si="3"/>
        <v>32.4336375245243</v>
      </c>
      <c r="M14">
        <f t="shared" si="4"/>
        <v>-11.760912373409578</v>
      </c>
      <c r="N14">
        <f t="shared" si="5"/>
        <v>1751.3129233730015</v>
      </c>
      <c r="P14" s="31">
        <f t="shared" si="6"/>
        <v>6</v>
      </c>
    </row>
    <row r="15" spans="2:16" x14ac:dyDescent="0.25">
      <c r="B15" s="2">
        <v>5</v>
      </c>
      <c r="C15" s="1">
        <f t="shared" si="7"/>
        <v>24</v>
      </c>
      <c r="D15" s="1">
        <f t="shared" si="8"/>
        <v>0</v>
      </c>
      <c r="E15" s="24">
        <f t="shared" si="0"/>
        <v>24</v>
      </c>
      <c r="F15" s="24">
        <v>47</v>
      </c>
      <c r="G15" s="24">
        <v>10</v>
      </c>
      <c r="H15" s="24">
        <v>1.5</v>
      </c>
      <c r="I15" s="25">
        <v>1.5</v>
      </c>
      <c r="J15" s="27">
        <f t="shared" si="9"/>
        <v>5.3042248342321203</v>
      </c>
      <c r="K15" s="27">
        <f t="shared" si="2"/>
        <v>6.666666666666667</v>
      </c>
      <c r="L15" s="37">
        <f t="shared" si="3"/>
        <v>29.934862792358299</v>
      </c>
      <c r="M15">
        <f t="shared" si="4"/>
        <v>-11.760912373409578</v>
      </c>
      <c r="N15">
        <f t="shared" si="5"/>
        <v>985.11351939731276</v>
      </c>
      <c r="P15" s="31">
        <f t="shared" si="6"/>
        <v>6</v>
      </c>
    </row>
    <row r="16" spans="2:16" x14ac:dyDescent="0.25">
      <c r="B16" s="2">
        <v>6</v>
      </c>
      <c r="C16" s="1">
        <f t="shared" si="7"/>
        <v>30</v>
      </c>
      <c r="D16" s="1">
        <f t="shared" si="8"/>
        <v>0</v>
      </c>
      <c r="E16" s="24">
        <f t="shared" si="0"/>
        <v>30</v>
      </c>
      <c r="F16" s="24">
        <v>47</v>
      </c>
      <c r="G16" s="24">
        <v>10</v>
      </c>
      <c r="H16" s="24">
        <v>1.5</v>
      </c>
      <c r="I16" s="25">
        <v>1.5</v>
      </c>
      <c r="J16" s="27">
        <f t="shared" si="9"/>
        <v>7.2424250943932487</v>
      </c>
      <c r="K16" s="27">
        <f t="shared" si="2"/>
        <v>6.666666666666667</v>
      </c>
      <c r="L16" s="37">
        <f t="shared" si="3"/>
        <v>27.996662532197174</v>
      </c>
      <c r="M16">
        <f t="shared" si="4"/>
        <v>-11.760912373409578</v>
      </c>
      <c r="N16">
        <f t="shared" si="5"/>
        <v>630.47265241428079</v>
      </c>
      <c r="P16" s="31">
        <f t="shared" si="6"/>
        <v>6</v>
      </c>
    </row>
    <row r="17" spans="2:16" x14ac:dyDescent="0.25">
      <c r="B17" s="2">
        <v>7</v>
      </c>
      <c r="C17" s="1">
        <f t="shared" si="7"/>
        <v>36</v>
      </c>
      <c r="D17" s="1">
        <f t="shared" si="8"/>
        <v>0</v>
      </c>
      <c r="E17" s="24">
        <f t="shared" si="0"/>
        <v>36</v>
      </c>
      <c r="F17" s="24">
        <v>47</v>
      </c>
      <c r="G17" s="24">
        <v>10</v>
      </c>
      <c r="H17" s="24">
        <v>1.5</v>
      </c>
      <c r="I17" s="25">
        <v>1.5</v>
      </c>
      <c r="J17" s="27">
        <f t="shared" si="9"/>
        <v>8.8260500153457464</v>
      </c>
      <c r="K17" s="27">
        <f t="shared" si="2"/>
        <v>6.666666666666667</v>
      </c>
      <c r="L17" s="37">
        <f t="shared" si="3"/>
        <v>26.413037611244679</v>
      </c>
      <c r="M17">
        <f t="shared" si="4"/>
        <v>-11.760912373409578</v>
      </c>
      <c r="N17">
        <f t="shared" si="5"/>
        <v>437.82823084325065</v>
      </c>
      <c r="P17" s="31">
        <f t="shared" si="6"/>
        <v>6</v>
      </c>
    </row>
    <row r="18" spans="2:16" x14ac:dyDescent="0.25">
      <c r="B18" s="2">
        <v>8</v>
      </c>
      <c r="C18" s="1">
        <f t="shared" si="7"/>
        <v>42</v>
      </c>
      <c r="D18" s="1">
        <f t="shared" si="8"/>
        <v>0</v>
      </c>
      <c r="E18" s="24">
        <f t="shared" si="0"/>
        <v>42</v>
      </c>
      <c r="F18" s="24">
        <v>47</v>
      </c>
      <c r="G18" s="24">
        <v>10</v>
      </c>
      <c r="H18" s="24">
        <v>1.5</v>
      </c>
      <c r="I18" s="25">
        <v>1.5</v>
      </c>
      <c r="J18" s="27">
        <f t="shared" si="9"/>
        <v>10.164985807958008</v>
      </c>
      <c r="K18" s="27">
        <f t="shared" si="2"/>
        <v>6.666666666666667</v>
      </c>
      <c r="L18" s="37">
        <f t="shared" si="3"/>
        <v>25.074101818632418</v>
      </c>
      <c r="M18">
        <f t="shared" si="4"/>
        <v>-11.760912373409578</v>
      </c>
      <c r="N18">
        <f t="shared" si="5"/>
        <v>321.66972061953129</v>
      </c>
      <c r="P18" s="31">
        <f t="shared" si="6"/>
        <v>6</v>
      </c>
    </row>
    <row r="19" spans="2:16" x14ac:dyDescent="0.25">
      <c r="B19" s="2">
        <v>9</v>
      </c>
      <c r="C19" s="1">
        <f t="shared" si="7"/>
        <v>48</v>
      </c>
      <c r="D19" s="1">
        <f t="shared" si="8"/>
        <v>0</v>
      </c>
      <c r="E19" s="24">
        <f t="shared" si="0"/>
        <v>48</v>
      </c>
      <c r="F19" s="24">
        <v>47</v>
      </c>
      <c r="G19" s="24">
        <v>10</v>
      </c>
      <c r="H19" s="24">
        <v>1.5</v>
      </c>
      <c r="I19" s="25">
        <v>1.5</v>
      </c>
      <c r="J19" s="27">
        <f t="shared" si="9"/>
        <v>11.324824747511745</v>
      </c>
      <c r="K19" s="27">
        <f t="shared" si="2"/>
        <v>6.666666666666667</v>
      </c>
      <c r="L19" s="37">
        <f t="shared" si="3"/>
        <v>23.914262879078681</v>
      </c>
      <c r="M19">
        <f t="shared" si="4"/>
        <v>-11.760912373409578</v>
      </c>
      <c r="N19">
        <f t="shared" si="5"/>
        <v>246.27837984932856</v>
      </c>
      <c r="P19" s="31">
        <f t="shared" si="6"/>
        <v>6</v>
      </c>
    </row>
    <row r="20" spans="2:16" x14ac:dyDescent="0.25">
      <c r="B20" s="2">
        <v>10</v>
      </c>
      <c r="C20" s="1">
        <f t="shared" si="7"/>
        <v>54</v>
      </c>
      <c r="D20" s="1">
        <f t="shared" si="8"/>
        <v>0</v>
      </c>
      <c r="E20" s="24">
        <f t="shared" si="0"/>
        <v>54</v>
      </c>
      <c r="F20" s="24">
        <v>47</v>
      </c>
      <c r="G20" s="24">
        <v>10</v>
      </c>
      <c r="H20" s="24">
        <v>1.5</v>
      </c>
      <c r="I20" s="25">
        <v>1.5</v>
      </c>
      <c r="J20" s="27">
        <f t="shared" si="9"/>
        <v>12.34787519645937</v>
      </c>
      <c r="K20" s="27">
        <f t="shared" si="2"/>
        <v>6.666666666666667</v>
      </c>
      <c r="L20" s="37">
        <f t="shared" si="3"/>
        <v>22.891212430131052</v>
      </c>
      <c r="M20">
        <f t="shared" si="4"/>
        <v>-11.760912373409578</v>
      </c>
      <c r="N20">
        <f t="shared" si="5"/>
        <v>194.59032481922245</v>
      </c>
      <c r="P20" s="31">
        <f t="shared" si="6"/>
        <v>6</v>
      </c>
    </row>
    <row r="21" spans="2:16" x14ac:dyDescent="0.25">
      <c r="B21" s="2">
        <v>11</v>
      </c>
      <c r="C21" s="1">
        <f t="shared" si="7"/>
        <v>60</v>
      </c>
      <c r="D21" s="1">
        <f t="shared" si="8"/>
        <v>0</v>
      </c>
      <c r="E21" s="24">
        <f t="shared" si="0"/>
        <v>60</v>
      </c>
      <c r="F21" s="24">
        <v>47</v>
      </c>
      <c r="G21" s="24">
        <v>10</v>
      </c>
      <c r="H21" s="24">
        <v>1.5</v>
      </c>
      <c r="I21" s="25">
        <v>1.5</v>
      </c>
      <c r="J21" s="27">
        <f t="shared" si="9"/>
        <v>13.263025007672873</v>
      </c>
      <c r="K21" s="27">
        <f t="shared" si="2"/>
        <v>6.666666666666667</v>
      </c>
      <c r="L21" s="37">
        <f t="shared" si="3"/>
        <v>21.976062618917549</v>
      </c>
      <c r="M21">
        <f t="shared" si="4"/>
        <v>-11.760912373409578</v>
      </c>
      <c r="N21">
        <f t="shared" si="5"/>
        <v>157.61816310357017</v>
      </c>
      <c r="P21" s="31">
        <f t="shared" si="6"/>
        <v>6</v>
      </c>
    </row>
    <row r="22" spans="2:16" x14ac:dyDescent="0.25">
      <c r="B22" s="2">
        <v>12</v>
      </c>
      <c r="C22" s="1">
        <f t="shared" si="7"/>
        <v>66</v>
      </c>
      <c r="D22" s="1">
        <f t="shared" si="8"/>
        <v>0</v>
      </c>
      <c r="E22" s="24">
        <f t="shared" si="0"/>
        <v>66</v>
      </c>
      <c r="F22" s="24">
        <v>47</v>
      </c>
      <c r="G22" s="24">
        <v>10</v>
      </c>
      <c r="H22" s="24">
        <v>1.5</v>
      </c>
      <c r="I22" s="25">
        <v>1.5</v>
      </c>
      <c r="J22" s="27">
        <f t="shared" si="9"/>
        <v>14.090878710837373</v>
      </c>
      <c r="K22" s="27">
        <f t="shared" si="2"/>
        <v>6.666666666666667</v>
      </c>
      <c r="L22" s="37">
        <f t="shared" si="3"/>
        <v>21.148208915753049</v>
      </c>
      <c r="M22">
        <f t="shared" si="4"/>
        <v>-11.760912373409578</v>
      </c>
      <c r="N22">
        <f t="shared" si="5"/>
        <v>130.26294471369437</v>
      </c>
      <c r="P22" s="31">
        <f t="shared" si="6"/>
        <v>6</v>
      </c>
    </row>
    <row r="23" spans="2:16" x14ac:dyDescent="0.25">
      <c r="B23" s="2">
        <v>13</v>
      </c>
      <c r="C23" s="1">
        <f t="shared" si="7"/>
        <v>72</v>
      </c>
      <c r="D23" s="1">
        <f t="shared" si="8"/>
        <v>0</v>
      </c>
      <c r="E23" s="24">
        <f t="shared" si="0"/>
        <v>72</v>
      </c>
      <c r="F23" s="24">
        <v>47</v>
      </c>
      <c r="G23" s="24">
        <v>10</v>
      </c>
      <c r="H23" s="24">
        <v>1.5</v>
      </c>
      <c r="I23" s="25">
        <v>1.5</v>
      </c>
      <c r="J23" s="27">
        <f t="shared" si="9"/>
        <v>14.846649928625371</v>
      </c>
      <c r="K23" s="27">
        <f t="shared" si="2"/>
        <v>6.666666666666667</v>
      </c>
      <c r="L23" s="37">
        <f t="shared" si="3"/>
        <v>20.392437697965054</v>
      </c>
      <c r="M23">
        <f t="shared" si="4"/>
        <v>-11.760912373409578</v>
      </c>
      <c r="N23">
        <f t="shared" si="5"/>
        <v>109.45705771081265</v>
      </c>
      <c r="P23" s="31">
        <f t="shared" si="6"/>
        <v>6</v>
      </c>
    </row>
    <row r="24" spans="2:16" x14ac:dyDescent="0.25">
      <c r="B24" s="2">
        <v>14</v>
      </c>
      <c r="C24" s="1">
        <f t="shared" si="7"/>
        <v>78</v>
      </c>
      <c r="D24" s="1">
        <f t="shared" si="8"/>
        <v>0</v>
      </c>
      <c r="E24" s="24">
        <f t="shared" si="0"/>
        <v>78</v>
      </c>
      <c r="F24" s="24">
        <v>47</v>
      </c>
      <c r="G24" s="24">
        <v>10</v>
      </c>
      <c r="H24" s="24">
        <v>1.5</v>
      </c>
      <c r="I24" s="25">
        <v>1.5</v>
      </c>
      <c r="J24" s="27">
        <f t="shared" si="9"/>
        <v>15.541892053809608</v>
      </c>
      <c r="K24" s="27">
        <f t="shared" si="2"/>
        <v>6.666666666666667</v>
      </c>
      <c r="L24" s="37">
        <f t="shared" si="3"/>
        <v>19.697195572780814</v>
      </c>
      <c r="M24">
        <f t="shared" si="4"/>
        <v>-11.760912373409578</v>
      </c>
      <c r="N24">
        <f t="shared" si="5"/>
        <v>93.26518526838467</v>
      </c>
      <c r="P24" s="31">
        <f t="shared" si="6"/>
        <v>6</v>
      </c>
    </row>
    <row r="25" spans="2:16" x14ac:dyDescent="0.25">
      <c r="B25" s="2">
        <v>15</v>
      </c>
      <c r="C25" s="1">
        <f t="shared" si="7"/>
        <v>84</v>
      </c>
      <c r="D25" s="1">
        <f t="shared" si="8"/>
        <v>0</v>
      </c>
      <c r="E25" s="24">
        <f t="shared" si="0"/>
        <v>84</v>
      </c>
      <c r="F25" s="24">
        <v>47</v>
      </c>
      <c r="G25" s="24">
        <v>10</v>
      </c>
      <c r="H25" s="24">
        <v>1.5</v>
      </c>
      <c r="I25" s="25">
        <v>1.5</v>
      </c>
      <c r="J25" s="27">
        <f t="shared" si="9"/>
        <v>16.185585721237633</v>
      </c>
      <c r="K25" s="27">
        <f t="shared" si="2"/>
        <v>6.666666666666667</v>
      </c>
      <c r="L25" s="37">
        <f t="shared" si="3"/>
        <v>19.053501905352789</v>
      </c>
      <c r="M25">
        <f t="shared" si="4"/>
        <v>-11.760912373409578</v>
      </c>
      <c r="N25">
        <f t="shared" si="5"/>
        <v>80.417430154882737</v>
      </c>
      <c r="P25" s="31">
        <f t="shared" si="6"/>
        <v>6</v>
      </c>
    </row>
    <row r="26" spans="2:16" x14ac:dyDescent="0.25">
      <c r="B26" s="2">
        <v>16</v>
      </c>
      <c r="C26" s="1">
        <f t="shared" si="7"/>
        <v>90</v>
      </c>
      <c r="D26" s="1">
        <f t="shared" si="8"/>
        <v>0</v>
      </c>
      <c r="E26" s="24">
        <f t="shared" si="0"/>
        <v>90</v>
      </c>
      <c r="F26" s="24">
        <v>47</v>
      </c>
      <c r="G26" s="24">
        <v>10</v>
      </c>
      <c r="H26" s="24">
        <v>1.5</v>
      </c>
      <c r="I26" s="25">
        <v>1.5</v>
      </c>
      <c r="J26" s="27">
        <f t="shared" si="9"/>
        <v>16.784850188786496</v>
      </c>
      <c r="K26" s="27">
        <f t="shared" si="2"/>
        <v>6.666666666666667</v>
      </c>
      <c r="L26" s="37">
        <f t="shared" si="3"/>
        <v>18.454237437803926</v>
      </c>
      <c r="M26">
        <f t="shared" si="4"/>
        <v>-11.760912373409578</v>
      </c>
      <c r="N26">
        <f t="shared" si="5"/>
        <v>70.052516934920106</v>
      </c>
      <c r="P26" s="31">
        <f t="shared" si="6"/>
        <v>6</v>
      </c>
    </row>
    <row r="27" spans="2:16" x14ac:dyDescent="0.25">
      <c r="B27" s="2">
        <v>17</v>
      </c>
      <c r="C27" s="1">
        <f t="shared" si="7"/>
        <v>96</v>
      </c>
      <c r="D27" s="1">
        <f t="shared" si="8"/>
        <v>0</v>
      </c>
      <c r="E27" s="24">
        <f t="shared" si="0"/>
        <v>96</v>
      </c>
      <c r="F27" s="24">
        <v>47</v>
      </c>
      <c r="G27" s="24">
        <v>10</v>
      </c>
      <c r="H27" s="24">
        <v>1.5</v>
      </c>
      <c r="I27" s="25">
        <v>1.5</v>
      </c>
      <c r="J27" s="27">
        <f t="shared" si="9"/>
        <v>17.34542466079137</v>
      </c>
      <c r="K27" s="27">
        <f t="shared" si="2"/>
        <v>6.666666666666667</v>
      </c>
      <c r="L27" s="37">
        <f t="shared" si="3"/>
        <v>17.893662965799052</v>
      </c>
      <c r="M27">
        <f t="shared" si="4"/>
        <v>-11.760912373409578</v>
      </c>
      <c r="N27">
        <f t="shared" si="5"/>
        <v>61.569594962332076</v>
      </c>
      <c r="P27" s="31">
        <f t="shared" si="6"/>
        <v>6</v>
      </c>
    </row>
    <row r="28" spans="2:16" x14ac:dyDescent="0.25">
      <c r="B28" s="2">
        <v>18</v>
      </c>
      <c r="C28" s="1">
        <f t="shared" si="7"/>
        <v>102</v>
      </c>
      <c r="D28" s="1">
        <f t="shared" si="8"/>
        <v>0</v>
      </c>
      <c r="E28" s="24">
        <f t="shared" si="0"/>
        <v>102</v>
      </c>
      <c r="F28" s="24">
        <v>47</v>
      </c>
      <c r="G28" s="24">
        <v>10</v>
      </c>
      <c r="H28" s="24">
        <v>1.5</v>
      </c>
      <c r="I28" s="25">
        <v>1.5</v>
      </c>
      <c r="J28" s="27">
        <f t="shared" si="9"/>
        <v>17.872003435238351</v>
      </c>
      <c r="K28" s="27">
        <f t="shared" si="2"/>
        <v>6.666666666666667</v>
      </c>
      <c r="L28" s="37">
        <f t="shared" si="3"/>
        <v>17.36708419135207</v>
      </c>
      <c r="M28">
        <f t="shared" si="4"/>
        <v>-11.760912373409578</v>
      </c>
      <c r="N28">
        <f t="shared" si="5"/>
        <v>54.539156783242262</v>
      </c>
      <c r="P28" s="31">
        <f t="shared" si="6"/>
        <v>6</v>
      </c>
    </row>
    <row r="29" spans="2:16" x14ac:dyDescent="0.25">
      <c r="B29" s="2">
        <v>19</v>
      </c>
      <c r="C29" s="1">
        <f t="shared" si="7"/>
        <v>108</v>
      </c>
      <c r="D29" s="1">
        <f t="shared" si="8"/>
        <v>0</v>
      </c>
      <c r="E29" s="24">
        <f t="shared" si="0"/>
        <v>108</v>
      </c>
      <c r="F29" s="24">
        <v>47</v>
      </c>
      <c r="G29" s="24">
        <v>10</v>
      </c>
      <c r="H29" s="24">
        <v>1.5</v>
      </c>
      <c r="I29" s="25">
        <v>1.5</v>
      </c>
      <c r="J29" s="27">
        <f t="shared" si="9"/>
        <v>18.368475109738991</v>
      </c>
      <c r="K29" s="27">
        <f t="shared" si="2"/>
        <v>6.666666666666667</v>
      </c>
      <c r="L29" s="37">
        <f t="shared" si="3"/>
        <v>16.87061251685143</v>
      </c>
      <c r="M29">
        <f t="shared" si="4"/>
        <v>-11.760912373409578</v>
      </c>
      <c r="N29">
        <f t="shared" si="5"/>
        <v>48.647581204805618</v>
      </c>
      <c r="P29" s="31">
        <f t="shared" si="6"/>
        <v>6</v>
      </c>
    </row>
    <row r="30" spans="2:16" x14ac:dyDescent="0.25">
      <c r="B30" s="2">
        <v>20</v>
      </c>
      <c r="C30" s="1">
        <f t="shared" si="7"/>
        <v>114</v>
      </c>
      <c r="D30" s="1">
        <f t="shared" si="8"/>
        <v>0</v>
      </c>
      <c r="E30" s="24">
        <f t="shared" si="0"/>
        <v>114</v>
      </c>
      <c r="F30" s="24">
        <v>47</v>
      </c>
      <c r="G30" s="24">
        <v>10</v>
      </c>
      <c r="H30" s="24">
        <v>1.5</v>
      </c>
      <c r="I30" s="25">
        <v>1.5</v>
      </c>
      <c r="J30" s="27">
        <f t="shared" si="9"/>
        <v>18.838097026729454</v>
      </c>
      <c r="K30" s="27">
        <f t="shared" si="2"/>
        <v>6.666666666666667</v>
      </c>
      <c r="L30" s="37">
        <f t="shared" si="3"/>
        <v>16.400990599860968</v>
      </c>
      <c r="M30">
        <f t="shared" si="4"/>
        <v>-11.760912373409578</v>
      </c>
      <c r="N30">
        <f t="shared" si="5"/>
        <v>43.661541025919668</v>
      </c>
      <c r="P30" s="31">
        <f t="shared" si="6"/>
        <v>6</v>
      </c>
    </row>
    <row r="31" spans="2:16" x14ac:dyDescent="0.25">
      <c r="B31" s="2">
        <v>21</v>
      </c>
      <c r="C31" s="1">
        <f t="shared" si="7"/>
        <v>120</v>
      </c>
      <c r="D31" s="1">
        <f t="shared" si="8"/>
        <v>0</v>
      </c>
      <c r="E31" s="24">
        <f t="shared" si="0"/>
        <v>120</v>
      </c>
      <c r="F31" s="24">
        <v>47</v>
      </c>
      <c r="G31" s="24">
        <v>10</v>
      </c>
      <c r="H31" s="24">
        <v>1.5</v>
      </c>
      <c r="I31" s="25">
        <v>1.5</v>
      </c>
      <c r="J31" s="27">
        <f t="shared" si="9"/>
        <v>19.283624920952498</v>
      </c>
      <c r="K31" s="27">
        <f t="shared" si="2"/>
        <v>6.666666666666667</v>
      </c>
      <c r="L31" s="37">
        <f t="shared" si="3"/>
        <v>15.955462705637924</v>
      </c>
      <c r="M31">
        <f t="shared" si="4"/>
        <v>-11.760912373409578</v>
      </c>
      <c r="N31">
        <f t="shared" si="5"/>
        <v>39.404540775892514</v>
      </c>
      <c r="P31" s="31">
        <f t="shared" si="6"/>
        <v>6</v>
      </c>
    </row>
    <row r="32" spans="2:16" x14ac:dyDescent="0.25">
      <c r="B32" s="2">
        <v>22</v>
      </c>
      <c r="C32" s="1">
        <f t="shared" si="7"/>
        <v>126</v>
      </c>
      <c r="D32" s="1">
        <f t="shared" si="8"/>
        <v>0</v>
      </c>
      <c r="E32" s="24">
        <f t="shared" si="0"/>
        <v>126</v>
      </c>
      <c r="F32" s="24">
        <v>47</v>
      </c>
      <c r="G32" s="24">
        <v>10</v>
      </c>
      <c r="H32" s="24">
        <v>1.5</v>
      </c>
      <c r="I32" s="25">
        <v>1.5</v>
      </c>
      <c r="J32" s="27">
        <f t="shared" si="9"/>
        <v>19.70741090235126</v>
      </c>
      <c r="K32" s="27">
        <f t="shared" si="2"/>
        <v>6.666666666666667</v>
      </c>
      <c r="L32" s="37">
        <f t="shared" si="3"/>
        <v>15.531676724239162</v>
      </c>
      <c r="M32">
        <f t="shared" si="4"/>
        <v>-11.760912373409578</v>
      </c>
      <c r="N32">
        <f t="shared" si="5"/>
        <v>35.741080068836737</v>
      </c>
      <c r="P32" s="31">
        <f t="shared" si="6"/>
        <v>6</v>
      </c>
    </row>
    <row r="33" spans="2:16" x14ac:dyDescent="0.25">
      <c r="B33" s="2">
        <v>23</v>
      </c>
      <c r="C33" s="1">
        <f t="shared" si="7"/>
        <v>132</v>
      </c>
      <c r="D33" s="1">
        <f t="shared" si="8"/>
        <v>0</v>
      </c>
      <c r="E33" s="24">
        <f t="shared" si="0"/>
        <v>132</v>
      </c>
      <c r="F33" s="24">
        <v>47</v>
      </c>
      <c r="G33" s="24">
        <v>10</v>
      </c>
      <c r="H33" s="24">
        <v>1.5</v>
      </c>
      <c r="I33" s="25">
        <v>1.5</v>
      </c>
      <c r="J33" s="27">
        <f t="shared" si="9"/>
        <v>20.111478624116994</v>
      </c>
      <c r="K33" s="27">
        <f t="shared" si="2"/>
        <v>6.666666666666667</v>
      </c>
      <c r="L33" s="37">
        <f t="shared" si="3"/>
        <v>15.127609002473427</v>
      </c>
      <c r="M33">
        <f t="shared" si="4"/>
        <v>-11.760912373409578</v>
      </c>
      <c r="N33">
        <f t="shared" si="5"/>
        <v>32.565736178423585</v>
      </c>
      <c r="P33" s="31">
        <f t="shared" si="6"/>
        <v>6</v>
      </c>
    </row>
    <row r="34" spans="2:16" x14ac:dyDescent="0.25">
      <c r="B34" s="2">
        <v>24</v>
      </c>
      <c r="C34" s="1">
        <f t="shared" si="7"/>
        <v>138</v>
      </c>
      <c r="D34" s="1">
        <f t="shared" si="8"/>
        <v>0</v>
      </c>
      <c r="E34" s="24">
        <f t="shared" si="0"/>
        <v>138</v>
      </c>
      <c r="F34" s="24">
        <v>47</v>
      </c>
      <c r="G34" s="24">
        <v>10</v>
      </c>
      <c r="H34" s="24">
        <v>1.5</v>
      </c>
      <c r="I34" s="25">
        <v>1.5</v>
      </c>
      <c r="J34" s="27">
        <f t="shared" si="9"/>
        <v>20.497581728024731</v>
      </c>
      <c r="K34" s="27">
        <f t="shared" si="2"/>
        <v>6.666666666666667</v>
      </c>
      <c r="L34" s="37">
        <f t="shared" si="3"/>
        <v>14.741505898565691</v>
      </c>
      <c r="M34">
        <f t="shared" si="4"/>
        <v>-11.760912373409578</v>
      </c>
      <c r="N34">
        <f t="shared" si="5"/>
        <v>29.795493970429128</v>
      </c>
      <c r="P34" s="31">
        <f t="shared" si="6"/>
        <v>6</v>
      </c>
    </row>
    <row r="35" spans="2:16" x14ac:dyDescent="0.25">
      <c r="B35" s="2">
        <v>25</v>
      </c>
      <c r="C35" s="1">
        <f t="shared" si="7"/>
        <v>144</v>
      </c>
      <c r="D35" s="1">
        <f t="shared" si="8"/>
        <v>0</v>
      </c>
      <c r="E35" s="24">
        <f t="shared" si="0"/>
        <v>144</v>
      </c>
      <c r="F35" s="24">
        <v>47</v>
      </c>
      <c r="G35" s="24">
        <v>10</v>
      </c>
      <c r="H35" s="24">
        <v>1.5</v>
      </c>
      <c r="I35" s="25">
        <v>1.5</v>
      </c>
      <c r="J35" s="27">
        <f t="shared" si="9"/>
        <v>20.867249841904997</v>
      </c>
      <c r="K35" s="27">
        <f t="shared" si="2"/>
        <v>6.666666666666667</v>
      </c>
      <c r="L35" s="37">
        <f t="shared" si="3"/>
        <v>14.371837784685425</v>
      </c>
      <c r="M35">
        <f t="shared" si="4"/>
        <v>-11.760912373409578</v>
      </c>
      <c r="N35">
        <f t="shared" si="5"/>
        <v>27.36426442770312</v>
      </c>
      <c r="P35" s="31">
        <f t="shared" si="6"/>
        <v>6</v>
      </c>
    </row>
    <row r="36" spans="2:16" x14ac:dyDescent="0.25">
      <c r="B36" s="2">
        <v>26</v>
      </c>
      <c r="C36" s="1">
        <f t="shared" si="7"/>
        <v>150</v>
      </c>
      <c r="D36" s="1">
        <f t="shared" si="8"/>
        <v>0</v>
      </c>
      <c r="E36" s="24">
        <f t="shared" si="0"/>
        <v>150</v>
      </c>
      <c r="F36" s="24">
        <v>47</v>
      </c>
      <c r="G36" s="24">
        <v>10</v>
      </c>
      <c r="H36" s="24">
        <v>1.5</v>
      </c>
      <c r="I36" s="25">
        <v>1.5</v>
      </c>
      <c r="J36" s="27">
        <f t="shared" si="9"/>
        <v>21.221825181113626</v>
      </c>
      <c r="K36" s="27">
        <f t="shared" si="2"/>
        <v>6.666666666666667</v>
      </c>
      <c r="L36" s="37">
        <f t="shared" si="3"/>
        <v>14.017262445476796</v>
      </c>
      <c r="M36">
        <f t="shared" si="4"/>
        <v>-11.760912373409578</v>
      </c>
      <c r="N36">
        <f t="shared" si="5"/>
        <v>25.2189060965712</v>
      </c>
      <c r="P36" s="31">
        <f t="shared" si="6"/>
        <v>6</v>
      </c>
    </row>
    <row r="37" spans="2:16" x14ac:dyDescent="0.25">
      <c r="B37" s="2">
        <v>27</v>
      </c>
      <c r="C37" s="1">
        <f t="shared" si="7"/>
        <v>156</v>
      </c>
      <c r="D37" s="1">
        <f t="shared" si="8"/>
        <v>0</v>
      </c>
      <c r="E37" s="24">
        <f t="shared" si="0"/>
        <v>156</v>
      </c>
      <c r="F37" s="24">
        <v>47</v>
      </c>
      <c r="G37" s="24">
        <v>10</v>
      </c>
      <c r="H37" s="24">
        <v>1.5</v>
      </c>
      <c r="I37" s="25">
        <v>1.5</v>
      </c>
      <c r="J37" s="27">
        <f t="shared" si="9"/>
        <v>21.562491967089233</v>
      </c>
      <c r="K37" s="27">
        <f t="shared" si="2"/>
        <v>6.666666666666667</v>
      </c>
      <c r="L37" s="37">
        <f t="shared" si="3"/>
        <v>13.676595659501189</v>
      </c>
      <c r="M37">
        <f t="shared" si="4"/>
        <v>-11.760912373409578</v>
      </c>
      <c r="N37">
        <f t="shared" si="5"/>
        <v>23.316296317096164</v>
      </c>
      <c r="P37" s="31">
        <f t="shared" si="6"/>
        <v>6</v>
      </c>
    </row>
    <row r="38" spans="2:16" x14ac:dyDescent="0.25">
      <c r="B38" s="2">
        <v>28</v>
      </c>
      <c r="C38" s="1">
        <f t="shared" si="7"/>
        <v>162</v>
      </c>
      <c r="D38" s="1">
        <f t="shared" si="8"/>
        <v>0</v>
      </c>
      <c r="E38" s="24">
        <f t="shared" si="0"/>
        <v>162</v>
      </c>
      <c r="F38" s="24">
        <v>47</v>
      </c>
      <c r="G38" s="24">
        <v>10</v>
      </c>
      <c r="H38" s="24">
        <v>1.5</v>
      </c>
      <c r="I38" s="25">
        <v>1.5</v>
      </c>
      <c r="J38" s="27">
        <f t="shared" si="9"/>
        <v>21.890300290852618</v>
      </c>
      <c r="K38" s="27">
        <f t="shared" si="2"/>
        <v>6.666666666666667</v>
      </c>
      <c r="L38" s="37">
        <f t="shared" si="3"/>
        <v>13.348787335737804</v>
      </c>
      <c r="M38">
        <f t="shared" si="4"/>
        <v>-11.760912373409578</v>
      </c>
      <c r="N38">
        <f t="shared" si="5"/>
        <v>21.621147202135813</v>
      </c>
      <c r="P38" s="31">
        <f t="shared" si="6"/>
        <v>6</v>
      </c>
    </row>
    <row r="39" spans="2:16" x14ac:dyDescent="0.25">
      <c r="B39" s="2">
        <v>29</v>
      </c>
      <c r="C39" s="1">
        <f t="shared" si="7"/>
        <v>168</v>
      </c>
      <c r="D39" s="1">
        <f t="shared" si="8"/>
        <v>0</v>
      </c>
      <c r="E39" s="24">
        <f t="shared" si="0"/>
        <v>168</v>
      </c>
      <c r="F39" s="24">
        <v>47</v>
      </c>
      <c r="G39" s="24">
        <v>10</v>
      </c>
      <c r="H39" s="24">
        <v>1.5</v>
      </c>
      <c r="I39" s="25">
        <v>1.5</v>
      </c>
      <c r="J39" s="27">
        <f t="shared" si="9"/>
        <v>22.206185634517258</v>
      </c>
      <c r="K39" s="27">
        <f t="shared" si="2"/>
        <v>6.666666666666667</v>
      </c>
      <c r="L39" s="37">
        <f t="shared" si="3"/>
        <v>13.032901992073164</v>
      </c>
      <c r="M39">
        <f t="shared" si="4"/>
        <v>-11.760912373409578</v>
      </c>
      <c r="N39">
        <f t="shared" si="5"/>
        <v>20.10435753872067</v>
      </c>
      <c r="P39" s="31">
        <f t="shared" si="6"/>
        <v>6</v>
      </c>
    </row>
    <row r="40" spans="2:16" x14ac:dyDescent="0.25">
      <c r="B40" s="2">
        <v>30</v>
      </c>
      <c r="C40" s="1">
        <f t="shared" si="7"/>
        <v>174</v>
      </c>
      <c r="D40" s="1">
        <f t="shared" si="8"/>
        <v>0</v>
      </c>
      <c r="E40" s="24">
        <f t="shared" si="0"/>
        <v>174</v>
      </c>
      <c r="F40" s="24">
        <v>47</v>
      </c>
      <c r="G40" s="24">
        <v>10</v>
      </c>
      <c r="H40" s="24">
        <v>1.5</v>
      </c>
      <c r="I40" s="25">
        <v>1.5</v>
      </c>
      <c r="J40" s="27">
        <f t="shared" si="9"/>
        <v>22.510984965651993</v>
      </c>
      <c r="K40" s="27">
        <f t="shared" si="2"/>
        <v>6.666666666666667</v>
      </c>
      <c r="L40" s="37">
        <f t="shared" si="3"/>
        <v>12.728102660938429</v>
      </c>
      <c r="M40">
        <f t="shared" si="4"/>
        <v>-11.760912373409578</v>
      </c>
      <c r="N40">
        <f t="shared" si="5"/>
        <v>18.741755422541036</v>
      </c>
      <c r="P40" s="31">
        <f t="shared" si="6"/>
        <v>6</v>
      </c>
    </row>
    <row r="41" spans="2:16" x14ac:dyDescent="0.25">
      <c r="B41" s="2">
        <v>31</v>
      </c>
      <c r="C41" s="1">
        <f t="shared" si="7"/>
        <v>180</v>
      </c>
      <c r="D41" s="1">
        <f t="shared" si="8"/>
        <v>0</v>
      </c>
      <c r="E41" s="24">
        <f t="shared" si="0"/>
        <v>180</v>
      </c>
      <c r="F41" s="24">
        <v>47</v>
      </c>
      <c r="G41" s="24">
        <v>10</v>
      </c>
      <c r="H41" s="24">
        <v>1.5</v>
      </c>
      <c r="I41" s="25">
        <v>1.5</v>
      </c>
      <c r="J41" s="27">
        <f t="shared" si="9"/>
        <v>22.805450102066121</v>
      </c>
      <c r="K41" s="27">
        <f t="shared" si="2"/>
        <v>6.666666666666667</v>
      </c>
      <c r="L41" s="37">
        <f t="shared" si="3"/>
        <v>12.4336375245243</v>
      </c>
      <c r="M41">
        <f t="shared" si="4"/>
        <v>-11.760912373409578</v>
      </c>
      <c r="N41">
        <f t="shared" si="5"/>
        <v>17.513129233730016</v>
      </c>
      <c r="P41" s="31">
        <f t="shared" si="6"/>
        <v>6</v>
      </c>
    </row>
    <row r="42" spans="2:16" x14ac:dyDescent="0.25">
      <c r="B42" s="2">
        <v>32</v>
      </c>
      <c r="C42" s="1">
        <f t="shared" si="7"/>
        <v>186</v>
      </c>
      <c r="D42" s="1">
        <f t="shared" si="8"/>
        <v>0</v>
      </c>
      <c r="E42" s="24">
        <f t="shared" si="0"/>
        <v>186</v>
      </c>
      <c r="F42" s="24">
        <v>47</v>
      </c>
      <c r="G42" s="24">
        <v>10</v>
      </c>
      <c r="H42" s="24">
        <v>1.5</v>
      </c>
      <c r="I42" s="25">
        <v>1.5</v>
      </c>
      <c r="J42" s="27">
        <f t="shared" si="9"/>
        <v>23.090258884358324</v>
      </c>
      <c r="K42" s="27">
        <f t="shared" si="2"/>
        <v>6.666666666666667</v>
      </c>
      <c r="L42" s="37">
        <f t="shared" si="3"/>
        <v>12.148828742232098</v>
      </c>
      <c r="M42">
        <f t="shared" si="4"/>
        <v>-11.760912373409578</v>
      </c>
      <c r="N42">
        <f t="shared" si="5"/>
        <v>16.401473788092627</v>
      </c>
      <c r="P42" s="31">
        <f t="shared" si="6"/>
        <v>6</v>
      </c>
    </row>
    <row r="43" spans="2:16" x14ac:dyDescent="0.25">
      <c r="B43" s="2">
        <v>33</v>
      </c>
      <c r="C43" s="1">
        <f t="shared" si="7"/>
        <v>192</v>
      </c>
      <c r="D43" s="1">
        <f t="shared" si="8"/>
        <v>0</v>
      </c>
      <c r="E43" s="24">
        <f t="shared" si="0"/>
        <v>192</v>
      </c>
      <c r="F43" s="24">
        <v>47</v>
      </c>
      <c r="G43" s="24">
        <v>10</v>
      </c>
      <c r="H43" s="24">
        <v>1.5</v>
      </c>
      <c r="I43" s="25">
        <v>1.5</v>
      </c>
      <c r="J43" s="27">
        <f t="shared" si="9"/>
        <v>23.366024574070995</v>
      </c>
      <c r="K43" s="27">
        <f t="shared" si="2"/>
        <v>6.666666666666667</v>
      </c>
      <c r="L43" s="37">
        <f t="shared" si="3"/>
        <v>11.873063052519427</v>
      </c>
      <c r="M43">
        <f t="shared" si="4"/>
        <v>-11.760912373409578</v>
      </c>
      <c r="N43">
        <f t="shared" si="5"/>
        <v>15.39239874058301</v>
      </c>
      <c r="P43" s="31">
        <f t="shared" si="6"/>
        <v>6</v>
      </c>
    </row>
    <row r="44" spans="2:16" x14ac:dyDescent="0.25">
      <c r="B44" s="2">
        <v>34</v>
      </c>
      <c r="C44" s="1">
        <f t="shared" si="7"/>
        <v>198</v>
      </c>
      <c r="D44" s="1">
        <f t="shared" si="8"/>
        <v>0</v>
      </c>
      <c r="E44" s="24">
        <f t="shared" si="0"/>
        <v>198</v>
      </c>
      <c r="F44" s="24">
        <v>47</v>
      </c>
      <c r="G44" s="24">
        <v>10</v>
      </c>
      <c r="H44" s="24">
        <v>1.5</v>
      </c>
      <c r="I44" s="25">
        <v>1.5</v>
      </c>
      <c r="J44" s="27">
        <f t="shared" si="9"/>
        <v>23.633303805230621</v>
      </c>
      <c r="K44" s="27">
        <f t="shared" si="2"/>
        <v>6.666666666666667</v>
      </c>
      <c r="L44" s="37">
        <f t="shared" si="3"/>
        <v>11.6057838213598</v>
      </c>
      <c r="M44">
        <f t="shared" si="4"/>
        <v>-11.760912373409578</v>
      </c>
      <c r="N44">
        <f t="shared" si="5"/>
        <v>14.47366052374381</v>
      </c>
      <c r="P44" s="31">
        <f t="shared" si="6"/>
        <v>6</v>
      </c>
    </row>
    <row r="45" spans="2:16" x14ac:dyDescent="0.25">
      <c r="B45" s="2">
        <v>35</v>
      </c>
      <c r="C45" s="1">
        <f t="shared" si="7"/>
        <v>204</v>
      </c>
      <c r="D45" s="1">
        <f t="shared" si="8"/>
        <v>0</v>
      </c>
      <c r="E45" s="24">
        <f t="shared" si="0"/>
        <v>204</v>
      </c>
      <c r="F45" s="24">
        <v>47</v>
      </c>
      <c r="G45" s="24">
        <v>10</v>
      </c>
      <c r="H45" s="24">
        <v>1.5</v>
      </c>
      <c r="I45" s="25">
        <v>1.5</v>
      </c>
      <c r="J45" s="27">
        <f t="shared" si="9"/>
        <v>23.892603348517977</v>
      </c>
      <c r="K45" s="27">
        <f t="shared" si="2"/>
        <v>6.666666666666667</v>
      </c>
      <c r="L45" s="37">
        <f t="shared" si="3"/>
        <v>11.346484278072445</v>
      </c>
      <c r="M45">
        <f t="shared" si="4"/>
        <v>-11.760912373409578</v>
      </c>
      <c r="N45">
        <f t="shared" si="5"/>
        <v>13.634789195810557</v>
      </c>
      <c r="P45" s="31">
        <f t="shared" si="6"/>
        <v>6</v>
      </c>
    </row>
    <row r="46" spans="2:16" x14ac:dyDescent="0.25">
      <c r="B46" s="2">
        <v>36</v>
      </c>
      <c r="C46" s="1">
        <f t="shared" si="7"/>
        <v>210</v>
      </c>
      <c r="D46" s="1">
        <f t="shared" si="8"/>
        <v>0</v>
      </c>
      <c r="E46" s="24">
        <f t="shared" si="0"/>
        <v>210</v>
      </c>
      <c r="F46" s="24">
        <v>47</v>
      </c>
      <c r="G46" s="24">
        <v>10</v>
      </c>
      <c r="H46" s="24">
        <v>1.5</v>
      </c>
      <c r="I46" s="25">
        <v>1.5</v>
      </c>
      <c r="J46" s="27">
        <f t="shared" si="9"/>
        <v>24.144385894678386</v>
      </c>
      <c r="K46" s="27">
        <f t="shared" si="2"/>
        <v>6.666666666666667</v>
      </c>
      <c r="L46" s="37">
        <f t="shared" si="3"/>
        <v>11.094701731912036</v>
      </c>
      <c r="M46">
        <f t="shared" si="4"/>
        <v>-11.760912373409578</v>
      </c>
      <c r="N46">
        <f t="shared" si="5"/>
        <v>12.866788824781224</v>
      </c>
      <c r="P46" s="31">
        <f t="shared" si="6"/>
        <v>6</v>
      </c>
    </row>
    <row r="47" spans="2:16" x14ac:dyDescent="0.25">
      <c r="B47" s="2">
        <v>37</v>
      </c>
      <c r="C47" s="1">
        <f t="shared" si="7"/>
        <v>216</v>
      </c>
      <c r="D47" s="1">
        <f t="shared" si="8"/>
        <v>0</v>
      </c>
      <c r="E47" s="24">
        <f t="shared" si="0"/>
        <v>216</v>
      </c>
      <c r="F47" s="24">
        <v>47</v>
      </c>
      <c r="G47" s="24">
        <v>10</v>
      </c>
      <c r="H47" s="24">
        <v>1.5</v>
      </c>
      <c r="I47" s="25">
        <v>1.5</v>
      </c>
      <c r="J47" s="27">
        <f t="shared" si="9"/>
        <v>24.389075023018616</v>
      </c>
      <c r="K47" s="27">
        <f t="shared" si="2"/>
        <v>6.666666666666667</v>
      </c>
      <c r="L47" s="37">
        <f t="shared" si="3"/>
        <v>10.850012603571805</v>
      </c>
      <c r="M47">
        <f t="shared" si="4"/>
        <v>-11.760912373409578</v>
      </c>
      <c r="N47">
        <f t="shared" si="5"/>
        <v>12.161895301201398</v>
      </c>
      <c r="P47" s="31">
        <f t="shared" si="6"/>
        <v>6</v>
      </c>
    </row>
    <row r="48" spans="2:16" x14ac:dyDescent="0.25">
      <c r="B48" s="2">
        <v>38</v>
      </c>
      <c r="C48" s="1">
        <f t="shared" si="7"/>
        <v>222</v>
      </c>
      <c r="D48" s="1">
        <f t="shared" si="8"/>
        <v>0</v>
      </c>
      <c r="E48" s="24">
        <f t="shared" si="0"/>
        <v>222</v>
      </c>
      <c r="F48" s="24">
        <v>47</v>
      </c>
      <c r="G48" s="24">
        <v>10</v>
      </c>
      <c r="H48" s="24">
        <v>1.5</v>
      </c>
      <c r="I48" s="25">
        <v>1.5</v>
      </c>
      <c r="J48" s="27">
        <f t="shared" si="9"/>
        <v>24.627059489012773</v>
      </c>
      <c r="K48" s="27">
        <f t="shared" si="2"/>
        <v>6.666666666666667</v>
      </c>
      <c r="L48" s="37">
        <f t="shared" si="3"/>
        <v>10.612028137577649</v>
      </c>
      <c r="M48">
        <f t="shared" si="4"/>
        <v>-11.760912373409578</v>
      </c>
      <c r="N48">
        <f t="shared" si="5"/>
        <v>11.513379335542005</v>
      </c>
      <c r="P48" s="31">
        <f t="shared" si="6"/>
        <v>6</v>
      </c>
    </row>
    <row r="49" spans="2:16" x14ac:dyDescent="0.25">
      <c r="B49" s="2">
        <v>39</v>
      </c>
      <c r="C49" s="1">
        <f t="shared" si="7"/>
        <v>228</v>
      </c>
      <c r="D49" s="1">
        <f t="shared" si="8"/>
        <v>0</v>
      </c>
      <c r="E49" s="24">
        <f t="shared" si="0"/>
        <v>228</v>
      </c>
      <c r="F49" s="24">
        <v>47</v>
      </c>
      <c r="G49" s="24">
        <v>10</v>
      </c>
      <c r="H49" s="24">
        <v>1.5</v>
      </c>
      <c r="I49" s="25">
        <v>1.5</v>
      </c>
      <c r="J49" s="27">
        <f t="shared" si="9"/>
        <v>24.858696940009075</v>
      </c>
      <c r="K49" s="27">
        <f t="shared" si="2"/>
        <v>6.666666666666667</v>
      </c>
      <c r="L49" s="37">
        <f t="shared" si="3"/>
        <v>10.380390686581347</v>
      </c>
      <c r="M49">
        <f t="shared" si="4"/>
        <v>-11.760912373409578</v>
      </c>
      <c r="N49">
        <f t="shared" si="5"/>
        <v>10.915385256479921</v>
      </c>
      <c r="P49" s="31">
        <f t="shared" si="6"/>
        <v>6</v>
      </c>
    </row>
    <row r="50" spans="2:16" x14ac:dyDescent="0.25">
      <c r="B50" s="2">
        <v>40</v>
      </c>
      <c r="C50" s="1">
        <f t="shared" si="7"/>
        <v>234</v>
      </c>
      <c r="D50" s="1">
        <f t="shared" si="8"/>
        <v>0</v>
      </c>
      <c r="E50" s="24">
        <f t="shared" si="0"/>
        <v>234</v>
      </c>
      <c r="F50" s="24">
        <v>47</v>
      </c>
      <c r="G50" s="24">
        <v>10</v>
      </c>
      <c r="H50" s="24">
        <v>1.5</v>
      </c>
      <c r="I50" s="25">
        <v>1.5</v>
      </c>
      <c r="J50" s="27">
        <f t="shared" si="9"/>
        <v>25.084317148202853</v>
      </c>
      <c r="K50" s="27">
        <f t="shared" si="2"/>
        <v>6.666666666666667</v>
      </c>
      <c r="L50" s="37">
        <f t="shared" si="3"/>
        <v>10.154770478387569</v>
      </c>
      <c r="M50">
        <f t="shared" si="4"/>
        <v>-11.760912373409578</v>
      </c>
      <c r="N50">
        <f t="shared" si="5"/>
        <v>10.362798363153859</v>
      </c>
      <c r="P50" s="31">
        <f t="shared" si="6"/>
        <v>6</v>
      </c>
    </row>
    <row r="51" spans="2:16" x14ac:dyDescent="0.25">
      <c r="B51" s="2">
        <v>41</v>
      </c>
      <c r="C51" s="1">
        <f t="shared" si="7"/>
        <v>240</v>
      </c>
      <c r="D51" s="1">
        <f t="shared" si="8"/>
        <v>0</v>
      </c>
      <c r="E51" s="24">
        <f t="shared" si="0"/>
        <v>240</v>
      </c>
      <c r="F51" s="24">
        <v>47</v>
      </c>
      <c r="G51" s="24">
        <v>10</v>
      </c>
      <c r="H51" s="24">
        <v>1.5</v>
      </c>
      <c r="I51" s="25">
        <v>1.5</v>
      </c>
      <c r="J51" s="27">
        <f t="shared" si="9"/>
        <v>25.304224834232119</v>
      </c>
      <c r="K51" s="27">
        <f t="shared" si="2"/>
        <v>6.666666666666667</v>
      </c>
      <c r="L51" s="37">
        <f t="shared" si="3"/>
        <v>9.9348627923583024</v>
      </c>
      <c r="M51">
        <f t="shared" si="4"/>
        <v>-11.760912373409578</v>
      </c>
      <c r="N51">
        <f t="shared" si="5"/>
        <v>9.851135193973132</v>
      </c>
      <c r="P51" s="31">
        <f t="shared" si="6"/>
        <v>6</v>
      </c>
    </row>
    <row r="52" spans="2:16" x14ac:dyDescent="0.25">
      <c r="B52" s="2">
        <v>42</v>
      </c>
      <c r="C52" s="1">
        <f t="shared" si="7"/>
        <v>246</v>
      </c>
      <c r="D52" s="1">
        <f t="shared" si="8"/>
        <v>0</v>
      </c>
      <c r="E52" s="24">
        <f t="shared" si="0"/>
        <v>246</v>
      </c>
      <c r="F52" s="24">
        <v>47</v>
      </c>
      <c r="G52" s="24">
        <v>10</v>
      </c>
      <c r="H52" s="24">
        <v>1.5</v>
      </c>
      <c r="I52" s="25">
        <v>1.5</v>
      </c>
      <c r="J52" s="27">
        <f t="shared" si="9"/>
        <v>25.518702142067582</v>
      </c>
      <c r="K52" s="27">
        <f t="shared" si="2"/>
        <v>6.666666666666667</v>
      </c>
      <c r="L52" s="37">
        <f t="shared" si="3"/>
        <v>9.7203854845228399</v>
      </c>
      <c r="M52">
        <f t="shared" si="4"/>
        <v>-11.760912373409578</v>
      </c>
      <c r="N52">
        <f t="shared" si="5"/>
        <v>9.3764522964646115</v>
      </c>
      <c r="P52" s="31">
        <f t="shared" si="6"/>
        <v>6</v>
      </c>
    </row>
    <row r="53" spans="2:16" x14ac:dyDescent="0.25">
      <c r="B53" s="2">
        <v>43</v>
      </c>
      <c r="C53" s="1">
        <f t="shared" si="7"/>
        <v>252</v>
      </c>
      <c r="D53" s="1">
        <f t="shared" si="8"/>
        <v>0</v>
      </c>
      <c r="E53" s="24">
        <f t="shared" si="0"/>
        <v>252</v>
      </c>
      <c r="F53" s="24">
        <v>47</v>
      </c>
      <c r="G53" s="24">
        <v>10</v>
      </c>
      <c r="H53" s="24">
        <v>1.5</v>
      </c>
      <c r="I53" s="25">
        <v>1.5</v>
      </c>
      <c r="J53" s="27">
        <f t="shared" si="9"/>
        <v>25.728010815630885</v>
      </c>
      <c r="K53" s="27">
        <f t="shared" si="2"/>
        <v>6.666666666666667</v>
      </c>
      <c r="L53" s="37">
        <f t="shared" si="3"/>
        <v>9.5110768109595369</v>
      </c>
      <c r="M53">
        <f t="shared" si="4"/>
        <v>-11.760912373409578</v>
      </c>
      <c r="N53">
        <f t="shared" si="5"/>
        <v>8.935270017209179</v>
      </c>
      <c r="P53" s="31">
        <f t="shared" si="6"/>
        <v>6</v>
      </c>
    </row>
    <row r="54" spans="2:16" x14ac:dyDescent="0.25">
      <c r="B54" s="2">
        <v>44</v>
      </c>
      <c r="C54" s="1">
        <f t="shared" si="7"/>
        <v>258</v>
      </c>
      <c r="D54" s="1">
        <f t="shared" si="8"/>
        <v>0</v>
      </c>
      <c r="E54" s="24">
        <f t="shared" si="0"/>
        <v>258</v>
      </c>
      <c r="F54" s="24">
        <v>47</v>
      </c>
      <c r="G54" s="24">
        <v>10</v>
      </c>
      <c r="H54" s="24">
        <v>1.5</v>
      </c>
      <c r="I54" s="25">
        <v>1.5</v>
      </c>
      <c r="J54" s="27">
        <f t="shared" si="9"/>
        <v>25.932394119264604</v>
      </c>
      <c r="K54" s="27">
        <f t="shared" si="2"/>
        <v>6.666666666666667</v>
      </c>
      <c r="L54" s="37">
        <f t="shared" si="3"/>
        <v>9.3066935073258179</v>
      </c>
      <c r="M54">
        <f t="shared" si="4"/>
        <v>-11.760912373409578</v>
      </c>
      <c r="N54">
        <f t="shared" si="5"/>
        <v>8.5245085507609542</v>
      </c>
      <c r="P54" s="31">
        <f t="shared" si="6"/>
        <v>6</v>
      </c>
    </row>
    <row r="55" spans="2:16" x14ac:dyDescent="0.25">
      <c r="B55" s="2">
        <v>45</v>
      </c>
      <c r="C55" s="1">
        <f t="shared" si="7"/>
        <v>264</v>
      </c>
      <c r="D55" s="1">
        <f t="shared" si="8"/>
        <v>0</v>
      </c>
      <c r="E55" s="24">
        <f t="shared" si="0"/>
        <v>264</v>
      </c>
      <c r="F55" s="24">
        <v>47</v>
      </c>
      <c r="G55" s="24">
        <v>10</v>
      </c>
      <c r="H55" s="24">
        <v>1.5</v>
      </c>
      <c r="I55" s="25">
        <v>1.5</v>
      </c>
      <c r="J55" s="27">
        <f t="shared" si="9"/>
        <v>26.13207853739662</v>
      </c>
      <c r="K55" s="27">
        <f t="shared" si="2"/>
        <v>6.666666666666667</v>
      </c>
      <c r="L55" s="37">
        <f t="shared" si="3"/>
        <v>9.1070090891938023</v>
      </c>
      <c r="M55">
        <f t="shared" si="4"/>
        <v>-11.760912373409578</v>
      </c>
      <c r="N55">
        <f t="shared" si="5"/>
        <v>8.1414340446058961</v>
      </c>
      <c r="P55" s="31">
        <f t="shared" si="6"/>
        <v>6</v>
      </c>
    </row>
    <row r="56" spans="2:16" x14ac:dyDescent="0.25">
      <c r="B56" s="2">
        <v>46</v>
      </c>
      <c r="C56" s="1">
        <f t="shared" si="7"/>
        <v>270</v>
      </c>
      <c r="D56" s="1">
        <f t="shared" si="8"/>
        <v>0</v>
      </c>
      <c r="E56" s="24">
        <f t="shared" si="0"/>
        <v>270</v>
      </c>
      <c r="F56" s="24">
        <v>47</v>
      </c>
      <c r="G56" s="24">
        <v>10</v>
      </c>
      <c r="H56" s="24">
        <v>1.5</v>
      </c>
      <c r="I56" s="25">
        <v>1.5</v>
      </c>
      <c r="J56" s="27">
        <f t="shared" si="9"/>
        <v>26.327275283179748</v>
      </c>
      <c r="K56" s="27">
        <f t="shared" si="2"/>
        <v>6.666666666666667</v>
      </c>
      <c r="L56" s="37">
        <f t="shared" si="3"/>
        <v>8.9118123434106735</v>
      </c>
      <c r="M56">
        <f t="shared" si="4"/>
        <v>-11.760912373409578</v>
      </c>
      <c r="N56">
        <f t="shared" si="5"/>
        <v>7.7836129927688882</v>
      </c>
      <c r="P56" s="31">
        <f t="shared" si="6"/>
        <v>6</v>
      </c>
    </row>
    <row r="57" spans="2:16" x14ac:dyDescent="0.25">
      <c r="B57" s="2">
        <v>47</v>
      </c>
      <c r="C57" s="1">
        <f t="shared" si="7"/>
        <v>276</v>
      </c>
      <c r="D57" s="1">
        <f t="shared" si="8"/>
        <v>0</v>
      </c>
      <c r="E57" s="24">
        <f t="shared" si="0"/>
        <v>276</v>
      </c>
      <c r="F57" s="24">
        <v>47</v>
      </c>
      <c r="G57" s="24">
        <v>10</v>
      </c>
      <c r="H57" s="24">
        <v>1.5</v>
      </c>
      <c r="I57" s="25">
        <v>1.5</v>
      </c>
      <c r="J57" s="27">
        <f t="shared" si="9"/>
        <v>26.518181641304356</v>
      </c>
      <c r="K57" s="27">
        <f t="shared" si="2"/>
        <v>6.666666666666667</v>
      </c>
      <c r="L57" s="37">
        <f t="shared" si="3"/>
        <v>8.7209059852860662</v>
      </c>
      <c r="M57">
        <f t="shared" si="4"/>
        <v>-11.760912373409578</v>
      </c>
      <c r="N57">
        <f t="shared" si="5"/>
        <v>7.4488734926072775</v>
      </c>
      <c r="P57" s="31">
        <f t="shared" si="6"/>
        <v>6</v>
      </c>
    </row>
    <row r="58" spans="2:16" x14ac:dyDescent="0.25">
      <c r="B58" s="2">
        <v>48</v>
      </c>
      <c r="C58" s="1">
        <f t="shared" si="7"/>
        <v>282</v>
      </c>
      <c r="D58" s="1">
        <f t="shared" si="8"/>
        <v>0</v>
      </c>
      <c r="E58" s="24">
        <f t="shared" si="0"/>
        <v>282</v>
      </c>
      <c r="F58" s="24">
        <v>47</v>
      </c>
      <c r="G58" s="24">
        <v>10</v>
      </c>
      <c r="H58" s="24">
        <v>1.5</v>
      </c>
      <c r="I58" s="25">
        <v>1.5</v>
      </c>
      <c r="J58" s="27">
        <f t="shared" si="9"/>
        <v>26.704982166387222</v>
      </c>
      <c r="K58" s="27">
        <f t="shared" si="2"/>
        <v>6.666666666666667</v>
      </c>
      <c r="L58" s="37">
        <f t="shared" si="3"/>
        <v>8.5341054602032003</v>
      </c>
      <c r="M58">
        <f t="shared" si="4"/>
        <v>-11.760912373409578</v>
      </c>
      <c r="N58">
        <f t="shared" si="5"/>
        <v>7.1352722093060237</v>
      </c>
      <c r="P58" s="31">
        <f t="shared" si="6"/>
        <v>6</v>
      </c>
    </row>
    <row r="59" spans="2:16" x14ac:dyDescent="0.25">
      <c r="B59" s="2">
        <v>49</v>
      </c>
      <c r="C59" s="1">
        <f t="shared" si="7"/>
        <v>288</v>
      </c>
      <c r="D59" s="1">
        <f t="shared" si="8"/>
        <v>0</v>
      </c>
      <c r="E59" s="24">
        <f t="shared" si="0"/>
        <v>288</v>
      </c>
      <c r="F59" s="24">
        <v>47</v>
      </c>
      <c r="G59" s="24">
        <v>10</v>
      </c>
      <c r="H59" s="24">
        <v>1.5</v>
      </c>
      <c r="I59" s="25">
        <v>1.5</v>
      </c>
      <c r="J59" s="27">
        <f t="shared" si="9"/>
        <v>26.887849755184615</v>
      </c>
      <c r="K59" s="27">
        <f t="shared" si="2"/>
        <v>6.666666666666667</v>
      </c>
      <c r="L59" s="37">
        <f t="shared" si="3"/>
        <v>8.3512378714058073</v>
      </c>
      <c r="M59">
        <f t="shared" si="4"/>
        <v>-11.760912373409578</v>
      </c>
      <c r="N59">
        <f t="shared" si="5"/>
        <v>6.8410661069257879</v>
      </c>
      <c r="P59" s="31">
        <f t="shared" si="6"/>
        <v>6</v>
      </c>
    </row>
    <row r="60" spans="2:16" x14ac:dyDescent="0.25">
      <c r="B60" s="2">
        <v>50</v>
      </c>
      <c r="C60" s="1">
        <f t="shared" si="7"/>
        <v>294</v>
      </c>
      <c r="D60" s="1">
        <f t="shared" si="8"/>
        <v>0</v>
      </c>
      <c r="E60" s="24">
        <f t="shared" si="0"/>
        <v>294</v>
      </c>
      <c r="F60" s="24">
        <v>47</v>
      </c>
      <c r="G60" s="24">
        <v>10</v>
      </c>
      <c r="H60" s="24">
        <v>1.5</v>
      </c>
      <c r="I60" s="25">
        <v>1.5</v>
      </c>
      <c r="J60" s="27">
        <f t="shared" si="9"/>
        <v>27.066946608243146</v>
      </c>
      <c r="K60" s="27">
        <f t="shared" si="2"/>
        <v>6.666666666666667</v>
      </c>
      <c r="L60" s="37">
        <f t="shared" si="3"/>
        <v>8.1721410183472756</v>
      </c>
      <c r="M60">
        <f t="shared" si="4"/>
        <v>-11.760912373409578</v>
      </c>
      <c r="N60">
        <f t="shared" si="5"/>
        <v>6.5646881759087892</v>
      </c>
      <c r="P60" s="31">
        <f t="shared" si="6"/>
        <v>6</v>
      </c>
    </row>
    <row r="61" spans="2:16" x14ac:dyDescent="0.25">
      <c r="B61" s="2">
        <v>51</v>
      </c>
      <c r="C61" s="1">
        <f t="shared" si="7"/>
        <v>300</v>
      </c>
      <c r="D61" s="1">
        <f t="shared" si="8"/>
        <v>0</v>
      </c>
      <c r="E61" s="24">
        <f t="shared" si="0"/>
        <v>300</v>
      </c>
      <c r="F61" s="24">
        <v>47</v>
      </c>
      <c r="G61" s="24">
        <v>10</v>
      </c>
      <c r="H61" s="24">
        <v>1.5</v>
      </c>
      <c r="I61" s="25">
        <v>1.5</v>
      </c>
      <c r="J61" s="27">
        <f t="shared" si="9"/>
        <v>27.242425094393248</v>
      </c>
      <c r="K61" s="27">
        <f t="shared" si="2"/>
        <v>6.666666666666667</v>
      </c>
      <c r="L61" s="37">
        <f t="shared" si="3"/>
        <v>7.996662532197174</v>
      </c>
      <c r="M61">
        <f t="shared" si="4"/>
        <v>-11.760912373409578</v>
      </c>
      <c r="N61">
        <f t="shared" si="5"/>
        <v>6.3047265241428034</v>
      </c>
      <c r="P61" s="31">
        <f t="shared" si="6"/>
        <v>6</v>
      </c>
    </row>
    <row r="62" spans="2:16" x14ac:dyDescent="0.25">
      <c r="B62" s="2">
        <v>52</v>
      </c>
      <c r="C62" s="1">
        <f t="shared" si="7"/>
        <v>306</v>
      </c>
      <c r="D62" s="1">
        <f t="shared" si="8"/>
        <v>0</v>
      </c>
      <c r="E62" s="24">
        <f t="shared" si="0"/>
        <v>306</v>
      </c>
      <c r="F62" s="24">
        <v>47</v>
      </c>
      <c r="G62" s="24">
        <v>10</v>
      </c>
      <c r="H62" s="24">
        <v>1.5</v>
      </c>
      <c r="I62" s="25">
        <v>1.5</v>
      </c>
      <c r="J62" s="27">
        <f t="shared" si="9"/>
        <v>27.414428529631603</v>
      </c>
      <c r="K62" s="27">
        <f t="shared" si="2"/>
        <v>6.666666666666667</v>
      </c>
      <c r="L62" s="37">
        <f t="shared" si="3"/>
        <v>7.8246590969588183</v>
      </c>
      <c r="M62">
        <f t="shared" si="4"/>
        <v>-11.760912373409578</v>
      </c>
      <c r="N62">
        <f t="shared" si="5"/>
        <v>6.0599063092491319</v>
      </c>
      <c r="P62" s="31">
        <f t="shared" si="6"/>
        <v>6</v>
      </c>
    </row>
    <row r="63" spans="2:16" x14ac:dyDescent="0.25">
      <c r="B63" s="2">
        <v>53</v>
      </c>
      <c r="C63" s="1">
        <f t="shared" si="7"/>
        <v>312</v>
      </c>
      <c r="D63" s="1">
        <f t="shared" si="8"/>
        <v>0</v>
      </c>
      <c r="E63" s="24">
        <f t="shared" si="0"/>
        <v>312</v>
      </c>
      <c r="F63" s="24">
        <v>47</v>
      </c>
      <c r="G63" s="24">
        <v>10</v>
      </c>
      <c r="H63" s="24">
        <v>1.5</v>
      </c>
      <c r="I63" s="25">
        <v>1.5</v>
      </c>
      <c r="J63" s="27">
        <f t="shared" si="9"/>
        <v>27.583091880368858</v>
      </c>
      <c r="K63" s="27">
        <f t="shared" si="2"/>
        <v>6.666666666666667</v>
      </c>
      <c r="L63" s="37">
        <f t="shared" si="3"/>
        <v>7.6559957462215635</v>
      </c>
      <c r="M63">
        <f t="shared" si="4"/>
        <v>-11.760912373409578</v>
      </c>
      <c r="N63">
        <f t="shared" si="5"/>
        <v>5.8290740792740374</v>
      </c>
      <c r="P63" s="31">
        <f t="shared" si="6"/>
        <v>6</v>
      </c>
    </row>
    <row r="64" spans="2:16" x14ac:dyDescent="0.25">
      <c r="B64" s="2">
        <v>54</v>
      </c>
      <c r="C64" s="1">
        <f t="shared" si="7"/>
        <v>318</v>
      </c>
      <c r="D64" s="1">
        <f t="shared" si="8"/>
        <v>0</v>
      </c>
      <c r="E64" s="24">
        <f t="shared" si="0"/>
        <v>318</v>
      </c>
      <c r="F64" s="24">
        <v>47</v>
      </c>
      <c r="G64" s="24">
        <v>10</v>
      </c>
      <c r="H64" s="24">
        <v>1.5</v>
      </c>
      <c r="I64" s="25">
        <v>1.5</v>
      </c>
      <c r="J64" s="27">
        <f t="shared" si="9"/>
        <v>27.748542399688656</v>
      </c>
      <c r="K64" s="27">
        <f t="shared" si="2"/>
        <v>6.666666666666667</v>
      </c>
      <c r="L64" s="37">
        <f t="shared" si="3"/>
        <v>7.4905452269017658</v>
      </c>
      <c r="M64">
        <f t="shared" si="4"/>
        <v>-11.760912373409578</v>
      </c>
      <c r="N64">
        <f t="shared" si="5"/>
        <v>5.6111841617504439</v>
      </c>
      <c r="P64" s="31">
        <f t="shared" si="6"/>
        <v>6</v>
      </c>
    </row>
    <row r="65" spans="2:16" x14ac:dyDescent="0.25">
      <c r="B65" s="2">
        <v>55</v>
      </c>
      <c r="C65" s="1">
        <f t="shared" si="7"/>
        <v>324</v>
      </c>
      <c r="D65" s="1">
        <f t="shared" si="8"/>
        <v>0</v>
      </c>
      <c r="E65" s="24">
        <f t="shared" si="0"/>
        <v>324</v>
      </c>
      <c r="F65" s="24">
        <v>47</v>
      </c>
      <c r="G65" s="24">
        <v>10</v>
      </c>
      <c r="H65" s="24">
        <v>1.5</v>
      </c>
      <c r="I65" s="25">
        <v>1.5</v>
      </c>
      <c r="J65" s="27">
        <f t="shared" si="9"/>
        <v>27.91090020413224</v>
      </c>
      <c r="K65" s="27">
        <f t="shared" si="2"/>
        <v>6.666666666666667</v>
      </c>
      <c r="L65" s="37">
        <f t="shared" si="3"/>
        <v>7.328187422458182</v>
      </c>
      <c r="M65">
        <f t="shared" si="4"/>
        <v>-11.760912373409578</v>
      </c>
      <c r="N65">
        <f t="shared" si="5"/>
        <v>5.4052868005339558</v>
      </c>
      <c r="P65" s="31">
        <f t="shared" si="6"/>
        <v>6</v>
      </c>
    </row>
    <row r="66" spans="2:16" x14ac:dyDescent="0.25">
      <c r="B66" s="2">
        <v>56</v>
      </c>
      <c r="C66" s="1">
        <f t="shared" si="7"/>
        <v>330</v>
      </c>
      <c r="D66" s="1">
        <f t="shared" si="8"/>
        <v>0</v>
      </c>
      <c r="E66" s="24">
        <f t="shared" si="0"/>
        <v>330</v>
      </c>
      <c r="F66" s="24">
        <v>47</v>
      </c>
      <c r="G66" s="24">
        <v>10</v>
      </c>
      <c r="H66" s="24">
        <v>1.5</v>
      </c>
      <c r="I66" s="25">
        <v>1.5</v>
      </c>
      <c r="J66" s="27">
        <f t="shared" si="9"/>
        <v>28.070278797557751</v>
      </c>
      <c r="K66" s="27">
        <f t="shared" si="2"/>
        <v>6.666666666666667</v>
      </c>
      <c r="L66" s="37">
        <f t="shared" si="3"/>
        <v>7.1688088290326704</v>
      </c>
      <c r="M66">
        <f t="shared" si="4"/>
        <v>-11.760912373409578</v>
      </c>
      <c r="N66">
        <f t="shared" si="5"/>
        <v>5.2105177885477678</v>
      </c>
      <c r="P66" s="31">
        <f t="shared" si="6"/>
        <v>6</v>
      </c>
    </row>
    <row r="67" spans="2:16" x14ac:dyDescent="0.25">
      <c r="B67" s="2">
        <v>57</v>
      </c>
      <c r="C67" s="1">
        <f t="shared" si="7"/>
        <v>336</v>
      </c>
      <c r="D67" s="1">
        <f t="shared" si="8"/>
        <v>0</v>
      </c>
      <c r="E67" s="24">
        <f t="shared" si="0"/>
        <v>336</v>
      </c>
      <c r="F67" s="24">
        <v>47</v>
      </c>
      <c r="G67" s="24">
        <v>10</v>
      </c>
      <c r="H67" s="24">
        <v>1.5</v>
      </c>
      <c r="I67" s="25">
        <v>1.5</v>
      </c>
      <c r="J67" s="27">
        <f t="shared" si="9"/>
        <v>28.226785547796883</v>
      </c>
      <c r="K67" s="27">
        <f t="shared" si="2"/>
        <v>6.666666666666667</v>
      </c>
      <c r="L67" s="37">
        <f t="shared" si="3"/>
        <v>7.0123020787935388</v>
      </c>
      <c r="M67">
        <f t="shared" si="4"/>
        <v>-11.760912373409578</v>
      </c>
      <c r="N67">
        <f t="shared" si="5"/>
        <v>5.0260893846801649</v>
      </c>
      <c r="P67" s="31">
        <f t="shared" si="6"/>
        <v>6</v>
      </c>
    </row>
    <row r="68" spans="2:16" x14ac:dyDescent="0.25">
      <c r="B68" s="2">
        <v>58</v>
      </c>
      <c r="C68" s="1">
        <f t="shared" si="7"/>
        <v>342</v>
      </c>
      <c r="D68" s="1">
        <f t="shared" si="8"/>
        <v>0</v>
      </c>
      <c r="E68" s="24">
        <f t="shared" si="0"/>
        <v>342</v>
      </c>
      <c r="F68" s="24">
        <v>47</v>
      </c>
      <c r="G68" s="24">
        <v>10</v>
      </c>
      <c r="H68" s="24">
        <v>1.5</v>
      </c>
      <c r="I68" s="25">
        <v>1.5</v>
      </c>
      <c r="J68" s="27">
        <f t="shared" si="9"/>
        <v>28.380522121122702</v>
      </c>
      <c r="K68" s="27">
        <f t="shared" si="2"/>
        <v>6.666666666666667</v>
      </c>
      <c r="L68" s="37">
        <f t="shared" si="3"/>
        <v>6.8585655054677197</v>
      </c>
      <c r="M68">
        <f t="shared" si="4"/>
        <v>-11.760912373409578</v>
      </c>
      <c r="N68">
        <f t="shared" si="5"/>
        <v>4.8512823362132957</v>
      </c>
      <c r="P68" s="31">
        <f t="shared" si="6"/>
        <v>-250</v>
      </c>
    </row>
    <row r="69" spans="2:16" x14ac:dyDescent="0.25">
      <c r="B69" s="2">
        <v>59</v>
      </c>
      <c r="C69" s="1">
        <f>C11</f>
        <v>0</v>
      </c>
      <c r="D69" s="1">
        <f>C7+92</f>
        <v>92</v>
      </c>
      <c r="E69" s="24">
        <f t="shared" si="0"/>
        <v>92</v>
      </c>
      <c r="F69" s="24">
        <v>47</v>
      </c>
      <c r="G69" s="24">
        <v>10</v>
      </c>
      <c r="H69" s="24">
        <v>1.5</v>
      </c>
      <c r="I69" s="25">
        <v>1.5</v>
      </c>
      <c r="J69" s="27">
        <f t="shared" si="9"/>
        <v>16.975756546911104</v>
      </c>
      <c r="K69" s="27">
        <f t="shared" si="2"/>
        <v>6.666666666666667</v>
      </c>
      <c r="L69" s="37">
        <f t="shared" si="3"/>
        <v>18.263331079679318</v>
      </c>
      <c r="M69">
        <f t="shared" si="4"/>
        <v>-11.760912373409578</v>
      </c>
      <c r="N69">
        <f t="shared" si="5"/>
        <v>67.039861433465575</v>
      </c>
      <c r="P69" s="31">
        <f t="shared" si="6"/>
        <v>0.19544457292887785</v>
      </c>
    </row>
    <row r="70" spans="2:16" x14ac:dyDescent="0.25">
      <c r="B70" s="2">
        <v>60</v>
      </c>
      <c r="C70" s="1">
        <f>C12</f>
        <v>6</v>
      </c>
      <c r="D70" s="1">
        <f>D69</f>
        <v>92</v>
      </c>
      <c r="E70" s="24">
        <f t="shared" si="0"/>
        <v>92.195444572928878</v>
      </c>
      <c r="F70" s="24">
        <v>47</v>
      </c>
      <c r="G70" s="24">
        <v>10</v>
      </c>
      <c r="H70" s="24">
        <v>1.5</v>
      </c>
      <c r="I70" s="25">
        <v>1.5</v>
      </c>
      <c r="J70" s="27">
        <f t="shared" si="9"/>
        <v>16.994189257142924</v>
      </c>
      <c r="K70" s="27">
        <f t="shared" si="2"/>
        <v>6.666666666666667</v>
      </c>
      <c r="L70" s="37">
        <f t="shared" si="3"/>
        <v>18.244898369447498</v>
      </c>
      <c r="M70">
        <f t="shared" si="4"/>
        <v>-11.760912373409578</v>
      </c>
      <c r="N70">
        <f t="shared" si="5"/>
        <v>66.755927902688583</v>
      </c>
      <c r="P70" s="31">
        <f t="shared" si="6"/>
        <v>0.58386346501673358</v>
      </c>
    </row>
    <row r="71" spans="2:16" x14ac:dyDescent="0.25">
      <c r="B71" s="2">
        <v>61</v>
      </c>
      <c r="C71" s="1">
        <f t="shared" ref="C71:C126" si="10">C13</f>
        <v>12</v>
      </c>
      <c r="D71" s="1">
        <f t="shared" ref="D71:D126" si="11">D70</f>
        <v>92</v>
      </c>
      <c r="E71" s="24">
        <f t="shared" si="0"/>
        <v>92.779308037945611</v>
      </c>
      <c r="F71" s="24">
        <v>47</v>
      </c>
      <c r="G71" s="24">
        <v>10</v>
      </c>
      <c r="H71" s="24">
        <v>1.5</v>
      </c>
      <c r="I71" s="25">
        <v>1.5</v>
      </c>
      <c r="J71" s="27">
        <f t="shared" si="9"/>
        <v>17.049022583223138</v>
      </c>
      <c r="K71" s="27">
        <f t="shared" si="2"/>
        <v>6.666666666666667</v>
      </c>
      <c r="L71" s="37">
        <f t="shared" si="3"/>
        <v>18.190065043367284</v>
      </c>
      <c r="M71">
        <f t="shared" si="4"/>
        <v>-11.760912373409578</v>
      </c>
      <c r="N71">
        <f t="shared" si="5"/>
        <v>65.918376762645508</v>
      </c>
      <c r="P71" s="31">
        <f t="shared" si="6"/>
        <v>0.96502512411811381</v>
      </c>
    </row>
    <row r="72" spans="2:16" x14ac:dyDescent="0.25">
      <c r="B72" s="2">
        <v>62</v>
      </c>
      <c r="C72" s="1">
        <f t="shared" si="10"/>
        <v>18</v>
      </c>
      <c r="D72" s="1">
        <f t="shared" si="11"/>
        <v>92</v>
      </c>
      <c r="E72" s="24">
        <f t="shared" si="0"/>
        <v>93.744333162063725</v>
      </c>
      <c r="F72" s="24">
        <v>47</v>
      </c>
      <c r="G72" s="24">
        <v>10</v>
      </c>
      <c r="H72" s="24">
        <v>1.5</v>
      </c>
      <c r="I72" s="25">
        <v>1.5</v>
      </c>
      <c r="J72" s="27">
        <f t="shared" si="9"/>
        <v>17.138900482484726</v>
      </c>
      <c r="K72" s="27">
        <f t="shared" si="2"/>
        <v>6.666666666666667</v>
      </c>
      <c r="L72" s="37">
        <f t="shared" si="3"/>
        <v>18.100187144105696</v>
      </c>
      <c r="M72">
        <f t="shared" si="4"/>
        <v>-11.760912373409578</v>
      </c>
      <c r="N72">
        <f t="shared" si="5"/>
        <v>64.568205185804786</v>
      </c>
      <c r="P72" s="31">
        <f t="shared" si="6"/>
        <v>1.33458142997398</v>
      </c>
    </row>
    <row r="73" spans="2:16" x14ac:dyDescent="0.25">
      <c r="B73" s="2">
        <v>63</v>
      </c>
      <c r="C73" s="1">
        <f t="shared" si="10"/>
        <v>24</v>
      </c>
      <c r="D73" s="1">
        <f t="shared" si="11"/>
        <v>92</v>
      </c>
      <c r="E73" s="24">
        <f t="shared" si="0"/>
        <v>95.078914592037705</v>
      </c>
      <c r="F73" s="24">
        <v>47</v>
      </c>
      <c r="G73" s="24">
        <v>10</v>
      </c>
      <c r="H73" s="24">
        <v>1.5</v>
      </c>
      <c r="I73" s="25">
        <v>1.5</v>
      </c>
      <c r="J73" s="27">
        <f t="shared" si="9"/>
        <v>17.261684304753633</v>
      </c>
      <c r="K73" s="27">
        <f t="shared" si="2"/>
        <v>6.666666666666667</v>
      </c>
      <c r="L73" s="37">
        <f t="shared" si="3"/>
        <v>17.977403321836789</v>
      </c>
      <c r="M73">
        <f t="shared" si="4"/>
        <v>-11.760912373409578</v>
      </c>
      <c r="N73">
        <f t="shared" si="5"/>
        <v>62.768295041244727</v>
      </c>
      <c r="P73" s="31">
        <f t="shared" si="6"/>
        <v>1.6888486351858489</v>
      </c>
    </row>
    <row r="74" spans="2:16" x14ac:dyDescent="0.25">
      <c r="B74" s="2">
        <v>64</v>
      </c>
      <c r="C74" s="1">
        <f t="shared" si="10"/>
        <v>30</v>
      </c>
      <c r="D74" s="1">
        <f t="shared" si="11"/>
        <v>92</v>
      </c>
      <c r="E74" s="24">
        <f t="shared" si="0"/>
        <v>96.767763227223554</v>
      </c>
      <c r="F74" s="24">
        <v>47</v>
      </c>
      <c r="G74" s="24">
        <v>10</v>
      </c>
      <c r="H74" s="24">
        <v>1.5</v>
      </c>
      <c r="I74" s="25">
        <v>1.5</v>
      </c>
      <c r="J74" s="27">
        <f t="shared" si="9"/>
        <v>17.414614050245866</v>
      </c>
      <c r="K74" s="27">
        <f t="shared" si="2"/>
        <v>6.666666666666667</v>
      </c>
      <c r="L74" s="37">
        <f t="shared" si="3"/>
        <v>17.824473576344555</v>
      </c>
      <c r="M74">
        <f t="shared" si="4"/>
        <v>-11.760912373409578</v>
      </c>
      <c r="N74">
        <f t="shared" si="5"/>
        <v>60.596474495178597</v>
      </c>
      <c r="P74" s="31">
        <f t="shared" si="6"/>
        <v>2.0249490546041926</v>
      </c>
    </row>
    <row r="75" spans="2:16" x14ac:dyDescent="0.25">
      <c r="B75" s="2">
        <v>65</v>
      </c>
      <c r="C75" s="1">
        <f t="shared" si="10"/>
        <v>36</v>
      </c>
      <c r="D75" s="1">
        <f t="shared" si="11"/>
        <v>92</v>
      </c>
      <c r="E75" s="24">
        <f t="shared" si="0"/>
        <v>98.792712281827747</v>
      </c>
      <c r="F75" s="24">
        <v>47</v>
      </c>
      <c r="G75" s="24">
        <v>10</v>
      </c>
      <c r="H75" s="24">
        <v>1.5</v>
      </c>
      <c r="I75" s="25">
        <v>1.5</v>
      </c>
      <c r="J75" s="27">
        <f t="shared" si="9"/>
        <v>17.594498176666917</v>
      </c>
      <c r="K75" s="27">
        <f t="shared" si="2"/>
        <v>6.666666666666667</v>
      </c>
      <c r="L75" s="37">
        <f t="shared" si="3"/>
        <v>17.644589449923505</v>
      </c>
      <c r="M75">
        <f t="shared" si="4"/>
        <v>-11.760912373409578</v>
      </c>
      <c r="N75">
        <f t="shared" si="5"/>
        <v>58.137847046398811</v>
      </c>
      <c r="P75" s="31">
        <f t="shared" si="6"/>
        <v>2.3408627563365059</v>
      </c>
    </row>
    <row r="76" spans="2:16" x14ac:dyDescent="0.25">
      <c r="B76" s="2">
        <v>66</v>
      </c>
      <c r="C76" s="1">
        <f t="shared" si="10"/>
        <v>42</v>
      </c>
      <c r="D76" s="1">
        <f t="shared" si="11"/>
        <v>92</v>
      </c>
      <c r="E76" s="24">
        <f t="shared" ref="E76:E139" si="12">SQRT(($B$3-C76)^2+($C$3-D76)^2)</f>
        <v>101.13357503816425</v>
      </c>
      <c r="F76" s="24">
        <v>47</v>
      </c>
      <c r="G76" s="24">
        <v>10</v>
      </c>
      <c r="H76" s="24">
        <v>1.5</v>
      </c>
      <c r="I76" s="25">
        <v>1.5</v>
      </c>
      <c r="J76" s="27">
        <f t="shared" si="9"/>
        <v>17.797907193542976</v>
      </c>
      <c r="K76" s="27">
        <f t="shared" ref="K76:K139" si="13">4/60*100</f>
        <v>6.666666666666667</v>
      </c>
      <c r="L76" s="37">
        <f t="shared" ref="L76:L139" si="14">F76-J76+M76</f>
        <v>17.441180433047446</v>
      </c>
      <c r="M76">
        <f t="shared" ref="M76:M139" si="15">10*LOG(6.666667/100)</f>
        <v>-11.760912373409578</v>
      </c>
      <c r="N76">
        <f t="shared" ref="N76:N139" si="16">10^(L76/10)</f>
        <v>55.477648335241724</v>
      </c>
      <c r="P76" s="31">
        <f t="shared" ref="P76:P139" si="17">E77-E76</f>
        <v>2.63539913041852</v>
      </c>
    </row>
    <row r="77" spans="2:16" x14ac:dyDescent="0.25">
      <c r="B77" s="2">
        <v>67</v>
      </c>
      <c r="C77" s="1">
        <f t="shared" si="10"/>
        <v>48</v>
      </c>
      <c r="D77" s="1">
        <f t="shared" si="11"/>
        <v>92</v>
      </c>
      <c r="E77" s="24">
        <f t="shared" si="12"/>
        <v>103.76897416858277</v>
      </c>
      <c r="F77" s="24">
        <v>47</v>
      </c>
      <c r="G77" s="24">
        <v>10</v>
      </c>
      <c r="H77" s="24">
        <v>1.5</v>
      </c>
      <c r="I77" s="25">
        <v>1.5</v>
      </c>
      <c r="J77" s="27">
        <f t="shared" ref="J77:J140" si="18">20*LOG10(E77/G77)-2.3</f>
        <v>18.021350468799014</v>
      </c>
      <c r="K77" s="27">
        <f t="shared" si="13"/>
        <v>6.666666666666667</v>
      </c>
      <c r="L77" s="37">
        <f t="shared" si="14"/>
        <v>17.217737157791408</v>
      </c>
      <c r="M77">
        <f t="shared" si="15"/>
        <v>-11.760912373409578</v>
      </c>
      <c r="N77">
        <f t="shared" si="16"/>
        <v>52.695522582917235</v>
      </c>
      <c r="P77" s="31">
        <f t="shared" si="17"/>
        <v>2.9081086561739227</v>
      </c>
    </row>
    <row r="78" spans="2:16" x14ac:dyDescent="0.25">
      <c r="B78" s="2">
        <v>68</v>
      </c>
      <c r="C78" s="1">
        <f t="shared" si="10"/>
        <v>54</v>
      </c>
      <c r="D78" s="1">
        <f t="shared" si="11"/>
        <v>92</v>
      </c>
      <c r="E78" s="24">
        <f t="shared" si="12"/>
        <v>106.6770828247567</v>
      </c>
      <c r="F78" s="24">
        <v>47</v>
      </c>
      <c r="G78" s="24">
        <v>10</v>
      </c>
      <c r="H78" s="24">
        <v>1.5</v>
      </c>
      <c r="I78" s="25">
        <v>1.5</v>
      </c>
      <c r="J78" s="27">
        <f t="shared" si="18"/>
        <v>18.261422620590519</v>
      </c>
      <c r="K78" s="27">
        <f t="shared" si="13"/>
        <v>6.666666666666667</v>
      </c>
      <c r="L78" s="37">
        <f t="shared" si="14"/>
        <v>16.977665005999903</v>
      </c>
      <c r="M78">
        <f t="shared" si="15"/>
        <v>-11.760912373409578</v>
      </c>
      <c r="N78">
        <f t="shared" si="16"/>
        <v>49.861633319231359</v>
      </c>
      <c r="P78" s="31">
        <f t="shared" si="17"/>
        <v>3.1591589172111583</v>
      </c>
    </row>
    <row r="79" spans="2:16" x14ac:dyDescent="0.25">
      <c r="B79" s="2">
        <v>69</v>
      </c>
      <c r="C79" s="1">
        <f t="shared" si="10"/>
        <v>60</v>
      </c>
      <c r="D79" s="1">
        <f t="shared" si="11"/>
        <v>92</v>
      </c>
      <c r="E79" s="24">
        <f t="shared" si="12"/>
        <v>109.83624174196785</v>
      </c>
      <c r="F79" s="24">
        <v>47</v>
      </c>
      <c r="G79" s="24">
        <v>10</v>
      </c>
      <c r="H79" s="24">
        <v>1.5</v>
      </c>
      <c r="I79" s="25">
        <v>1.5</v>
      </c>
      <c r="J79" s="27">
        <f t="shared" si="18"/>
        <v>18.514913285256988</v>
      </c>
      <c r="K79" s="27">
        <f t="shared" si="13"/>
        <v>6.666666666666667</v>
      </c>
      <c r="L79" s="37">
        <f t="shared" si="14"/>
        <v>16.724174341333434</v>
      </c>
      <c r="M79">
        <f t="shared" si="15"/>
        <v>-11.760912373409578</v>
      </c>
      <c r="N79">
        <f t="shared" si="16"/>
        <v>47.034597743107774</v>
      </c>
      <c r="P79" s="31">
        <f t="shared" si="17"/>
        <v>3.3891970957774333</v>
      </c>
    </row>
    <row r="80" spans="2:16" x14ac:dyDescent="0.25">
      <c r="B80" s="2">
        <v>70</v>
      </c>
      <c r="C80" s="1">
        <f t="shared" si="10"/>
        <v>66</v>
      </c>
      <c r="D80" s="1">
        <f t="shared" si="11"/>
        <v>92</v>
      </c>
      <c r="E80" s="24">
        <f t="shared" si="12"/>
        <v>113.22543883774529</v>
      </c>
      <c r="F80" s="24">
        <v>47</v>
      </c>
      <c r="G80" s="24">
        <v>10</v>
      </c>
      <c r="H80" s="24">
        <v>1.5</v>
      </c>
      <c r="I80" s="25">
        <v>1.5</v>
      </c>
      <c r="J80" s="27">
        <f t="shared" si="18"/>
        <v>18.778880251827985</v>
      </c>
      <c r="K80" s="27">
        <f t="shared" si="13"/>
        <v>6.666666666666667</v>
      </c>
      <c r="L80" s="37">
        <f t="shared" si="14"/>
        <v>16.460207374762437</v>
      </c>
      <c r="M80">
        <f t="shared" si="15"/>
        <v>-11.760912373409578</v>
      </c>
      <c r="N80">
        <f t="shared" si="16"/>
        <v>44.260950637507989</v>
      </c>
      <c r="P80" s="31">
        <f t="shared" si="17"/>
        <v>3.5992160943365832</v>
      </c>
    </row>
    <row r="81" spans="2:16" x14ac:dyDescent="0.25">
      <c r="B81" s="2">
        <v>71</v>
      </c>
      <c r="C81" s="1">
        <f t="shared" si="10"/>
        <v>72</v>
      </c>
      <c r="D81" s="1">
        <f t="shared" si="11"/>
        <v>92</v>
      </c>
      <c r="E81" s="24">
        <f t="shared" si="12"/>
        <v>116.82465493208187</v>
      </c>
      <c r="F81" s="24">
        <v>47</v>
      </c>
      <c r="G81" s="24">
        <v>10</v>
      </c>
      <c r="H81" s="24">
        <v>1.5</v>
      </c>
      <c r="I81" s="25">
        <v>1.5</v>
      </c>
      <c r="J81" s="27">
        <f t="shared" si="18"/>
        <v>19.050690138234476</v>
      </c>
      <c r="K81" s="27">
        <f t="shared" si="13"/>
        <v>6.666666666666667</v>
      </c>
      <c r="L81" s="37">
        <f t="shared" si="14"/>
        <v>16.188397488355946</v>
      </c>
      <c r="M81">
        <f t="shared" si="15"/>
        <v>-11.760912373409578</v>
      </c>
      <c r="N81">
        <f t="shared" si="16"/>
        <v>41.575717114071843</v>
      </c>
      <c r="P81" s="31">
        <f t="shared" si="17"/>
        <v>3.790435334434946</v>
      </c>
    </row>
    <row r="82" spans="2:16" x14ac:dyDescent="0.25">
      <c r="B82" s="2">
        <v>72</v>
      </c>
      <c r="C82" s="1">
        <f t="shared" si="10"/>
        <v>78</v>
      </c>
      <c r="D82" s="1">
        <f t="shared" si="11"/>
        <v>92</v>
      </c>
      <c r="E82" s="24">
        <f t="shared" si="12"/>
        <v>120.61509026651682</v>
      </c>
      <c r="F82" s="24">
        <v>47</v>
      </c>
      <c r="G82" s="24">
        <v>10</v>
      </c>
      <c r="H82" s="24">
        <v>1.5</v>
      </c>
      <c r="I82" s="25">
        <v>1.5</v>
      </c>
      <c r="J82" s="27">
        <f t="shared" si="18"/>
        <v>19.328032923826743</v>
      </c>
      <c r="K82" s="27">
        <f t="shared" si="13"/>
        <v>6.666666666666667</v>
      </c>
      <c r="L82" s="37">
        <f t="shared" si="14"/>
        <v>15.911054702763678</v>
      </c>
      <c r="M82">
        <f t="shared" si="15"/>
        <v>-11.760912373409578</v>
      </c>
      <c r="N82">
        <f t="shared" si="16"/>
        <v>39.003669725931559</v>
      </c>
      <c r="P82" s="31">
        <f t="shared" si="17"/>
        <v>3.9642017526626745</v>
      </c>
    </row>
    <row r="83" spans="2:16" x14ac:dyDescent="0.25">
      <c r="B83" s="2">
        <v>73</v>
      </c>
      <c r="C83" s="1">
        <f t="shared" si="10"/>
        <v>84</v>
      </c>
      <c r="D83" s="1">
        <f t="shared" si="11"/>
        <v>92</v>
      </c>
      <c r="E83" s="24">
        <f t="shared" si="12"/>
        <v>124.57929201917949</v>
      </c>
      <c r="F83" s="24">
        <v>47</v>
      </c>
      <c r="G83" s="24">
        <v>10</v>
      </c>
      <c r="H83" s="24">
        <v>1.5</v>
      </c>
      <c r="I83" s="25">
        <v>1.5</v>
      </c>
      <c r="J83" s="27">
        <f t="shared" si="18"/>
        <v>19.608917169221698</v>
      </c>
      <c r="K83" s="27">
        <f t="shared" si="13"/>
        <v>6.666666666666667</v>
      </c>
      <c r="L83" s="37">
        <f t="shared" si="14"/>
        <v>15.630170457368724</v>
      </c>
      <c r="M83">
        <f t="shared" si="15"/>
        <v>-11.760912373409578</v>
      </c>
      <c r="N83">
        <f t="shared" si="16"/>
        <v>36.560914121962107</v>
      </c>
      <c r="P83" s="31">
        <f t="shared" si="17"/>
        <v>4.1219123263898609</v>
      </c>
    </row>
    <row r="84" spans="2:16" x14ac:dyDescent="0.25">
      <c r="B84" s="2">
        <v>74</v>
      </c>
      <c r="C84" s="1">
        <f t="shared" si="10"/>
        <v>90</v>
      </c>
      <c r="D84" s="1">
        <f t="shared" si="11"/>
        <v>92</v>
      </c>
      <c r="E84" s="24">
        <f t="shared" si="12"/>
        <v>128.70120434556935</v>
      </c>
      <c r="F84" s="24">
        <v>47</v>
      </c>
      <c r="G84" s="24">
        <v>10</v>
      </c>
      <c r="H84" s="24">
        <v>1.5</v>
      </c>
      <c r="I84" s="25">
        <v>1.5</v>
      </c>
      <c r="J84" s="27">
        <f t="shared" si="18"/>
        <v>19.891652218303406</v>
      </c>
      <c r="K84" s="27">
        <f t="shared" si="13"/>
        <v>6.666666666666667</v>
      </c>
      <c r="L84" s="37">
        <f t="shared" si="14"/>
        <v>15.347435408287016</v>
      </c>
      <c r="M84">
        <f t="shared" si="15"/>
        <v>-11.760912373409578</v>
      </c>
      <c r="N84">
        <f t="shared" si="16"/>
        <v>34.2565435385687</v>
      </c>
      <c r="P84" s="31">
        <f t="shared" si="17"/>
        <v>4.2649567631879393</v>
      </c>
    </row>
    <row r="85" spans="2:16" x14ac:dyDescent="0.25">
      <c r="B85" s="2">
        <v>75</v>
      </c>
      <c r="C85" s="1">
        <f t="shared" si="10"/>
        <v>96</v>
      </c>
      <c r="D85" s="1">
        <f t="shared" si="11"/>
        <v>92</v>
      </c>
      <c r="E85" s="24">
        <f t="shared" si="12"/>
        <v>132.96616110875729</v>
      </c>
      <c r="F85" s="24">
        <v>47</v>
      </c>
      <c r="G85" s="24">
        <v>10</v>
      </c>
      <c r="H85" s="24">
        <v>1.5</v>
      </c>
      <c r="I85" s="25">
        <v>1.5</v>
      </c>
      <c r="J85" s="27">
        <f t="shared" si="18"/>
        <v>20.174822606770544</v>
      </c>
      <c r="K85" s="27">
        <f t="shared" si="13"/>
        <v>6.666666666666667</v>
      </c>
      <c r="L85" s="37">
        <f t="shared" si="14"/>
        <v>15.064265019819878</v>
      </c>
      <c r="M85">
        <f t="shared" si="15"/>
        <v>-11.760912373409578</v>
      </c>
      <c r="N85">
        <f t="shared" si="16"/>
        <v>32.094196107061777</v>
      </c>
      <c r="P85" s="31">
        <f t="shared" si="17"/>
        <v>4.3946775607849133</v>
      </c>
    </row>
    <row r="86" spans="2:16" x14ac:dyDescent="0.25">
      <c r="B86" s="2">
        <v>76</v>
      </c>
      <c r="C86" s="1">
        <f t="shared" si="10"/>
        <v>102</v>
      </c>
      <c r="D86" s="1">
        <f t="shared" si="11"/>
        <v>92</v>
      </c>
      <c r="E86" s="24">
        <f t="shared" si="12"/>
        <v>137.3608386695422</v>
      </c>
      <c r="F86" s="24">
        <v>47</v>
      </c>
      <c r="G86" s="24">
        <v>10</v>
      </c>
      <c r="H86" s="24">
        <v>1.5</v>
      </c>
      <c r="I86" s="25">
        <v>1.5</v>
      </c>
      <c r="J86" s="27">
        <f t="shared" si="18"/>
        <v>20.457258675736643</v>
      </c>
      <c r="K86" s="27">
        <f t="shared" si="13"/>
        <v>6.666666666666667</v>
      </c>
      <c r="L86" s="37">
        <f t="shared" si="14"/>
        <v>14.781828950853779</v>
      </c>
      <c r="M86">
        <f t="shared" si="15"/>
        <v>-11.760912373409578</v>
      </c>
      <c r="N86">
        <f t="shared" si="16"/>
        <v>30.073425226460262</v>
      </c>
      <c r="P86" s="31">
        <f t="shared" si="17"/>
        <v>4.5123441382033889</v>
      </c>
    </row>
    <row r="87" spans="2:16" x14ac:dyDescent="0.25">
      <c r="B87" s="2">
        <v>77</v>
      </c>
      <c r="C87" s="1">
        <f t="shared" si="10"/>
        <v>108</v>
      </c>
      <c r="D87" s="1">
        <f t="shared" si="11"/>
        <v>92</v>
      </c>
      <c r="E87" s="24">
        <f t="shared" si="12"/>
        <v>141.87318280774559</v>
      </c>
      <c r="F87" s="24">
        <v>47</v>
      </c>
      <c r="G87" s="24">
        <v>10</v>
      </c>
      <c r="H87" s="24">
        <v>1.5</v>
      </c>
      <c r="I87" s="25">
        <v>1.5</v>
      </c>
      <c r="J87" s="27">
        <f t="shared" si="18"/>
        <v>20.738006237651749</v>
      </c>
      <c r="K87" s="27">
        <f t="shared" si="13"/>
        <v>6.666666666666667</v>
      </c>
      <c r="L87" s="37">
        <f t="shared" si="14"/>
        <v>14.501081388938672</v>
      </c>
      <c r="M87">
        <f t="shared" si="15"/>
        <v>-11.760912373409578</v>
      </c>
      <c r="N87">
        <f t="shared" si="16"/>
        <v>28.19084793187859</v>
      </c>
      <c r="P87" s="31">
        <f t="shared" si="17"/>
        <v>4.6191378100943155</v>
      </c>
    </row>
    <row r="88" spans="2:16" x14ac:dyDescent="0.25">
      <c r="B88" s="2">
        <v>78</v>
      </c>
      <c r="C88" s="1">
        <f t="shared" si="10"/>
        <v>114</v>
      </c>
      <c r="D88" s="1">
        <f t="shared" si="11"/>
        <v>92</v>
      </c>
      <c r="E88" s="24">
        <f t="shared" si="12"/>
        <v>146.49232061783991</v>
      </c>
      <c r="F88" s="24">
        <v>47</v>
      </c>
      <c r="G88" s="24">
        <v>10</v>
      </c>
      <c r="H88" s="24">
        <v>1.5</v>
      </c>
      <c r="I88" s="25">
        <v>1.5</v>
      </c>
      <c r="J88" s="27">
        <f t="shared" si="18"/>
        <v>21.016297176299322</v>
      </c>
      <c r="K88" s="27">
        <f t="shared" si="13"/>
        <v>6.666666666666667</v>
      </c>
      <c r="L88" s="37">
        <f t="shared" si="14"/>
        <v>14.2227904502911</v>
      </c>
      <c r="M88">
        <f t="shared" si="15"/>
        <v>-11.760912373409578</v>
      </c>
      <c r="N88">
        <f t="shared" si="16"/>
        <v>26.441071163693039</v>
      </c>
      <c r="P88" s="31">
        <f t="shared" si="17"/>
        <v>4.7161447536464891</v>
      </c>
    </row>
    <row r="89" spans="2:16" x14ac:dyDescent="0.25">
      <c r="B89" s="2">
        <v>79</v>
      </c>
      <c r="C89" s="1">
        <f t="shared" si="10"/>
        <v>120</v>
      </c>
      <c r="D89" s="1">
        <f t="shared" si="11"/>
        <v>92</v>
      </c>
      <c r="E89" s="24">
        <f t="shared" si="12"/>
        <v>151.2084653714864</v>
      </c>
      <c r="F89" s="24">
        <v>47</v>
      </c>
      <c r="G89" s="24">
        <v>10</v>
      </c>
      <c r="H89" s="24">
        <v>1.5</v>
      </c>
      <c r="I89" s="25">
        <v>1.5</v>
      </c>
      <c r="J89" s="27">
        <f t="shared" si="18"/>
        <v>21.29152211446895</v>
      </c>
      <c r="K89" s="27">
        <f t="shared" si="13"/>
        <v>6.666666666666667</v>
      </c>
      <c r="L89" s="37">
        <f t="shared" si="14"/>
        <v>13.947565512121471</v>
      </c>
      <c r="M89">
        <f t="shared" si="15"/>
        <v>-11.760912373409578</v>
      </c>
      <c r="N89">
        <f t="shared" si="16"/>
        <v>24.817415464173038</v>
      </c>
      <c r="P89" s="31">
        <f t="shared" si="17"/>
        <v>4.804354614564744</v>
      </c>
    </row>
    <row r="90" spans="2:16" x14ac:dyDescent="0.25">
      <c r="B90" s="2">
        <v>80</v>
      </c>
      <c r="C90" s="1">
        <f t="shared" si="10"/>
        <v>126</v>
      </c>
      <c r="D90" s="1">
        <f t="shared" si="11"/>
        <v>92</v>
      </c>
      <c r="E90" s="24">
        <f t="shared" si="12"/>
        <v>156.01281998605114</v>
      </c>
      <c r="F90" s="24">
        <v>47</v>
      </c>
      <c r="G90" s="24">
        <v>10</v>
      </c>
      <c r="H90" s="24">
        <v>1.5</v>
      </c>
      <c r="I90" s="25">
        <v>1.5</v>
      </c>
      <c r="J90" s="27">
        <f t="shared" si="18"/>
        <v>21.563205738940461</v>
      </c>
      <c r="K90" s="27">
        <f t="shared" si="13"/>
        <v>6.666666666666667</v>
      </c>
      <c r="L90" s="37">
        <f t="shared" si="14"/>
        <v>13.675881887649961</v>
      </c>
      <c r="M90">
        <f t="shared" si="15"/>
        <v>-11.760912373409578</v>
      </c>
      <c r="N90">
        <f t="shared" si="16"/>
        <v>23.312464551062131</v>
      </c>
      <c r="P90" s="31">
        <f t="shared" si="17"/>
        <v>4.884662902898981</v>
      </c>
    </row>
    <row r="91" spans="2:16" x14ac:dyDescent="0.25">
      <c r="B91" s="2">
        <v>81</v>
      </c>
      <c r="C91" s="1">
        <f t="shared" si="10"/>
        <v>132</v>
      </c>
      <c r="D91" s="1">
        <f t="shared" si="11"/>
        <v>92</v>
      </c>
      <c r="E91" s="24">
        <f t="shared" si="12"/>
        <v>160.89748288895012</v>
      </c>
      <c r="F91" s="24">
        <v>47</v>
      </c>
      <c r="G91" s="24">
        <v>10</v>
      </c>
      <c r="H91" s="24">
        <v>1.5</v>
      </c>
      <c r="I91" s="25">
        <v>1.5</v>
      </c>
      <c r="J91" s="27">
        <f t="shared" si="18"/>
        <v>21.830984999321782</v>
      </c>
      <c r="K91" s="27">
        <f t="shared" si="13"/>
        <v>6.666666666666667</v>
      </c>
      <c r="L91" s="37">
        <f t="shared" si="14"/>
        <v>13.40810262726864</v>
      </c>
      <c r="M91">
        <f t="shared" si="15"/>
        <v>-11.760912373409578</v>
      </c>
      <c r="N91">
        <f t="shared" si="16"/>
        <v>21.918471383376563</v>
      </c>
      <c r="P91" s="31">
        <f t="shared" si="17"/>
        <v>4.957875782393387</v>
      </c>
    </row>
    <row r="92" spans="2:16" x14ac:dyDescent="0.25">
      <c r="B92" s="2">
        <v>82</v>
      </c>
      <c r="C92" s="1">
        <f t="shared" si="10"/>
        <v>138</v>
      </c>
      <c r="D92" s="1">
        <f t="shared" si="11"/>
        <v>92</v>
      </c>
      <c r="E92" s="24">
        <f t="shared" si="12"/>
        <v>165.85535867134351</v>
      </c>
      <c r="F92" s="24">
        <v>47</v>
      </c>
      <c r="G92" s="24">
        <v>10</v>
      </c>
      <c r="H92" s="24">
        <v>1.5</v>
      </c>
      <c r="I92" s="25">
        <v>1.5</v>
      </c>
      <c r="J92" s="27">
        <f t="shared" si="18"/>
        <v>22.094590156699848</v>
      </c>
      <c r="K92" s="27">
        <f t="shared" si="13"/>
        <v>6.666666666666667</v>
      </c>
      <c r="L92" s="37">
        <f t="shared" si="14"/>
        <v>13.144497469890574</v>
      </c>
      <c r="M92">
        <f t="shared" si="15"/>
        <v>-11.760912373409578</v>
      </c>
      <c r="N92">
        <f t="shared" si="16"/>
        <v>20.627649671835556</v>
      </c>
      <c r="P92" s="31">
        <f t="shared" si="17"/>
        <v>5.0247162350071051</v>
      </c>
    </row>
    <row r="93" spans="2:16" x14ac:dyDescent="0.25">
      <c r="B93" s="2">
        <v>83</v>
      </c>
      <c r="C93" s="1">
        <f t="shared" si="10"/>
        <v>144</v>
      </c>
      <c r="D93" s="1">
        <f t="shared" si="11"/>
        <v>92</v>
      </c>
      <c r="E93" s="24">
        <f t="shared" si="12"/>
        <v>170.88007490635061</v>
      </c>
      <c r="F93" s="24">
        <v>47</v>
      </c>
      <c r="G93" s="24">
        <v>10</v>
      </c>
      <c r="H93" s="24">
        <v>1.5</v>
      </c>
      <c r="I93" s="25">
        <v>1.5</v>
      </c>
      <c r="J93" s="27">
        <f t="shared" si="18"/>
        <v>22.353828514484182</v>
      </c>
      <c r="K93" s="27">
        <f t="shared" si="13"/>
        <v>6.666666666666667</v>
      </c>
      <c r="L93" s="37">
        <f t="shared" si="14"/>
        <v>12.88525911210624</v>
      </c>
      <c r="M93">
        <f t="shared" si="15"/>
        <v>-11.760912373409578</v>
      </c>
      <c r="N93">
        <f t="shared" si="16"/>
        <v>19.432376273042888</v>
      </c>
      <c r="P93" s="31">
        <f t="shared" si="17"/>
        <v>5.0858308822424192</v>
      </c>
    </row>
    <row r="94" spans="2:16" x14ac:dyDescent="0.25">
      <c r="B94" s="2">
        <v>84</v>
      </c>
      <c r="C94" s="1">
        <f t="shared" si="10"/>
        <v>150</v>
      </c>
      <c r="D94" s="1">
        <f t="shared" si="11"/>
        <v>92</v>
      </c>
      <c r="E94" s="24">
        <f t="shared" si="12"/>
        <v>175.96590578859303</v>
      </c>
      <c r="F94" s="24">
        <v>47</v>
      </c>
      <c r="G94" s="24">
        <v>10</v>
      </c>
      <c r="H94" s="24">
        <v>1.5</v>
      </c>
      <c r="I94" s="25">
        <v>1.5</v>
      </c>
      <c r="J94" s="27">
        <f t="shared" si="18"/>
        <v>22.60857058784643</v>
      </c>
      <c r="K94" s="27">
        <f t="shared" si="13"/>
        <v>6.666666666666667</v>
      </c>
      <c r="L94" s="37">
        <f t="shared" si="14"/>
        <v>12.630517038743992</v>
      </c>
      <c r="M94">
        <f t="shared" si="15"/>
        <v>-11.760912373409578</v>
      </c>
      <c r="N94">
        <f t="shared" si="16"/>
        <v>18.325325770987352</v>
      </c>
      <c r="P94" s="31">
        <f t="shared" si="17"/>
        <v>5.1417969741553122</v>
      </c>
    </row>
    <row r="95" spans="2:16" x14ac:dyDescent="0.25">
      <c r="B95" s="2">
        <v>85</v>
      </c>
      <c r="C95" s="1">
        <f t="shared" si="10"/>
        <v>156</v>
      </c>
      <c r="D95" s="1">
        <f t="shared" si="11"/>
        <v>92</v>
      </c>
      <c r="E95" s="24">
        <f t="shared" si="12"/>
        <v>181.10770276274835</v>
      </c>
      <c r="F95" s="24">
        <v>47</v>
      </c>
      <c r="G95" s="24">
        <v>10</v>
      </c>
      <c r="H95" s="24">
        <v>1.5</v>
      </c>
      <c r="I95" s="25">
        <v>1.5</v>
      </c>
      <c r="J95" s="27">
        <f t="shared" si="18"/>
        <v>22.858738437116791</v>
      </c>
      <c r="K95" s="27">
        <f t="shared" si="13"/>
        <v>6.666666666666667</v>
      </c>
      <c r="L95" s="37">
        <f t="shared" si="14"/>
        <v>12.38034918947363</v>
      </c>
      <c r="M95">
        <f t="shared" si="15"/>
        <v>-11.760912373409578</v>
      </c>
      <c r="N95">
        <f t="shared" si="16"/>
        <v>17.299554486977197</v>
      </c>
      <c r="P95" s="31">
        <f t="shared" si="17"/>
        <v>5.1931292268055813</v>
      </c>
    </row>
    <row r="96" spans="2:16" x14ac:dyDescent="0.25">
      <c r="B96" s="2">
        <v>86</v>
      </c>
      <c r="C96" s="1">
        <f t="shared" si="10"/>
        <v>162</v>
      </c>
      <c r="D96" s="1">
        <f t="shared" si="11"/>
        <v>92</v>
      </c>
      <c r="E96" s="24">
        <f t="shared" si="12"/>
        <v>186.30083198955393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si="18"/>
        <v>23.104295887797687</v>
      </c>
      <c r="K96" s="27">
        <f t="shared" si="13"/>
        <v>6.666666666666667</v>
      </c>
      <c r="L96" s="37">
        <f t="shared" si="14"/>
        <v>12.134791738792735</v>
      </c>
      <c r="M96">
        <f t="shared" si="15"/>
        <v>-11.760912373409578</v>
      </c>
      <c r="N96">
        <f t="shared" si="16"/>
        <v>16.348547515640554</v>
      </c>
      <c r="P96" s="31">
        <f t="shared" si="17"/>
        <v>5.2402863114521381</v>
      </c>
    </row>
    <row r="97" spans="2:16" x14ac:dyDescent="0.25">
      <c r="B97" s="2">
        <v>87</v>
      </c>
      <c r="C97" s="1">
        <f t="shared" si="10"/>
        <v>168</v>
      </c>
      <c r="D97" s="1">
        <f t="shared" si="11"/>
        <v>92</v>
      </c>
      <c r="E97" s="24">
        <f t="shared" si="12"/>
        <v>191.54111830100607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18"/>
        <v>23.345240373858637</v>
      </c>
      <c r="K97" s="27">
        <f t="shared" si="13"/>
        <v>6.666666666666667</v>
      </c>
      <c r="L97" s="37">
        <f t="shared" si="14"/>
        <v>11.893847252731785</v>
      </c>
      <c r="M97">
        <f t="shared" si="15"/>
        <v>-11.760912373409578</v>
      </c>
      <c r="N97">
        <f t="shared" si="16"/>
        <v>15.46623929276199</v>
      </c>
      <c r="P97" s="31">
        <f t="shared" si="17"/>
        <v>5.2836768849663827</v>
      </c>
    </row>
    <row r="98" spans="2:16" x14ac:dyDescent="0.25">
      <c r="B98" s="2">
        <v>88</v>
      </c>
      <c r="C98" s="1">
        <f t="shared" si="10"/>
        <v>174</v>
      </c>
      <c r="D98" s="1">
        <f t="shared" si="11"/>
        <v>92</v>
      </c>
      <c r="E98" s="24">
        <f t="shared" si="12"/>
        <v>196.82479518597245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18"/>
        <v>23.58159616383092</v>
      </c>
      <c r="K98" s="27">
        <f t="shared" si="13"/>
        <v>6.666666666666667</v>
      </c>
      <c r="L98" s="37">
        <f t="shared" si="14"/>
        <v>11.657491462759502</v>
      </c>
      <c r="M98">
        <f t="shared" si="15"/>
        <v>-11.760912373409578</v>
      </c>
      <c r="N98">
        <f t="shared" si="16"/>
        <v>14.647015673021485</v>
      </c>
      <c r="P98" s="31">
        <f t="shared" si="17"/>
        <v>5.3236651099200003</v>
      </c>
    </row>
    <row r="99" spans="2:16" x14ac:dyDescent="0.25">
      <c r="B99" s="2">
        <v>89</v>
      </c>
      <c r="C99" s="1">
        <f t="shared" si="10"/>
        <v>180</v>
      </c>
      <c r="D99" s="1">
        <f t="shared" si="11"/>
        <v>92</v>
      </c>
      <c r="E99" s="24">
        <f t="shared" si="12"/>
        <v>202.14846029589245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18"/>
        <v>23.813408755833212</v>
      </c>
      <c r="K99" s="27">
        <f t="shared" si="13"/>
        <v>6.666666666666667</v>
      </c>
      <c r="L99" s="37">
        <f t="shared" si="14"/>
        <v>11.42567887075721</v>
      </c>
      <c r="M99">
        <f t="shared" si="15"/>
        <v>-11.760912373409578</v>
      </c>
      <c r="N99">
        <f t="shared" si="16"/>
        <v>13.885703484065491</v>
      </c>
      <c r="P99" s="31">
        <f t="shared" si="17"/>
        <v>5.3605756519428382</v>
      </c>
    </row>
    <row r="100" spans="2:16" x14ac:dyDescent="0.25">
      <c r="B100" s="2">
        <v>90</v>
      </c>
      <c r="C100" s="1">
        <f t="shared" si="10"/>
        <v>186</v>
      </c>
      <c r="D100" s="1">
        <f t="shared" si="11"/>
        <v>92</v>
      </c>
      <c r="E100" s="24">
        <f t="shared" si="12"/>
        <v>207.50903594783529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18"/>
        <v>24.040740254874684</v>
      </c>
      <c r="K100" s="27">
        <f t="shared" si="13"/>
        <v>6.666666666666667</v>
      </c>
      <c r="L100" s="37">
        <f t="shared" si="14"/>
        <v>11.198347371715737</v>
      </c>
      <c r="M100">
        <f t="shared" si="15"/>
        <v>-11.760912373409578</v>
      </c>
      <c r="N100">
        <f t="shared" si="16"/>
        <v>13.177551954780586</v>
      </c>
      <c r="P100" s="31">
        <f t="shared" si="17"/>
        <v>5.3946981669049308</v>
      </c>
    </row>
    <row r="101" spans="2:16" x14ac:dyDescent="0.25">
      <c r="B101" s="2">
        <v>91</v>
      </c>
      <c r="C101" s="1">
        <f t="shared" si="10"/>
        <v>192</v>
      </c>
      <c r="D101" s="1">
        <f t="shared" si="11"/>
        <v>92</v>
      </c>
      <c r="E101" s="24">
        <f t="shared" si="12"/>
        <v>212.90373411474022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18"/>
        <v>24.263665571763621</v>
      </c>
      <c r="K101" s="27">
        <f t="shared" si="13"/>
        <v>6.666666666666667</v>
      </c>
      <c r="L101" s="37">
        <f t="shared" si="14"/>
        <v>10.975422054826801</v>
      </c>
      <c r="M101">
        <f t="shared" si="15"/>
        <v>-11.760912373409578</v>
      </c>
      <c r="N101">
        <f t="shared" si="16"/>
        <v>12.518209212249648</v>
      </c>
      <c r="P101" s="31">
        <f t="shared" si="17"/>
        <v>5.4262913054937201</v>
      </c>
    </row>
    <row r="102" spans="2:16" x14ac:dyDescent="0.25">
      <c r="B102" s="2">
        <v>92</v>
      </c>
      <c r="C102" s="1">
        <f t="shared" si="10"/>
        <v>198</v>
      </c>
      <c r="D102" s="1">
        <f t="shared" si="11"/>
        <v>92</v>
      </c>
      <c r="E102" s="24">
        <f t="shared" si="12"/>
        <v>218.33002542023394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18"/>
        <v>24.482269306728949</v>
      </c>
      <c r="K102" s="27">
        <f t="shared" si="13"/>
        <v>6.666666666666667</v>
      </c>
      <c r="L102" s="37">
        <f t="shared" si="14"/>
        <v>10.756818319861473</v>
      </c>
      <c r="M102">
        <f t="shared" si="15"/>
        <v>-11.760912373409578</v>
      </c>
      <c r="N102">
        <f t="shared" si="16"/>
        <v>11.903696131007225</v>
      </c>
      <c r="P102" s="31">
        <f t="shared" si="17"/>
        <v>5.4555862709559051</v>
      </c>
    </row>
    <row r="103" spans="2:16" x14ac:dyDescent="0.25">
      <c r="B103" s="2">
        <v>93</v>
      </c>
      <c r="C103" s="1">
        <f t="shared" si="10"/>
        <v>204</v>
      </c>
      <c r="D103" s="1">
        <f t="shared" si="11"/>
        <v>92</v>
      </c>
      <c r="E103" s="24">
        <f t="shared" si="12"/>
        <v>223.78561169118984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18"/>
        <v>24.696643202023733</v>
      </c>
      <c r="K103" s="27">
        <f t="shared" si="13"/>
        <v>6.666666666666667</v>
      </c>
      <c r="L103" s="37">
        <f t="shared" si="14"/>
        <v>10.542444424566689</v>
      </c>
      <c r="M103">
        <f t="shared" si="15"/>
        <v>-11.760912373409578</v>
      </c>
      <c r="N103">
        <f t="shared" si="16"/>
        <v>11.330379136838101</v>
      </c>
      <c r="P103" s="31">
        <f t="shared" si="17"/>
        <v>5.482789969396606</v>
      </c>
    </row>
    <row r="104" spans="2:16" x14ac:dyDescent="0.25">
      <c r="B104" s="2">
        <v>94</v>
      </c>
      <c r="C104" s="1">
        <f t="shared" si="10"/>
        <v>210</v>
      </c>
      <c r="D104" s="1">
        <f t="shared" si="11"/>
        <v>92</v>
      </c>
      <c r="E104" s="24">
        <f t="shared" si="12"/>
        <v>229.26840166058645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18"/>
        <v>24.90688406624561</v>
      </c>
      <c r="K104" s="27">
        <f t="shared" si="13"/>
        <v>6.666666666666667</v>
      </c>
      <c r="L104" s="37">
        <f t="shared" si="14"/>
        <v>10.332203560344812</v>
      </c>
      <c r="M104">
        <f t="shared" si="15"/>
        <v>-11.760912373409578</v>
      </c>
      <c r="N104">
        <f t="shared" si="16"/>
        <v>10.794943063177319</v>
      </c>
      <c r="P104" s="31">
        <f t="shared" si="17"/>
        <v>5.508087792680584</v>
      </c>
    </row>
    <row r="105" spans="2:16" x14ac:dyDescent="0.25">
      <c r="B105" s="2">
        <v>95</v>
      </c>
      <c r="C105" s="1">
        <f t="shared" si="10"/>
        <v>216</v>
      </c>
      <c r="D105" s="1">
        <f t="shared" si="11"/>
        <v>92</v>
      </c>
      <c r="E105" s="24">
        <f t="shared" si="12"/>
        <v>234.77648945326703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18"/>
        <v>25.113092088995693</v>
      </c>
      <c r="K105" s="27">
        <f t="shared" si="13"/>
        <v>6.666666666666667</v>
      </c>
      <c r="L105" s="37">
        <f t="shared" si="14"/>
        <v>10.125995537594729</v>
      </c>
      <c r="M105">
        <f t="shared" si="15"/>
        <v>-11.760912373409578</v>
      </c>
      <c r="N105">
        <f t="shared" si="16"/>
        <v>10.294364789057555</v>
      </c>
      <c r="P105" s="31">
        <f t="shared" si="17"/>
        <v>5.5316460727696324</v>
      </c>
    </row>
    <row r="106" spans="2:16" x14ac:dyDescent="0.25">
      <c r="B106" s="2">
        <v>96</v>
      </c>
      <c r="C106" s="1">
        <f t="shared" si="10"/>
        <v>222</v>
      </c>
      <c r="D106" s="1">
        <f t="shared" si="11"/>
        <v>92</v>
      </c>
      <c r="E106" s="24">
        <f t="shared" si="12"/>
        <v>240.30813552603666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18"/>
        <v>25.315369478021967</v>
      </c>
      <c r="K106" s="27">
        <f t="shared" si="13"/>
        <v>6.666666666666667</v>
      </c>
      <c r="L106" s="37">
        <f t="shared" si="14"/>
        <v>9.9237181485684545</v>
      </c>
      <c r="M106">
        <f t="shared" si="15"/>
        <v>-11.760912373409578</v>
      </c>
      <c r="N106">
        <f t="shared" si="16"/>
        <v>9.8258881203306103</v>
      </c>
      <c r="P106" s="31">
        <f t="shared" si="17"/>
        <v>5.5536142440322749</v>
      </c>
    </row>
    <row r="107" spans="2:16" x14ac:dyDescent="0.25">
      <c r="B107" s="2">
        <v>97</v>
      </c>
      <c r="C107" s="1">
        <f t="shared" si="10"/>
        <v>228</v>
      </c>
      <c r="D107" s="1">
        <f t="shared" si="11"/>
        <v>92</v>
      </c>
      <c r="E107" s="24">
        <f t="shared" si="12"/>
        <v>245.86174977006894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18"/>
        <v>25.513819362417394</v>
      </c>
      <c r="K107" s="27">
        <f t="shared" si="13"/>
        <v>6.666666666666667</v>
      </c>
      <c r="L107" s="37">
        <f t="shared" si="14"/>
        <v>9.7252682641730281</v>
      </c>
      <c r="M107">
        <f t="shared" si="15"/>
        <v>-11.760912373409578</v>
      </c>
      <c r="N107">
        <f t="shared" si="16"/>
        <v>9.3870001848341129</v>
      </c>
      <c r="P107" s="31">
        <f t="shared" si="17"/>
        <v>5.5741267471854599</v>
      </c>
    </row>
    <row r="108" spans="2:16" x14ac:dyDescent="0.25">
      <c r="B108" s="2">
        <v>98</v>
      </c>
      <c r="C108" s="1">
        <f t="shared" si="10"/>
        <v>234</v>
      </c>
      <c r="D108" s="1">
        <f t="shared" si="11"/>
        <v>92</v>
      </c>
      <c r="E108" s="24">
        <f t="shared" si="12"/>
        <v>251.4358765172544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18"/>
        <v>25.70854491503561</v>
      </c>
      <c r="K108" s="27">
        <f t="shared" si="13"/>
        <v>6.666666666666667</v>
      </c>
      <c r="L108" s="37">
        <f t="shared" si="14"/>
        <v>9.530542711554812</v>
      </c>
      <c r="M108">
        <f t="shared" si="15"/>
        <v>-11.760912373409578</v>
      </c>
      <c r="N108">
        <f t="shared" si="16"/>
        <v>8.9754094775838684</v>
      </c>
      <c r="P108" s="31">
        <f t="shared" si="17"/>
        <v>5.593304705423094</v>
      </c>
    </row>
    <row r="109" spans="2:16" x14ac:dyDescent="0.25">
      <c r="B109" s="2">
        <v>99</v>
      </c>
      <c r="C109" s="1">
        <f t="shared" si="10"/>
        <v>240</v>
      </c>
      <c r="D109" s="1">
        <f t="shared" si="11"/>
        <v>92</v>
      </c>
      <c r="E109" s="24">
        <f t="shared" si="12"/>
        <v>257.02918122267749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18"/>
        <v>25.899648655306269</v>
      </c>
      <c r="K109" s="27">
        <f t="shared" si="13"/>
        <v>6.666666666666667</v>
      </c>
      <c r="L109" s="37">
        <f t="shared" si="14"/>
        <v>9.339438971284153</v>
      </c>
      <c r="M109">
        <f t="shared" si="15"/>
        <v>-11.760912373409578</v>
      </c>
      <c r="N109">
        <f t="shared" si="16"/>
        <v>8.5890255990078153</v>
      </c>
      <c r="P109" s="31">
        <f t="shared" si="17"/>
        <v>5.6112574001667213</v>
      </c>
    </row>
    <row r="110" spans="2:16" x14ac:dyDescent="0.25">
      <c r="B110" s="2">
        <v>100</v>
      </c>
      <c r="C110" s="1">
        <f t="shared" si="10"/>
        <v>246</v>
      </c>
      <c r="D110" s="1">
        <f t="shared" si="11"/>
        <v>92</v>
      </c>
      <c r="E110" s="24">
        <f t="shared" si="12"/>
        <v>262.64043862284421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18"/>
        <v>26.087231900313718</v>
      </c>
      <c r="K110" s="27">
        <f t="shared" si="13"/>
        <v>6.666666666666667</v>
      </c>
      <c r="L110" s="37">
        <f t="shared" si="14"/>
        <v>9.151855726276704</v>
      </c>
      <c r="M110">
        <f t="shared" si="15"/>
        <v>-11.760912373409578</v>
      </c>
      <c r="N110">
        <f t="shared" si="16"/>
        <v>8.2259406664664017</v>
      </c>
      <c r="P110" s="31">
        <f t="shared" si="17"/>
        <v>5.6280835708712402</v>
      </c>
    </row>
    <row r="111" spans="2:16" x14ac:dyDescent="0.25">
      <c r="B111" s="2">
        <v>101</v>
      </c>
      <c r="C111" s="1">
        <f t="shared" si="10"/>
        <v>252</v>
      </c>
      <c r="D111" s="1">
        <f t="shared" si="11"/>
        <v>92</v>
      </c>
      <c r="E111" s="24">
        <f t="shared" si="12"/>
        <v>268.26852219371546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18"/>
        <v>26.271394337555382</v>
      </c>
      <c r="K111" s="27">
        <f t="shared" si="13"/>
        <v>6.666666666666667</v>
      </c>
      <c r="L111" s="37">
        <f t="shared" si="14"/>
        <v>8.96769328903504</v>
      </c>
      <c r="M111">
        <f t="shared" si="15"/>
        <v>-11.760912373409578</v>
      </c>
      <c r="N111">
        <f t="shared" si="16"/>
        <v>7.8844123384400335</v>
      </c>
      <c r="P111" s="31">
        <f t="shared" si="17"/>
        <v>5.6438725605198101</v>
      </c>
    </row>
    <row r="112" spans="2:16" x14ac:dyDescent="0.25">
      <c r="B112" s="2">
        <v>102</v>
      </c>
      <c r="C112" s="1">
        <f t="shared" si="10"/>
        <v>258</v>
      </c>
      <c r="D112" s="1">
        <f t="shared" si="11"/>
        <v>92</v>
      </c>
      <c r="E112" s="24">
        <f t="shared" si="12"/>
        <v>273.91239475423527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18"/>
        <v>26.452233697403081</v>
      </c>
      <c r="K112" s="27">
        <f t="shared" si="13"/>
        <v>6.666666666666667</v>
      </c>
      <c r="L112" s="37">
        <f t="shared" si="14"/>
        <v>8.7868539291873411</v>
      </c>
      <c r="M112">
        <f t="shared" si="15"/>
        <v>-11.760912373409578</v>
      </c>
      <c r="N112">
        <f t="shared" si="16"/>
        <v>7.5628483655815462</v>
      </c>
      <c r="P112" s="31">
        <f t="shared" si="17"/>
        <v>5.6587053258695619</v>
      </c>
    </row>
    <row r="113" spans="2:16" x14ac:dyDescent="0.25">
      <c r="B113" s="2">
        <v>103</v>
      </c>
      <c r="C113" s="1">
        <f t="shared" si="10"/>
        <v>264</v>
      </c>
      <c r="D113" s="1">
        <f t="shared" si="11"/>
        <v>92</v>
      </c>
      <c r="E113" s="24">
        <f t="shared" si="12"/>
        <v>279.57110008010483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18"/>
        <v>26.629845507107163</v>
      </c>
      <c r="K113" s="27">
        <f t="shared" si="13"/>
        <v>6.666666666666667</v>
      </c>
      <c r="L113" s="37">
        <f t="shared" si="14"/>
        <v>8.6092421194832589</v>
      </c>
      <c r="M113">
        <f t="shared" si="15"/>
        <v>-11.760912373409578</v>
      </c>
      <c r="N113">
        <f t="shared" si="16"/>
        <v>7.2597925687417186</v>
      </c>
      <c r="P113" s="31">
        <f t="shared" si="17"/>
        <v>5.6726553291941855</v>
      </c>
    </row>
    <row r="114" spans="2:16" x14ac:dyDescent="0.25">
      <c r="B114" s="2">
        <v>104</v>
      </c>
      <c r="C114" s="1">
        <f t="shared" si="10"/>
        <v>270</v>
      </c>
      <c r="D114" s="1">
        <f t="shared" si="11"/>
        <v>92</v>
      </c>
      <c r="E114" s="24">
        <f t="shared" si="12"/>
        <v>285.24375540929901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18"/>
        <v>26.804322911342741</v>
      </c>
      <c r="K114" s="27">
        <f t="shared" si="13"/>
        <v>6.666666666666667</v>
      </c>
      <c r="L114" s="37">
        <f t="shared" si="14"/>
        <v>8.434764715247681</v>
      </c>
      <c r="M114">
        <f t="shared" si="15"/>
        <v>-11.760912373409578</v>
      </c>
      <c r="N114">
        <f t="shared" si="16"/>
        <v>6.9739121377126558</v>
      </c>
      <c r="P114" s="31">
        <f t="shared" si="17"/>
        <v>5.6857893261918662</v>
      </c>
    </row>
    <row r="115" spans="2:16" x14ac:dyDescent="0.25">
      <c r="B115" s="2">
        <v>105</v>
      </c>
      <c r="C115" s="1">
        <f t="shared" si="10"/>
        <v>276</v>
      </c>
      <c r="D115" s="1">
        <f t="shared" si="11"/>
        <v>92</v>
      </c>
      <c r="E115" s="24">
        <f t="shared" si="12"/>
        <v>290.92954473549088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18"/>
        <v>26.975756546911107</v>
      </c>
      <c r="K115" s="27">
        <f t="shared" si="13"/>
        <v>6.666666666666667</v>
      </c>
      <c r="L115" s="37">
        <f t="shared" si="14"/>
        <v>8.2633310796793147</v>
      </c>
      <c r="M115">
        <f t="shared" si="15"/>
        <v>-11.760912373409578</v>
      </c>
      <c r="N115">
        <f t="shared" si="16"/>
        <v>6.7039861433465493</v>
      </c>
      <c r="P115" s="31">
        <f t="shared" si="17"/>
        <v>5.6981680628921367</v>
      </c>
    </row>
    <row r="116" spans="2:16" x14ac:dyDescent="0.25">
      <c r="B116" s="2">
        <v>106</v>
      </c>
      <c r="C116" s="1">
        <f t="shared" si="10"/>
        <v>282</v>
      </c>
      <c r="D116" s="1">
        <f t="shared" si="11"/>
        <v>92</v>
      </c>
      <c r="E116" s="24">
        <f t="shared" si="12"/>
        <v>296.62771279838302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18"/>
        <v>27.144234461371347</v>
      </c>
      <c r="K116" s="27">
        <f t="shared" si="13"/>
        <v>6.666666666666667</v>
      </c>
      <c r="L116" s="37">
        <f t="shared" si="14"/>
        <v>8.0948531652190745</v>
      </c>
      <c r="M116">
        <f t="shared" si="15"/>
        <v>-11.760912373409578</v>
      </c>
      <c r="N116">
        <f t="shared" si="16"/>
        <v>6.4488951581221539</v>
      </c>
      <c r="P116" s="31">
        <f t="shared" si="17"/>
        <v>5.709846892767473</v>
      </c>
    </row>
    <row r="117" spans="2:16" x14ac:dyDescent="0.25">
      <c r="B117" s="2">
        <v>107</v>
      </c>
      <c r="C117" s="1">
        <f t="shared" si="10"/>
        <v>288</v>
      </c>
      <c r="D117" s="1">
        <f t="shared" si="11"/>
        <v>92</v>
      </c>
      <c r="E117" s="24">
        <f t="shared" si="12"/>
        <v>302.33755969115049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18"/>
        <v>27.309842067164734</v>
      </c>
      <c r="K117" s="27">
        <f t="shared" si="13"/>
        <v>6.666666666666667</v>
      </c>
      <c r="L117" s="37">
        <f t="shared" si="14"/>
        <v>7.9292455594256879</v>
      </c>
      <c r="M117">
        <f t="shared" si="15"/>
        <v>-11.760912373409578</v>
      </c>
      <c r="N117">
        <f t="shared" si="16"/>
        <v>6.2076118848771742</v>
      </c>
      <c r="P117" s="31">
        <f t="shared" si="17"/>
        <v>5.7208763238367624</v>
      </c>
    </row>
    <row r="118" spans="2:16" x14ac:dyDescent="0.25">
      <c r="B118" s="2">
        <v>108</v>
      </c>
      <c r="C118" s="1">
        <f t="shared" si="10"/>
        <v>294</v>
      </c>
      <c r="D118" s="1">
        <f t="shared" si="11"/>
        <v>92</v>
      </c>
      <c r="E118" s="24">
        <f t="shared" si="12"/>
        <v>308.05843601498725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18"/>
        <v>27.472662124272926</v>
      </c>
      <c r="K118" s="27">
        <f t="shared" si="13"/>
        <v>6.666666666666667</v>
      </c>
      <c r="L118" s="37">
        <f t="shared" si="14"/>
        <v>7.766425502317496</v>
      </c>
      <c r="M118">
        <f t="shared" si="15"/>
        <v>-11.760912373409578</v>
      </c>
      <c r="N118">
        <f t="shared" si="16"/>
        <v>5.9791926993978111</v>
      </c>
      <c r="P118" s="31">
        <f t="shared" si="17"/>
        <v>5.7313025042957406</v>
      </c>
    </row>
    <row r="119" spans="2:16" x14ac:dyDescent="0.25">
      <c r="B119" s="2">
        <v>109</v>
      </c>
      <c r="C119" s="1">
        <f t="shared" si="10"/>
        <v>300</v>
      </c>
      <c r="D119" s="1">
        <f t="shared" si="11"/>
        <v>92</v>
      </c>
      <c r="E119" s="24">
        <f t="shared" si="12"/>
        <v>313.78973851928299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18"/>
        <v>27.632774745673643</v>
      </c>
      <c r="K119" s="27">
        <f t="shared" si="13"/>
        <v>6.666666666666667</v>
      </c>
      <c r="L119" s="37">
        <f t="shared" si="14"/>
        <v>7.6063128809167786</v>
      </c>
      <c r="M119">
        <f t="shared" si="15"/>
        <v>-11.760912373409578</v>
      </c>
      <c r="N119">
        <f t="shared" si="16"/>
        <v>5.7627700192238018</v>
      </c>
      <c r="P119" s="31">
        <f t="shared" si="17"/>
        <v>5.7411676541261727</v>
      </c>
    </row>
    <row r="120" spans="2:16" x14ac:dyDescent="0.25">
      <c r="B120" s="2">
        <v>110</v>
      </c>
      <c r="C120" s="1">
        <f t="shared" si="10"/>
        <v>306</v>
      </c>
      <c r="D120" s="1">
        <f t="shared" si="11"/>
        <v>92</v>
      </c>
      <c r="E120" s="24">
        <f t="shared" si="12"/>
        <v>319.53090617340916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18"/>
        <v>27.790257420869104</v>
      </c>
      <c r="K120" s="27">
        <f t="shared" si="13"/>
        <v>6.666666666666667</v>
      </c>
      <c r="L120" s="37">
        <f t="shared" si="14"/>
        <v>7.4488302057213183</v>
      </c>
      <c r="M120">
        <f t="shared" si="15"/>
        <v>-11.760912373409578</v>
      </c>
      <c r="N120">
        <f t="shared" si="16"/>
        <v>5.5575454179515384</v>
      </c>
      <c r="P120" s="31">
        <f t="shared" si="17"/>
        <v>5.7505104491824</v>
      </c>
    </row>
    <row r="121" spans="2:16" x14ac:dyDescent="0.25">
      <c r="B121" s="2">
        <v>111</v>
      </c>
      <c r="C121" s="1">
        <f t="shared" si="10"/>
        <v>312</v>
      </c>
      <c r="D121" s="1">
        <f t="shared" si="11"/>
        <v>92</v>
      </c>
      <c r="E121" s="24">
        <f t="shared" si="12"/>
        <v>325.28141662259156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18"/>
        <v>27.945185053599065</v>
      </c>
      <c r="K121" s="27">
        <f t="shared" si="13"/>
        <v>6.666666666666667</v>
      </c>
      <c r="L121" s="37">
        <f t="shared" si="14"/>
        <v>7.2939025729913567</v>
      </c>
      <c r="M121">
        <f t="shared" si="15"/>
        <v>-11.760912373409578</v>
      </c>
      <c r="N121">
        <f t="shared" si="16"/>
        <v>5.3627834112056929</v>
      </c>
      <c r="P121" s="31">
        <f t="shared" si="17"/>
        <v>5.7593663634326617</v>
      </c>
    </row>
    <row r="122" spans="2:16" x14ac:dyDescent="0.25">
      <c r="B122" s="2">
        <v>112</v>
      </c>
      <c r="C122" s="1">
        <f t="shared" si="10"/>
        <v>318</v>
      </c>
      <c r="D122" s="1">
        <f t="shared" si="11"/>
        <v>92</v>
      </c>
      <c r="E122" s="24">
        <f t="shared" si="12"/>
        <v>331.04078298602423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18"/>
        <v>28.097630010543117</v>
      </c>
      <c r="K122" s="27">
        <f t="shared" si="13"/>
        <v>6.666666666666667</v>
      </c>
      <c r="L122" s="37">
        <f t="shared" si="14"/>
        <v>7.1414576160473047</v>
      </c>
      <c r="M122">
        <f t="shared" si="15"/>
        <v>-11.760912373409578</v>
      </c>
      <c r="N122">
        <f t="shared" si="16"/>
        <v>5.1778058471078259</v>
      </c>
      <c r="P122" s="31">
        <f t="shared" si="17"/>
        <v>5.7677679743098906</v>
      </c>
    </row>
    <row r="123" spans="2:16" x14ac:dyDescent="0.25">
      <c r="B123" s="2">
        <v>113</v>
      </c>
      <c r="C123" s="1">
        <f t="shared" si="10"/>
        <v>324</v>
      </c>
      <c r="D123" s="1">
        <f t="shared" si="11"/>
        <v>92</v>
      </c>
      <c r="E123" s="24">
        <f t="shared" si="12"/>
        <v>336.80855096033412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18"/>
        <v>28.247662178389913</v>
      </c>
      <c r="K123" s="27">
        <f t="shared" si="13"/>
        <v>6.666666666666667</v>
      </c>
      <c r="L123" s="37">
        <f t="shared" si="14"/>
        <v>6.9914254482005092</v>
      </c>
      <c r="M123">
        <f t="shared" si="15"/>
        <v>-11.760912373409578</v>
      </c>
      <c r="N123">
        <f t="shared" si="16"/>
        <v>5.0019868403812788</v>
      </c>
      <c r="P123" s="31">
        <f t="shared" si="17"/>
        <v>5.7757452355073156</v>
      </c>
    </row>
    <row r="124" spans="2:16" x14ac:dyDescent="0.25">
      <c r="B124" s="2">
        <v>114</v>
      </c>
      <c r="C124" s="1">
        <f t="shared" si="10"/>
        <v>330</v>
      </c>
      <c r="D124" s="1">
        <f t="shared" si="11"/>
        <v>92</v>
      </c>
      <c r="E124" s="24">
        <f t="shared" si="12"/>
        <v>342.58429619584143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18"/>
        <v>28.395349027125611</v>
      </c>
      <c r="K124" s="27">
        <f t="shared" si="13"/>
        <v>6.666666666666667</v>
      </c>
      <c r="L124" s="37">
        <f t="shared" si="14"/>
        <v>6.8437385994648103</v>
      </c>
      <c r="M124">
        <f t="shared" si="15"/>
        <v>-11.760912373409578</v>
      </c>
      <c r="N124">
        <f t="shared" si="16"/>
        <v>4.8347481951267186</v>
      </c>
      <c r="P124" s="31">
        <f t="shared" si="17"/>
        <v>5.7833257210066336</v>
      </c>
    </row>
    <row r="125" spans="2:16" x14ac:dyDescent="0.25">
      <c r="B125" s="2">
        <v>115</v>
      </c>
      <c r="C125" s="1">
        <f t="shared" si="10"/>
        <v>336</v>
      </c>
      <c r="D125" s="1">
        <f t="shared" si="11"/>
        <v>92</v>
      </c>
      <c r="E125" s="24">
        <f t="shared" si="12"/>
        <v>348.36762191684807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18"/>
        <v>28.540755677786741</v>
      </c>
      <c r="K125" s="27">
        <f t="shared" si="13"/>
        <v>6.666666666666667</v>
      </c>
      <c r="L125" s="37">
        <f t="shared" si="14"/>
        <v>6.6983319488036805</v>
      </c>
      <c r="M125">
        <f t="shared" si="15"/>
        <v>-11.760912373409578</v>
      </c>
      <c r="N125">
        <f t="shared" si="16"/>
        <v>4.6755552667505942</v>
      </c>
      <c r="P125" s="31">
        <f t="shared" si="17"/>
        <v>5.7905348436591453</v>
      </c>
    </row>
    <row r="126" spans="2:16" x14ac:dyDescent="0.25">
      <c r="B126" s="2">
        <v>116</v>
      </c>
      <c r="C126" s="1">
        <f t="shared" si="10"/>
        <v>342</v>
      </c>
      <c r="D126" s="1">
        <f t="shared" si="11"/>
        <v>92</v>
      </c>
      <c r="E126" s="24">
        <f t="shared" si="12"/>
        <v>354.15815676050721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18"/>
        <v>28.68394497324779</v>
      </c>
      <c r="K126" s="27">
        <f t="shared" si="13"/>
        <v>6.666666666666667</v>
      </c>
      <c r="L126" s="37">
        <f t="shared" si="14"/>
        <v>6.5551426533426316</v>
      </c>
      <c r="M126">
        <f t="shared" si="15"/>
        <v>-11.760912373409578</v>
      </c>
      <c r="N126">
        <f t="shared" si="16"/>
        <v>4.5239132185225932</v>
      </c>
      <c r="P126" s="31">
        <f>E127-E126</f>
        <v>-170.15815676050721</v>
      </c>
    </row>
    <row r="127" spans="2:16" x14ac:dyDescent="0.25">
      <c r="B127" s="2">
        <v>117</v>
      </c>
      <c r="C127" s="1">
        <f>C69</f>
        <v>0</v>
      </c>
      <c r="D127" s="1">
        <f>D69+92</f>
        <v>184</v>
      </c>
      <c r="E127" s="24">
        <f t="shared" si="12"/>
        <v>184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18"/>
        <v>22.996356460190729</v>
      </c>
      <c r="K127" s="27">
        <f t="shared" si="13"/>
        <v>6.666666666666667</v>
      </c>
      <c r="L127" s="37">
        <f t="shared" si="14"/>
        <v>12.242731166399693</v>
      </c>
      <c r="M127">
        <f t="shared" si="15"/>
        <v>-11.760912373409578</v>
      </c>
      <c r="N127">
        <f t="shared" si="16"/>
        <v>16.75996535836639</v>
      </c>
      <c r="P127" s="31">
        <f t="shared" si="17"/>
        <v>9.78000954927154E-2</v>
      </c>
    </row>
    <row r="128" spans="2:16" x14ac:dyDescent="0.25">
      <c r="B128" s="2">
        <v>118</v>
      </c>
      <c r="C128" s="1">
        <f t="shared" ref="C128:C184" si="19">C70</f>
        <v>6</v>
      </c>
      <c r="D128" s="1">
        <f t="shared" ref="D128:D184" si="20">D70+92</f>
        <v>184</v>
      </c>
      <c r="E128" s="24">
        <f t="shared" si="12"/>
        <v>184.09780009549272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18"/>
        <v>23.000971977348453</v>
      </c>
      <c r="K128" s="27">
        <f t="shared" si="13"/>
        <v>6.666666666666667</v>
      </c>
      <c r="L128" s="37">
        <f t="shared" si="14"/>
        <v>12.238115649241969</v>
      </c>
      <c r="M128">
        <f t="shared" si="15"/>
        <v>-11.760912373409578</v>
      </c>
      <c r="N128">
        <f t="shared" si="16"/>
        <v>16.742162963910438</v>
      </c>
      <c r="P128" s="31">
        <f t="shared" si="17"/>
        <v>0.29308905036504029</v>
      </c>
    </row>
    <row r="129" spans="2:16" x14ac:dyDescent="0.25">
      <c r="B129" s="2">
        <v>119</v>
      </c>
      <c r="C129" s="1">
        <f t="shared" si="19"/>
        <v>12</v>
      </c>
      <c r="D129" s="1">
        <f t="shared" si="20"/>
        <v>184</v>
      </c>
      <c r="E129" s="24">
        <f t="shared" si="12"/>
        <v>184.39088914585776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18"/>
        <v>23.014789170422549</v>
      </c>
      <c r="K129" s="27">
        <f t="shared" si="13"/>
        <v>6.666666666666667</v>
      </c>
      <c r="L129" s="37">
        <f t="shared" si="14"/>
        <v>12.224298456167872</v>
      </c>
      <c r="M129">
        <f t="shared" si="15"/>
        <v>-11.760912373409578</v>
      </c>
      <c r="N129">
        <f t="shared" si="16"/>
        <v>16.688981975672135</v>
      </c>
      <c r="P129" s="31">
        <f t="shared" si="17"/>
        <v>0.48744922832818816</v>
      </c>
    </row>
    <row r="130" spans="2:16" x14ac:dyDescent="0.25">
      <c r="B130" s="2">
        <v>120</v>
      </c>
      <c r="C130" s="1">
        <f t="shared" si="19"/>
        <v>18</v>
      </c>
      <c r="D130" s="1">
        <f t="shared" si="20"/>
        <v>184</v>
      </c>
      <c r="E130" s="24">
        <f t="shared" si="12"/>
        <v>184.87833837418594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18"/>
        <v>23.037720583847179</v>
      </c>
      <c r="K130" s="27">
        <f t="shared" si="13"/>
        <v>6.666666666666667</v>
      </c>
      <c r="L130" s="37">
        <f t="shared" si="14"/>
        <v>12.201367042743243</v>
      </c>
      <c r="M130">
        <f t="shared" si="15"/>
        <v>-11.760912373409578</v>
      </c>
      <c r="N130">
        <f t="shared" si="16"/>
        <v>16.601093831856421</v>
      </c>
      <c r="P130" s="31">
        <f t="shared" si="17"/>
        <v>0.68027770170527901</v>
      </c>
    </row>
    <row r="131" spans="2:16" x14ac:dyDescent="0.25">
      <c r="B131" s="2">
        <v>121</v>
      </c>
      <c r="C131" s="1">
        <f t="shared" si="19"/>
        <v>24</v>
      </c>
      <c r="D131" s="1">
        <f t="shared" si="20"/>
        <v>184</v>
      </c>
      <c r="E131" s="24">
        <f t="shared" si="12"/>
        <v>185.55861607589122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18"/>
        <v>23.069622496502763</v>
      </c>
      <c r="K131" s="27">
        <f t="shared" si="13"/>
        <v>6.666666666666667</v>
      </c>
      <c r="L131" s="37">
        <f t="shared" si="14"/>
        <v>12.169465130087659</v>
      </c>
      <c r="M131">
        <f t="shared" si="15"/>
        <v>-11.760912373409578</v>
      </c>
      <c r="N131">
        <f t="shared" si="16"/>
        <v>16.479594190661366</v>
      </c>
      <c r="P131" s="31">
        <f t="shared" si="17"/>
        <v>0.8709953059919826</v>
      </c>
    </row>
    <row r="132" spans="2:16" x14ac:dyDescent="0.25">
      <c r="B132" s="2">
        <v>122</v>
      </c>
      <c r="C132" s="1">
        <f t="shared" si="19"/>
        <v>30</v>
      </c>
      <c r="D132" s="1">
        <f t="shared" si="20"/>
        <v>184</v>
      </c>
      <c r="E132" s="24">
        <f t="shared" si="12"/>
        <v>186.42961138188321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18"/>
        <v>23.110297885508526</v>
      </c>
      <c r="K132" s="27">
        <f t="shared" si="13"/>
        <v>6.666666666666667</v>
      </c>
      <c r="L132" s="37">
        <f t="shared" si="14"/>
        <v>12.128789741081896</v>
      </c>
      <c r="M132">
        <f t="shared" si="15"/>
        <v>-11.760912373409578</v>
      </c>
      <c r="N132">
        <f t="shared" si="16"/>
        <v>16.32596924769399</v>
      </c>
      <c r="P132" s="31">
        <f t="shared" si="17"/>
        <v>1.059054942244245</v>
      </c>
    </row>
    <row r="133" spans="2:16" x14ac:dyDescent="0.25">
      <c r="B133" s="2">
        <v>123</v>
      </c>
      <c r="C133" s="1">
        <f t="shared" si="19"/>
        <v>36</v>
      </c>
      <c r="D133" s="1">
        <f t="shared" si="20"/>
        <v>184</v>
      </c>
      <c r="E133" s="24">
        <f t="shared" si="12"/>
        <v>187.48866632412745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18"/>
        <v>23.159500395764351</v>
      </c>
      <c r="K133" s="27">
        <f t="shared" si="13"/>
        <v>6.666666666666667</v>
      </c>
      <c r="L133" s="37">
        <f t="shared" si="14"/>
        <v>12.079587230826071</v>
      </c>
      <c r="M133">
        <f t="shared" si="15"/>
        <v>-11.760912373409578</v>
      </c>
      <c r="N133">
        <f t="shared" si="16"/>
        <v>16.142051296451193</v>
      </c>
      <c r="P133" s="31">
        <f t="shared" si="17"/>
        <v>1.2439487692898297</v>
      </c>
    </row>
    <row r="134" spans="2:16" x14ac:dyDescent="0.25">
      <c r="B134" s="2">
        <v>124</v>
      </c>
      <c r="C134" s="1">
        <f t="shared" si="19"/>
        <v>42</v>
      </c>
      <c r="D134" s="1">
        <f t="shared" si="20"/>
        <v>184</v>
      </c>
      <c r="E134" s="24">
        <f t="shared" si="12"/>
        <v>188.73261509341728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18"/>
        <v>23.216939151272246</v>
      </c>
      <c r="K134" s="27">
        <f t="shared" si="13"/>
        <v>6.666666666666667</v>
      </c>
      <c r="L134" s="37">
        <f t="shared" si="14"/>
        <v>12.022148475318176</v>
      </c>
      <c r="M134">
        <f t="shared" si="15"/>
        <v>-11.760912373409578</v>
      </c>
      <c r="N134">
        <f t="shared" si="16"/>
        <v>15.929965950950372</v>
      </c>
      <c r="P134" s="31">
        <f t="shared" si="17"/>
        <v>1.4252140906581303</v>
      </c>
    </row>
    <row r="135" spans="2:16" x14ac:dyDescent="0.25">
      <c r="B135" s="2">
        <v>125</v>
      </c>
      <c r="C135" s="1">
        <f t="shared" si="19"/>
        <v>48</v>
      </c>
      <c r="D135" s="1">
        <f t="shared" si="20"/>
        <v>184</v>
      </c>
      <c r="E135" s="24">
        <f t="shared" si="12"/>
        <v>190.15782918407541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18"/>
        <v>23.282284218033258</v>
      </c>
      <c r="K135" s="27">
        <f t="shared" si="13"/>
        <v>6.666666666666667</v>
      </c>
      <c r="L135" s="37">
        <f t="shared" si="14"/>
        <v>11.956803408557164</v>
      </c>
      <c r="M135">
        <f t="shared" si="15"/>
        <v>-11.760912373409578</v>
      </c>
      <c r="N135">
        <f t="shared" si="16"/>
        <v>15.692073760311173</v>
      </c>
      <c r="P135" s="31">
        <f t="shared" si="17"/>
        <v>1.6024378161558843</v>
      </c>
    </row>
    <row r="136" spans="2:16" x14ac:dyDescent="0.25">
      <c r="B136" s="2">
        <v>126</v>
      </c>
      <c r="C136" s="1">
        <f t="shared" si="19"/>
        <v>54</v>
      </c>
      <c r="D136" s="1">
        <f t="shared" si="20"/>
        <v>184</v>
      </c>
      <c r="E136" s="24">
        <f t="shared" si="12"/>
        <v>191.76026700023129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18"/>
        <v>23.355172514446696</v>
      </c>
      <c r="K136" s="27">
        <f t="shared" si="13"/>
        <v>6.666666666666667</v>
      </c>
      <c r="L136" s="37">
        <f t="shared" si="14"/>
        <v>11.883915112143725</v>
      </c>
      <c r="M136">
        <f t="shared" si="15"/>
        <v>-11.760912373409578</v>
      </c>
      <c r="N136">
        <f t="shared" si="16"/>
        <v>15.430909038748307</v>
      </c>
      <c r="P136" s="31">
        <f t="shared" si="17"/>
        <v>1.7752594542158135</v>
      </c>
    </row>
    <row r="137" spans="2:16" x14ac:dyDescent="0.25">
      <c r="B137" s="2">
        <v>127</v>
      </c>
      <c r="C137" s="1">
        <f t="shared" si="19"/>
        <v>60</v>
      </c>
      <c r="D137" s="1">
        <f t="shared" si="20"/>
        <v>184</v>
      </c>
      <c r="E137" s="24">
        <f t="shared" si="12"/>
        <v>193.53552645444711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18"/>
        <v>23.435213963525488</v>
      </c>
      <c r="K137" s="27">
        <f t="shared" si="13"/>
        <v>6.666666666666667</v>
      </c>
      <c r="L137" s="37">
        <f t="shared" si="14"/>
        <v>11.803873663064934</v>
      </c>
      <c r="M137">
        <f t="shared" si="15"/>
        <v>-11.760912373409578</v>
      </c>
      <c r="N137">
        <f t="shared" si="16"/>
        <v>15.14911862379466</v>
      </c>
      <c r="P137" s="31">
        <f t="shared" si="17"/>
        <v>1.9433726625675547</v>
      </c>
    </row>
    <row r="138" spans="2:16" x14ac:dyDescent="0.25">
      <c r="B138" s="2">
        <v>128</v>
      </c>
      <c r="C138" s="1">
        <f t="shared" si="19"/>
        <v>66</v>
      </c>
      <c r="D138" s="1">
        <f t="shared" si="20"/>
        <v>184</v>
      </c>
      <c r="E138" s="24">
        <f t="shared" si="12"/>
        <v>195.47889911701466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18"/>
        <v>23.52199769073717</v>
      </c>
      <c r="K138" s="27">
        <f t="shared" si="13"/>
        <v>6.666666666666667</v>
      </c>
      <c r="L138" s="37">
        <f t="shared" si="14"/>
        <v>11.717089935853252</v>
      </c>
      <c r="M138">
        <f t="shared" si="15"/>
        <v>-11.760912373409578</v>
      </c>
      <c r="N138">
        <f t="shared" si="16"/>
        <v>14.849402993113481</v>
      </c>
      <c r="P138" s="31">
        <f t="shared" si="17"/>
        <v>2.1065254466408305</v>
      </c>
    </row>
    <row r="139" spans="2:16" x14ac:dyDescent="0.25">
      <c r="B139" s="2">
        <v>129</v>
      </c>
      <c r="C139" s="1">
        <f t="shared" si="19"/>
        <v>72</v>
      </c>
      <c r="D139" s="1">
        <f t="shared" si="20"/>
        <v>184</v>
      </c>
      <c r="E139" s="24">
        <f t="shared" si="12"/>
        <v>197.58542456365549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18"/>
        <v>23.615098089946542</v>
      </c>
      <c r="K139" s="27">
        <f t="shared" si="13"/>
        <v>6.666666666666667</v>
      </c>
      <c r="L139" s="37">
        <f t="shared" si="14"/>
        <v>11.623989536643879</v>
      </c>
      <c r="M139">
        <f t="shared" si="15"/>
        <v>-11.760912373409578</v>
      </c>
      <c r="N139">
        <f t="shared" si="16"/>
        <v>14.534461761599701</v>
      </c>
      <c r="P139" s="31">
        <f t="shared" si="17"/>
        <v>2.2645191441174006</v>
      </c>
    </row>
    <row r="140" spans="2:16" x14ac:dyDescent="0.25">
      <c r="B140" s="2">
        <v>130</v>
      </c>
      <c r="C140" s="1">
        <f t="shared" si="19"/>
        <v>78</v>
      </c>
      <c r="D140" s="1">
        <f t="shared" si="20"/>
        <v>184</v>
      </c>
      <c r="E140" s="24">
        <f t="shared" ref="E140:E184" si="21">SQRT(($B$3-C140)^2+($C$3-D140)^2)</f>
        <v>199.84994370777289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18"/>
        <v>23.714080605346837</v>
      </c>
      <c r="K140" s="27">
        <f t="shared" ref="K140:K184" si="22">4/60*100</f>
        <v>6.666666666666667</v>
      </c>
      <c r="L140" s="37">
        <f t="shared" ref="L140:L184" si="23">F140-J140+M140</f>
        <v>11.525007021243585</v>
      </c>
      <c r="M140">
        <f t="shared" ref="M140:M184" si="24">10*LOG(6.666667/100)</f>
        <v>-11.760912373409578</v>
      </c>
      <c r="N140">
        <f t="shared" ref="N140:N184" si="25">10^(L140/10)</f>
        <v>14.206945096966757</v>
      </c>
      <c r="P140" s="31">
        <f t="shared" ref="P140:P183" si="26">E141-E140</f>
        <v>2.4172063685556111</v>
      </c>
    </row>
    <row r="141" spans="2:16" x14ac:dyDescent="0.25">
      <c r="B141" s="2">
        <v>131</v>
      </c>
      <c r="C141" s="1">
        <f t="shared" si="19"/>
        <v>84</v>
      </c>
      <c r="D141" s="1">
        <f t="shared" si="20"/>
        <v>184</v>
      </c>
      <c r="E141" s="24">
        <f t="shared" si="21"/>
        <v>202.26715007632851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ref="J141:J184" si="27">20*LOG10(E141/G141)-2.3</f>
        <v>23.818507106822601</v>
      </c>
      <c r="K141" s="27">
        <f t="shared" si="22"/>
        <v>6.666666666666667</v>
      </c>
      <c r="L141" s="37">
        <f t="shared" si="23"/>
        <v>11.420580519767821</v>
      </c>
      <c r="M141">
        <f t="shared" si="24"/>
        <v>-11.760912373409578</v>
      </c>
      <c r="N141">
        <f t="shared" si="25"/>
        <v>13.869412083810429</v>
      </c>
      <c r="P141" s="31">
        <f t="shared" si="26"/>
        <v>2.5644881048860668</v>
      </c>
    </row>
    <row r="142" spans="2:16" x14ac:dyDescent="0.25">
      <c r="B142" s="2">
        <v>132</v>
      </c>
      <c r="C142" s="1">
        <f t="shared" si="19"/>
        <v>90</v>
      </c>
      <c r="D142" s="1">
        <f t="shared" si="20"/>
        <v>184</v>
      </c>
      <c r="E142" s="24">
        <f t="shared" si="21"/>
        <v>204.83163818121457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7"/>
        <v>23.92794076739478</v>
      </c>
      <c r="K142" s="27">
        <f t="shared" si="22"/>
        <v>6.666666666666667</v>
      </c>
      <c r="L142" s="37">
        <f t="shared" si="23"/>
        <v>11.311146859195642</v>
      </c>
      <c r="M142">
        <f t="shared" si="24"/>
        <v>-11.760912373409578</v>
      </c>
      <c r="N142">
        <f t="shared" si="25"/>
        <v>13.524296576719712</v>
      </c>
      <c r="P142" s="31">
        <f t="shared" si="26"/>
        <v>2.7063101559509732</v>
      </c>
    </row>
    <row r="143" spans="2:16" x14ac:dyDescent="0.25">
      <c r="B143" s="2">
        <v>133</v>
      </c>
      <c r="C143" s="1">
        <f t="shared" si="19"/>
        <v>96</v>
      </c>
      <c r="D143" s="1">
        <f t="shared" si="20"/>
        <v>184</v>
      </c>
      <c r="E143" s="24">
        <f t="shared" si="21"/>
        <v>207.53794833716555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7"/>
        <v>24.041950382078639</v>
      </c>
      <c r="K143" s="27">
        <f t="shared" si="22"/>
        <v>6.666666666666667</v>
      </c>
      <c r="L143" s="37">
        <f t="shared" si="23"/>
        <v>11.197137244511783</v>
      </c>
      <c r="M143">
        <f t="shared" si="24"/>
        <v>-11.760912373409578</v>
      </c>
      <c r="N143">
        <f t="shared" si="25"/>
        <v>13.173880645729302</v>
      </c>
      <c r="P143" s="31">
        <f t="shared" si="26"/>
        <v>2.8426591341505798</v>
      </c>
    </row>
    <row r="144" spans="2:16" x14ac:dyDescent="0.25">
      <c r="B144" s="2">
        <v>134</v>
      </c>
      <c r="C144" s="1">
        <f t="shared" si="19"/>
        <v>102</v>
      </c>
      <c r="D144" s="1">
        <f t="shared" si="20"/>
        <v>184</v>
      </c>
      <c r="E144" s="24">
        <f t="shared" si="21"/>
        <v>210.38060747131613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7"/>
        <v>24.160114095912391</v>
      </c>
      <c r="K144" s="27">
        <f t="shared" si="22"/>
        <v>6.666666666666667</v>
      </c>
      <c r="L144" s="37">
        <f t="shared" si="23"/>
        <v>11.078973530678031</v>
      </c>
      <c r="M144">
        <f t="shared" si="24"/>
        <v>-11.760912373409578</v>
      </c>
      <c r="N144">
        <f t="shared" si="25"/>
        <v>12.820275354108727</v>
      </c>
      <c r="P144" s="31">
        <f t="shared" si="26"/>
        <v>2.9735581781972655</v>
      </c>
    </row>
    <row r="145" spans="2:16" x14ac:dyDescent="0.25">
      <c r="B145" s="2">
        <v>135</v>
      </c>
      <c r="C145" s="1">
        <f t="shared" si="19"/>
        <v>108</v>
      </c>
      <c r="D145" s="1">
        <f t="shared" si="20"/>
        <v>184</v>
      </c>
      <c r="E145" s="24">
        <f t="shared" si="21"/>
        <v>213.35416564951339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7"/>
        <v>24.282022533870144</v>
      </c>
      <c r="K145" s="27">
        <f t="shared" si="22"/>
        <v>6.666666666666667</v>
      </c>
      <c r="L145" s="37">
        <f t="shared" si="23"/>
        <v>10.957065092720278</v>
      </c>
      <c r="M145">
        <f t="shared" si="24"/>
        <v>-11.760912373409578</v>
      </c>
      <c r="N145">
        <f t="shared" si="25"/>
        <v>12.465408329807833</v>
      </c>
      <c r="P145" s="31">
        <f t="shared" si="26"/>
        <v>3.0990625546416197</v>
      </c>
    </row>
    <row r="146" spans="2:16" x14ac:dyDescent="0.25">
      <c r="B146" s="2">
        <v>136</v>
      </c>
      <c r="C146" s="1">
        <f t="shared" si="19"/>
        <v>114</v>
      </c>
      <c r="D146" s="1">
        <f t="shared" si="20"/>
        <v>184</v>
      </c>
      <c r="E146" s="24">
        <f t="shared" si="21"/>
        <v>216.45322820415501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7"/>
        <v>24.407281346138621</v>
      </c>
      <c r="K146" s="27">
        <f t="shared" si="22"/>
        <v>6.666666666666667</v>
      </c>
      <c r="L146" s="37">
        <f t="shared" si="23"/>
        <v>10.831806280451801</v>
      </c>
      <c r="M146">
        <f t="shared" si="24"/>
        <v>-11.760912373409578</v>
      </c>
      <c r="N146">
        <f t="shared" si="25"/>
        <v>12.111017398891239</v>
      </c>
      <c r="P146" s="31">
        <f t="shared" si="26"/>
        <v>3.2192552797806968</v>
      </c>
    </row>
    <row r="147" spans="2:16" x14ac:dyDescent="0.25">
      <c r="B147" s="2">
        <v>137</v>
      </c>
      <c r="C147" s="1">
        <f t="shared" si="19"/>
        <v>120</v>
      </c>
      <c r="D147" s="1">
        <f t="shared" si="20"/>
        <v>184</v>
      </c>
      <c r="E147" s="24">
        <f t="shared" si="21"/>
        <v>219.67248348393571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7"/>
        <v>24.535513198536613</v>
      </c>
      <c r="K147" s="27">
        <f t="shared" si="22"/>
        <v>6.666666666666667</v>
      </c>
      <c r="L147" s="37">
        <f t="shared" si="23"/>
        <v>10.703574428053809</v>
      </c>
      <c r="M147">
        <f t="shared" si="24"/>
        <v>-11.760912373409578</v>
      </c>
      <c r="N147">
        <f t="shared" si="25"/>
        <v>11.758649435776942</v>
      </c>
      <c r="P147" s="31">
        <f t="shared" si="26"/>
        <v>3.3342428720197574</v>
      </c>
    </row>
    <row r="148" spans="2:16" x14ac:dyDescent="0.25">
      <c r="B148" s="2">
        <v>138</v>
      </c>
      <c r="C148" s="1">
        <f t="shared" si="19"/>
        <v>126</v>
      </c>
      <c r="D148" s="1">
        <f t="shared" si="20"/>
        <v>184</v>
      </c>
      <c r="E148" s="24">
        <f t="shared" si="21"/>
        <v>223.00672635595546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7"/>
        <v>24.666359249772114</v>
      </c>
      <c r="K148" s="27">
        <f t="shared" si="22"/>
        <v>6.666666666666667</v>
      </c>
      <c r="L148" s="37">
        <f t="shared" si="23"/>
        <v>10.572728376818308</v>
      </c>
      <c r="M148">
        <f t="shared" si="24"/>
        <v>-11.760912373409578</v>
      </c>
      <c r="N148">
        <f t="shared" si="25"/>
        <v>11.409663540031614</v>
      </c>
      <c r="P148" s="31">
        <f t="shared" si="26"/>
        <v>3.4441513195351092</v>
      </c>
    </row>
    <row r="149" spans="2:16" x14ac:dyDescent="0.25">
      <c r="B149" s="2">
        <v>139</v>
      </c>
      <c r="C149" s="1">
        <f t="shared" si="19"/>
        <v>132</v>
      </c>
      <c r="D149" s="1">
        <f t="shared" si="20"/>
        <v>184</v>
      </c>
      <c r="E149" s="24">
        <f t="shared" si="21"/>
        <v>226.45087767549057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7"/>
        <v>24.79948016510761</v>
      </c>
      <c r="K149" s="27">
        <f t="shared" si="22"/>
        <v>6.666666666666667</v>
      </c>
      <c r="L149" s="37">
        <f t="shared" si="23"/>
        <v>10.439607461482812</v>
      </c>
      <c r="M149">
        <f t="shared" si="24"/>
        <v>-11.760912373409578</v>
      </c>
      <c r="N149">
        <f t="shared" si="25"/>
        <v>11.06523765937699</v>
      </c>
      <c r="P149" s="31">
        <f t="shared" si="26"/>
        <v>3.5491223245094261</v>
      </c>
    </row>
    <row r="150" spans="2:16" x14ac:dyDescent="0.25">
      <c r="B150" s="2">
        <v>140</v>
      </c>
      <c r="C150" s="1">
        <f t="shared" si="19"/>
        <v>138</v>
      </c>
      <c r="D150" s="1">
        <f t="shared" si="20"/>
        <v>184</v>
      </c>
      <c r="E150" s="24">
        <f t="shared" si="21"/>
        <v>230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7"/>
        <v>24.934556720351857</v>
      </c>
      <c r="K150" s="27">
        <f t="shared" si="22"/>
        <v>6.666666666666667</v>
      </c>
      <c r="L150" s="37">
        <f t="shared" si="23"/>
        <v>10.304530906238565</v>
      </c>
      <c r="M150">
        <f t="shared" si="24"/>
        <v>-11.760912373409578</v>
      </c>
      <c r="N150">
        <f t="shared" si="25"/>
        <v>10.726377829354485</v>
      </c>
      <c r="P150" s="31">
        <f t="shared" si="26"/>
        <v>3.6493098641637403</v>
      </c>
    </row>
    <row r="151" spans="2:16" x14ac:dyDescent="0.25">
      <c r="B151" s="2">
        <v>141</v>
      </c>
      <c r="C151" s="1">
        <f t="shared" si="19"/>
        <v>144</v>
      </c>
      <c r="D151" s="1">
        <f t="shared" si="20"/>
        <v>184</v>
      </c>
      <c r="E151" s="24">
        <f t="shared" si="21"/>
        <v>233.64930986416374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7"/>
        <v>25.071290051514101</v>
      </c>
      <c r="K151" s="27">
        <f t="shared" si="22"/>
        <v>6.666666666666667</v>
      </c>
      <c r="L151" s="37">
        <f t="shared" si="23"/>
        <v>10.167797575076321</v>
      </c>
      <c r="M151">
        <f t="shared" si="24"/>
        <v>-11.760912373409578</v>
      </c>
      <c r="N151">
        <f t="shared" si="25"/>
        <v>10.393929278517959</v>
      </c>
      <c r="P151" s="31">
        <f t="shared" si="26"/>
        <v>3.7448770907825804</v>
      </c>
    </row>
    <row r="152" spans="2:16" x14ac:dyDescent="0.25">
      <c r="B152" s="2">
        <v>142</v>
      </c>
      <c r="C152" s="1">
        <f t="shared" si="19"/>
        <v>150</v>
      </c>
      <c r="D152" s="1">
        <f t="shared" si="20"/>
        <v>184</v>
      </c>
      <c r="E152" s="24">
        <f t="shared" si="21"/>
        <v>237.39418695494632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7"/>
        <v>25.209401604561922</v>
      </c>
      <c r="K152" s="27">
        <f t="shared" si="22"/>
        <v>6.666666666666667</v>
      </c>
      <c r="L152" s="37">
        <f t="shared" si="23"/>
        <v>10.0296860220285</v>
      </c>
      <c r="M152">
        <f t="shared" si="24"/>
        <v>-11.760912373409578</v>
      </c>
      <c r="N152">
        <f t="shared" si="25"/>
        <v>10.068588742509263</v>
      </c>
      <c r="P152" s="31">
        <f t="shared" si="26"/>
        <v>3.8359935780873116</v>
      </c>
    </row>
    <row r="153" spans="2:16" x14ac:dyDescent="0.25">
      <c r="B153" s="2">
        <v>143</v>
      </c>
      <c r="C153" s="1">
        <f t="shared" si="19"/>
        <v>156</v>
      </c>
      <c r="D153" s="1">
        <f t="shared" si="20"/>
        <v>184</v>
      </c>
      <c r="E153" s="24">
        <f t="shared" si="21"/>
        <v>241.23018053303363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7"/>
        <v>25.348632837106368</v>
      </c>
      <c r="K153" s="27">
        <f t="shared" si="22"/>
        <v>6.666666666666667</v>
      </c>
      <c r="L153" s="37">
        <f t="shared" si="23"/>
        <v>9.8904547894840533</v>
      </c>
      <c r="M153">
        <f t="shared" si="24"/>
        <v>-11.760912373409578</v>
      </c>
      <c r="N153">
        <f t="shared" si="25"/>
        <v>9.7509174314828826</v>
      </c>
      <c r="P153" s="31">
        <f t="shared" si="26"/>
        <v>3.9228329095916195</v>
      </c>
    </row>
    <row r="154" spans="2:16" x14ac:dyDescent="0.25">
      <c r="B154" s="2">
        <v>144</v>
      </c>
      <c r="C154" s="1">
        <f t="shared" si="19"/>
        <v>162</v>
      </c>
      <c r="D154" s="1">
        <f t="shared" si="20"/>
        <v>184</v>
      </c>
      <c r="E154" s="24">
        <f t="shared" si="21"/>
        <v>245.15301344262525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7"/>
        <v>25.488744720027395</v>
      </c>
      <c r="K154" s="27">
        <f t="shared" si="22"/>
        <v>6.666666666666667</v>
      </c>
      <c r="L154" s="37">
        <f t="shared" si="23"/>
        <v>9.7503429065630272</v>
      </c>
      <c r="M154">
        <f t="shared" si="24"/>
        <v>-11.760912373409578</v>
      </c>
      <c r="N154">
        <f t="shared" si="25"/>
        <v>9.4413541958877261</v>
      </c>
      <c r="P154" s="31">
        <f t="shared" si="26"/>
        <v>4.0055705957337295</v>
      </c>
    </row>
    <row r="155" spans="2:16" x14ac:dyDescent="0.25">
      <c r="B155" s="2">
        <v>145</v>
      </c>
      <c r="C155" s="1">
        <f t="shared" si="19"/>
        <v>168</v>
      </c>
      <c r="D155" s="1">
        <f t="shared" si="20"/>
        <v>184</v>
      </c>
      <c r="E155" s="24">
        <f t="shared" si="21"/>
        <v>249.15858403835898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7"/>
        <v>25.629517082501319</v>
      </c>
      <c r="K155" s="27">
        <f t="shared" si="22"/>
        <v>6.666666666666667</v>
      </c>
      <c r="L155" s="37">
        <f t="shared" si="23"/>
        <v>9.6095705440891024</v>
      </c>
      <c r="M155">
        <f t="shared" si="24"/>
        <v>-11.760912373409578</v>
      </c>
      <c r="N155">
        <f t="shared" si="25"/>
        <v>9.1402285304905337</v>
      </c>
      <c r="P155" s="31">
        <f t="shared" si="26"/>
        <v>4.084382300293754</v>
      </c>
    </row>
    <row r="156" spans="2:16" x14ac:dyDescent="0.25">
      <c r="B156" s="2">
        <v>146</v>
      </c>
      <c r="C156" s="1">
        <f t="shared" si="19"/>
        <v>174</v>
      </c>
      <c r="D156" s="1">
        <f t="shared" si="20"/>
        <v>184</v>
      </c>
      <c r="E156" s="24">
        <f t="shared" si="21"/>
        <v>253.24296633865274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7"/>
        <v>25.770747838969658</v>
      </c>
      <c r="K156" s="27">
        <f t="shared" si="22"/>
        <v>6.666666666666667</v>
      </c>
      <c r="L156" s="37">
        <f t="shared" si="23"/>
        <v>9.4683397876207636</v>
      </c>
      <c r="M156">
        <f t="shared" si="24"/>
        <v>-11.760912373409578</v>
      </c>
      <c r="N156">
        <f t="shared" si="25"/>
        <v>8.8477731424694781</v>
      </c>
      <c r="P156" s="31">
        <f t="shared" si="26"/>
        <v>4.1594423524859678</v>
      </c>
    </row>
    <row r="157" spans="2:16" x14ac:dyDescent="0.25">
      <c r="B157" s="2">
        <v>147</v>
      </c>
      <c r="C157" s="1">
        <f t="shared" si="19"/>
        <v>180</v>
      </c>
      <c r="D157" s="1">
        <f t="shared" si="20"/>
        <v>184</v>
      </c>
      <c r="E157" s="24">
        <f t="shared" si="21"/>
        <v>257.4024086911387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7"/>
        <v>25.912252131583028</v>
      </c>
      <c r="K157" s="27">
        <f t="shared" si="22"/>
        <v>6.666666666666667</v>
      </c>
      <c r="L157" s="37">
        <f t="shared" si="23"/>
        <v>9.3268354950073942</v>
      </c>
      <c r="M157">
        <f t="shared" si="24"/>
        <v>-11.760912373409578</v>
      </c>
      <c r="N157">
        <f t="shared" si="25"/>
        <v>8.564135884642182</v>
      </c>
      <c r="P157" s="31">
        <f t="shared" si="26"/>
        <v>4.2309225187818811</v>
      </c>
    </row>
    <row r="158" spans="2:16" x14ac:dyDescent="0.25">
      <c r="B158" s="2">
        <v>148</v>
      </c>
      <c r="C158" s="1">
        <f t="shared" si="19"/>
        <v>186</v>
      </c>
      <c r="D158" s="1">
        <f t="shared" si="20"/>
        <v>184</v>
      </c>
      <c r="E158" s="24">
        <f t="shared" si="21"/>
        <v>261.63333120992058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7"/>
        <v>26.053861416778197</v>
      </c>
      <c r="K158" s="27">
        <f t="shared" si="22"/>
        <v>6.666666666666667</v>
      </c>
      <c r="L158" s="37">
        <f t="shared" si="23"/>
        <v>9.1852262098122246</v>
      </c>
      <c r="M158">
        <f t="shared" si="24"/>
        <v>-11.760912373409578</v>
      </c>
      <c r="N158">
        <f t="shared" si="25"/>
        <v>8.2893909187876513</v>
      </c>
      <c r="P158" s="31">
        <f t="shared" si="26"/>
        <v>4.2989910075939974</v>
      </c>
    </row>
    <row r="159" spans="2:16" x14ac:dyDescent="0.25">
      <c r="B159" s="2">
        <v>149</v>
      </c>
      <c r="C159" s="1">
        <f t="shared" si="19"/>
        <v>192</v>
      </c>
      <c r="D159" s="1">
        <f t="shared" si="20"/>
        <v>184</v>
      </c>
      <c r="E159" s="24">
        <f t="shared" si="21"/>
        <v>265.93232221751458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7"/>
        <v>26.195422520050162</v>
      </c>
      <c r="K159" s="27">
        <f t="shared" si="22"/>
        <v>6.666666666666667</v>
      </c>
      <c r="L159" s="37">
        <f t="shared" si="23"/>
        <v>9.04366510654026</v>
      </c>
      <c r="M159">
        <f t="shared" si="24"/>
        <v>-11.760912373409578</v>
      </c>
      <c r="N159">
        <f t="shared" si="25"/>
        <v>8.023549026765453</v>
      </c>
      <c r="P159" s="31">
        <f t="shared" si="26"/>
        <v>4.3638116801051865</v>
      </c>
    </row>
    <row r="160" spans="2:16" x14ac:dyDescent="0.25">
      <c r="B160" s="2">
        <v>150</v>
      </c>
      <c r="C160" s="1">
        <f t="shared" si="19"/>
        <v>198</v>
      </c>
      <c r="D160" s="1">
        <f t="shared" si="20"/>
        <v>184</v>
      </c>
      <c r="E160" s="24">
        <f t="shared" si="21"/>
        <v>270.29613389761977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si="27"/>
        <v>26.336796678758979</v>
      </c>
      <c r="K160" s="27">
        <f t="shared" si="22"/>
        <v>6.666666666666667</v>
      </c>
      <c r="L160" s="37">
        <f t="shared" si="23"/>
        <v>8.9022909478314425</v>
      </c>
      <c r="M160">
        <f t="shared" si="24"/>
        <v>-11.760912373409578</v>
      </c>
      <c r="N160">
        <f t="shared" si="25"/>
        <v>7.7665670294669047</v>
      </c>
      <c r="P160" s="31">
        <f t="shared" si="26"/>
        <v>4.4255434414646402</v>
      </c>
    </row>
    <row r="161" spans="2:16" x14ac:dyDescent="0.25">
      <c r="B161" s="2">
        <v>151</v>
      </c>
      <c r="C161" s="1">
        <f t="shared" si="19"/>
        <v>204</v>
      </c>
      <c r="D161" s="1">
        <f t="shared" si="20"/>
        <v>184</v>
      </c>
      <c r="E161" s="24">
        <f t="shared" si="21"/>
        <v>274.72167733908441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27"/>
        <v>26.477858589016265</v>
      </c>
      <c r="K161" s="27">
        <f t="shared" si="22"/>
        <v>6.666666666666667</v>
      </c>
      <c r="L161" s="37">
        <f t="shared" si="23"/>
        <v>8.7612290375741573</v>
      </c>
      <c r="M161">
        <f t="shared" si="24"/>
        <v>-11.760912373409578</v>
      </c>
      <c r="N161">
        <f t="shared" si="25"/>
        <v>7.5183563066150674</v>
      </c>
      <c r="P161" s="31">
        <f t="shared" si="26"/>
        <v>4.4843397880541715</v>
      </c>
    </row>
    <row r="162" spans="2:16" x14ac:dyDescent="0.25">
      <c r="B162" s="2">
        <v>152</v>
      </c>
      <c r="C162" s="1">
        <f t="shared" si="19"/>
        <v>210</v>
      </c>
      <c r="D162" s="1">
        <f t="shared" si="20"/>
        <v>184</v>
      </c>
      <c r="E162" s="24">
        <f t="shared" si="21"/>
        <v>279.20601712713858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27"/>
        <v>26.61849546934873</v>
      </c>
      <c r="K162" s="27">
        <f t="shared" si="22"/>
        <v>6.666666666666667</v>
      </c>
      <c r="L162" s="37">
        <f t="shared" si="23"/>
        <v>8.6205921572416919</v>
      </c>
      <c r="M162">
        <f t="shared" si="24"/>
        <v>-11.760912373409578</v>
      </c>
      <c r="N162">
        <f t="shared" si="25"/>
        <v>7.2787904352821107</v>
      </c>
      <c r="P162" s="31">
        <f t="shared" si="26"/>
        <v>4.5403484883526062</v>
      </c>
    </row>
    <row r="163" spans="2:16" x14ac:dyDescent="0.25">
      <c r="B163" s="2">
        <v>153</v>
      </c>
      <c r="C163" s="1">
        <f t="shared" si="19"/>
        <v>216</v>
      </c>
      <c r="D163" s="1">
        <f t="shared" si="20"/>
        <v>184</v>
      </c>
      <c r="E163" s="24">
        <f t="shared" si="21"/>
        <v>283.74636561549119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27"/>
        <v>26.758606150931374</v>
      </c>
      <c r="K163" s="27">
        <f t="shared" si="22"/>
        <v>6.666666666666667</v>
      </c>
      <c r="L163" s="37">
        <f t="shared" si="23"/>
        <v>8.4804814756590474</v>
      </c>
      <c r="M163">
        <f t="shared" si="24"/>
        <v>-11.760912373409578</v>
      </c>
      <c r="N163">
        <f t="shared" si="25"/>
        <v>7.0477119829696449</v>
      </c>
      <c r="P163" s="31">
        <f t="shared" si="26"/>
        <v>4.5937113769380176</v>
      </c>
    </row>
    <row r="164" spans="2:16" x14ac:dyDescent="0.25">
      <c r="B164" s="2">
        <v>154</v>
      </c>
      <c r="C164" s="1">
        <f t="shared" si="19"/>
        <v>222</v>
      </c>
      <c r="D164" s="1">
        <f t="shared" si="20"/>
        <v>184</v>
      </c>
      <c r="E164" s="24">
        <f t="shared" si="21"/>
        <v>288.3400769924292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27"/>
        <v>26.898100201701961</v>
      </c>
      <c r="K164" s="27">
        <f t="shared" si="22"/>
        <v>6.666666666666667</v>
      </c>
      <c r="L164" s="37">
        <f t="shared" si="23"/>
        <v>8.3409874248884606</v>
      </c>
      <c r="M164">
        <f t="shared" si="24"/>
        <v>-11.760912373409578</v>
      </c>
      <c r="N164">
        <f t="shared" si="25"/>
        <v>6.8249385034021177</v>
      </c>
      <c r="P164" s="31">
        <f t="shared" si="26"/>
        <v>4.6445642432506133</v>
      </c>
    </row>
    <row r="165" spans="2:16" x14ac:dyDescent="0.25">
      <c r="B165" s="2">
        <v>155</v>
      </c>
      <c r="C165" s="1">
        <f t="shared" si="19"/>
        <v>228</v>
      </c>
      <c r="D165" s="1">
        <f t="shared" si="20"/>
        <v>184</v>
      </c>
      <c r="E165" s="24">
        <f t="shared" si="21"/>
        <v>292.98464123567982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27"/>
        <v>27.036897089578947</v>
      </c>
      <c r="K165" s="27">
        <f t="shared" si="22"/>
        <v>6.666666666666667</v>
      </c>
      <c r="L165" s="37">
        <f t="shared" si="23"/>
        <v>8.2021905370114752</v>
      </c>
      <c r="M165">
        <f t="shared" si="24"/>
        <v>-11.760912373409578</v>
      </c>
      <c r="N165">
        <f t="shared" si="25"/>
        <v>6.6102677909232552</v>
      </c>
      <c r="P165" s="31">
        <f t="shared" si="26"/>
        <v>4.6930367988009607</v>
      </c>
    </row>
    <row r="166" spans="2:16" x14ac:dyDescent="0.25">
      <c r="B166" s="2">
        <v>156</v>
      </c>
      <c r="C166" s="1">
        <f t="shared" si="19"/>
        <v>234</v>
      </c>
      <c r="D166" s="1">
        <f t="shared" si="20"/>
        <v>184</v>
      </c>
      <c r="E166" s="24">
        <f t="shared" si="21"/>
        <v>297.67767803448078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27"/>
        <v>27.174925388271092</v>
      </c>
      <c r="K166" s="27">
        <f t="shared" si="22"/>
        <v>6.666666666666667</v>
      </c>
      <c r="L166" s="37">
        <f t="shared" si="23"/>
        <v>8.0641622383193301</v>
      </c>
      <c r="M166">
        <f t="shared" si="24"/>
        <v>-11.760912373409578</v>
      </c>
      <c r="N166">
        <f t="shared" si="25"/>
        <v>6.4034824535373538</v>
      </c>
      <c r="P166" s="31">
        <f t="shared" si="26"/>
        <v>4.7392527084920175</v>
      </c>
    </row>
    <row r="167" spans="2:16" x14ac:dyDescent="0.25">
      <c r="B167" s="2">
        <v>157</v>
      </c>
      <c r="C167" s="1">
        <f t="shared" si="19"/>
        <v>240</v>
      </c>
      <c r="D167" s="1">
        <f t="shared" si="20"/>
        <v>184</v>
      </c>
      <c r="E167" s="24">
        <f t="shared" si="21"/>
        <v>302.4169307429728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27"/>
        <v>27.312122027748575</v>
      </c>
      <c r="K167" s="27">
        <f t="shared" si="22"/>
        <v>6.666666666666667</v>
      </c>
      <c r="L167" s="37">
        <f t="shared" si="23"/>
        <v>7.9269655988418464</v>
      </c>
      <c r="M167">
        <f t="shared" si="24"/>
        <v>-11.760912373409578</v>
      </c>
      <c r="N167">
        <f t="shared" si="25"/>
        <v>6.2043538660432551</v>
      </c>
      <c r="P167" s="31">
        <f t="shared" si="26"/>
        <v>4.7833296735834665</v>
      </c>
    </row>
    <row r="168" spans="2:16" x14ac:dyDescent="0.25">
      <c r="B168" s="2">
        <v>158</v>
      </c>
      <c r="C168" s="1">
        <f t="shared" si="19"/>
        <v>246</v>
      </c>
      <c r="D168" s="1">
        <f t="shared" si="20"/>
        <v>184</v>
      </c>
      <c r="E168" s="24">
        <f t="shared" si="21"/>
        <v>307.20026041655626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27"/>
        <v>27.448431590303123</v>
      </c>
      <c r="K168" s="27">
        <f t="shared" si="22"/>
        <v>6.666666666666667</v>
      </c>
      <c r="L168" s="37">
        <f t="shared" si="23"/>
        <v>7.7906560362872987</v>
      </c>
      <c r="M168">
        <f t="shared" si="24"/>
        <v>-11.760912373409578</v>
      </c>
      <c r="N168">
        <f t="shared" si="25"/>
        <v>6.0126455640746448</v>
      </c>
      <c r="P168" s="31">
        <f t="shared" si="26"/>
        <v>4.8253795555460215</v>
      </c>
    </row>
    <row r="169" spans="2:16" x14ac:dyDescent="0.25">
      <c r="B169" s="2">
        <v>159</v>
      </c>
      <c r="C169" s="1">
        <f t="shared" si="19"/>
        <v>252</v>
      </c>
      <c r="D169" s="1">
        <f t="shared" si="20"/>
        <v>184</v>
      </c>
      <c r="E169" s="24">
        <f t="shared" si="21"/>
        <v>312.02563997210228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27"/>
        <v>27.583805652220086</v>
      </c>
      <c r="K169" s="27">
        <f t="shared" si="22"/>
        <v>6.666666666666667</v>
      </c>
      <c r="L169" s="37">
        <f t="shared" si="23"/>
        <v>7.655281974370336</v>
      </c>
      <c r="M169">
        <f t="shared" si="24"/>
        <v>-11.760912373409578</v>
      </c>
      <c r="N169">
        <f t="shared" si="25"/>
        <v>5.8281161377655319</v>
      </c>
      <c r="P169" s="31">
        <f t="shared" si="26"/>
        <v>4.8655085316071336</v>
      </c>
    </row>
    <row r="170" spans="2:16" x14ac:dyDescent="0.25">
      <c r="B170" s="2">
        <v>160</v>
      </c>
      <c r="C170" s="1">
        <f t="shared" si="19"/>
        <v>258</v>
      </c>
      <c r="D170" s="1">
        <f t="shared" si="20"/>
        <v>184</v>
      </c>
      <c r="E170" s="24">
        <f t="shared" si="21"/>
        <v>316.89114850370942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27"/>
        <v>27.718202170383282</v>
      </c>
      <c r="K170" s="27">
        <f t="shared" si="22"/>
        <v>6.666666666666667</v>
      </c>
      <c r="L170" s="37">
        <f t="shared" si="23"/>
        <v>7.5208854562071394</v>
      </c>
      <c r="M170">
        <f t="shared" si="24"/>
        <v>-11.760912373409578</v>
      </c>
      <c r="N170">
        <f t="shared" si="25"/>
        <v>5.6505216806697067</v>
      </c>
      <c r="P170" s="31">
        <f t="shared" si="26"/>
        <v>4.9038172741908284</v>
      </c>
    </row>
    <row r="171" spans="2:16" x14ac:dyDescent="0.25">
      <c r="B171" s="2">
        <v>161</v>
      </c>
      <c r="C171" s="1">
        <f t="shared" si="19"/>
        <v>264</v>
      </c>
      <c r="D171" s="1">
        <f t="shared" si="20"/>
        <v>184</v>
      </c>
      <c r="E171" s="24">
        <f t="shared" si="21"/>
        <v>321.79496577790025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27"/>
        <v>27.851584912601407</v>
      </c>
      <c r="K171" s="27">
        <f t="shared" si="22"/>
        <v>6.666666666666667</v>
      </c>
      <c r="L171" s="37">
        <f t="shared" si="23"/>
        <v>7.387502713989015</v>
      </c>
      <c r="M171">
        <f t="shared" si="24"/>
        <v>-11.760912373409578</v>
      </c>
      <c r="N171">
        <f t="shared" si="25"/>
        <v>5.479617845844138</v>
      </c>
      <c r="P171" s="31">
        <f t="shared" si="26"/>
        <v>4.9404011476898404</v>
      </c>
    </row>
    <row r="172" spans="2:16" x14ac:dyDescent="0.25">
      <c r="B172" s="2">
        <v>162</v>
      </c>
      <c r="C172" s="1">
        <f t="shared" si="19"/>
        <v>270</v>
      </c>
      <c r="D172" s="1">
        <f t="shared" si="20"/>
        <v>184</v>
      </c>
      <c r="E172" s="24">
        <f t="shared" si="21"/>
        <v>326.73536692559009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27"/>
        <v>27.983922930053911</v>
      </c>
      <c r="K172" s="27">
        <f t="shared" si="22"/>
        <v>6.666666666666667</v>
      </c>
      <c r="L172" s="37">
        <f t="shared" si="23"/>
        <v>7.2551646965365109</v>
      </c>
      <c r="M172">
        <f t="shared" si="24"/>
        <v>-11.760912373409578</v>
      </c>
      <c r="N172">
        <f t="shared" si="25"/>
        <v>5.3151615569415505</v>
      </c>
      <c r="P172" s="31">
        <f t="shared" si="26"/>
        <v>4.9753504170969336</v>
      </c>
    </row>
    <row r="173" spans="2:16" x14ac:dyDescent="0.25">
      <c r="B173" s="2">
        <v>163</v>
      </c>
      <c r="C173" s="1">
        <f t="shared" si="19"/>
        <v>276</v>
      </c>
      <c r="D173" s="1">
        <f t="shared" si="20"/>
        <v>184</v>
      </c>
      <c r="E173" s="24">
        <f t="shared" si="21"/>
        <v>331.71071734268702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27"/>
        <v>28.115190069979473</v>
      </c>
      <c r="K173" s="27">
        <f t="shared" si="22"/>
        <v>6.666666666666667</v>
      </c>
      <c r="L173" s="37">
        <f t="shared" si="23"/>
        <v>7.1238975566109488</v>
      </c>
      <c r="M173">
        <f t="shared" si="24"/>
        <v>-11.760912373409578</v>
      </c>
      <c r="N173">
        <f t="shared" si="25"/>
        <v>5.1569124179588863</v>
      </c>
      <c r="P173" s="31">
        <f t="shared" si="26"/>
        <v>5.0087504639724898</v>
      </c>
    </row>
    <row r="174" spans="2:16" x14ac:dyDescent="0.25">
      <c r="B174" s="2">
        <v>164</v>
      </c>
      <c r="C174" s="1">
        <f t="shared" si="19"/>
        <v>282</v>
      </c>
      <c r="D174" s="1">
        <f t="shared" si="20"/>
        <v>184</v>
      </c>
      <c r="E174" s="24">
        <f t="shared" si="21"/>
        <v>336.71946780665951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27"/>
        <v>28.245364526549508</v>
      </c>
      <c r="K174" s="27">
        <f t="shared" si="22"/>
        <v>6.666666666666667</v>
      </c>
      <c r="L174" s="37">
        <f t="shared" si="23"/>
        <v>6.9937231000409135</v>
      </c>
      <c r="M174">
        <f t="shared" si="24"/>
        <v>-11.760912373409578</v>
      </c>
      <c r="N174">
        <f t="shared" si="25"/>
        <v>5.0046338611117722</v>
      </c>
      <c r="P174" s="31">
        <f t="shared" si="26"/>
        <v>5.0406820060417203</v>
      </c>
    </row>
    <row r="175" spans="2:16" x14ac:dyDescent="0.25">
      <c r="B175" s="2">
        <v>165</v>
      </c>
      <c r="C175" s="1">
        <f t="shared" si="19"/>
        <v>288</v>
      </c>
      <c r="D175" s="1">
        <f t="shared" si="20"/>
        <v>184</v>
      </c>
      <c r="E175" s="24">
        <f t="shared" si="21"/>
        <v>341.76014981270123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27"/>
        <v>28.374428427763803</v>
      </c>
      <c r="K175" s="27">
        <f t="shared" si="22"/>
        <v>6.666666666666667</v>
      </c>
      <c r="L175" s="37">
        <f t="shared" si="23"/>
        <v>6.8646591988266188</v>
      </c>
      <c r="M175">
        <f t="shared" si="24"/>
        <v>-11.760912373409578</v>
      </c>
      <c r="N175">
        <f t="shared" si="25"/>
        <v>4.8580940682607254</v>
      </c>
      <c r="P175" s="31">
        <f t="shared" si="26"/>
        <v>5.0712213174201679</v>
      </c>
    </row>
    <row r="176" spans="2:16" x14ac:dyDescent="0.25">
      <c r="B176" s="2">
        <v>166</v>
      </c>
      <c r="C176" s="1">
        <f t="shared" si="19"/>
        <v>294</v>
      </c>
      <c r="D176" s="1">
        <f t="shared" si="20"/>
        <v>184</v>
      </c>
      <c r="E176" s="24">
        <f t="shared" si="21"/>
        <v>346.8313711301214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27"/>
        <v>28.502367456159593</v>
      </c>
      <c r="K176" s="27">
        <f t="shared" si="22"/>
        <v>6.666666666666667</v>
      </c>
      <c r="L176" s="37">
        <f t="shared" si="23"/>
        <v>6.7367201704308286</v>
      </c>
      <c r="M176">
        <f t="shared" si="24"/>
        <v>-11.760912373409578</v>
      </c>
      <c r="N176">
        <f t="shared" si="25"/>
        <v>4.7170666974765769</v>
      </c>
      <c r="P176" s="31">
        <f t="shared" si="26"/>
        <v>5.1004404470646705</v>
      </c>
    </row>
    <row r="177" spans="2:16" x14ac:dyDescent="0.25">
      <c r="B177" s="2">
        <v>167</v>
      </c>
      <c r="C177" s="1">
        <f t="shared" si="19"/>
        <v>300</v>
      </c>
      <c r="D177" s="1">
        <f t="shared" si="20"/>
        <v>184</v>
      </c>
      <c r="E177" s="24">
        <f t="shared" si="21"/>
        <v>351.93181157718607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27"/>
        <v>28.629170501126055</v>
      </c>
      <c r="K177" s="27">
        <f t="shared" si="22"/>
        <v>6.666666666666667</v>
      </c>
      <c r="L177" s="37">
        <f t="shared" si="23"/>
        <v>6.6099171254643672</v>
      </c>
      <c r="M177">
        <f t="shared" si="24"/>
        <v>-11.760912373409578</v>
      </c>
      <c r="N177">
        <f t="shared" si="25"/>
        <v>4.5813314427468379</v>
      </c>
      <c r="P177" s="31">
        <f t="shared" si="26"/>
        <v>5.1284074335572996</v>
      </c>
    </row>
    <row r="178" spans="2:16" x14ac:dyDescent="0.25">
      <c r="B178" s="2">
        <v>168</v>
      </c>
      <c r="C178" s="1">
        <f t="shared" si="19"/>
        <v>306</v>
      </c>
      <c r="D178" s="1">
        <f t="shared" si="20"/>
        <v>184</v>
      </c>
      <c r="E178" s="24">
        <f t="shared" si="21"/>
        <v>357.06021901074337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27"/>
        <v>28.754829340651963</v>
      </c>
      <c r="K178" s="27">
        <f t="shared" si="22"/>
        <v>6.666666666666667</v>
      </c>
      <c r="L178" s="37">
        <f t="shared" si="23"/>
        <v>6.4842582859384592</v>
      </c>
      <c r="M178">
        <f t="shared" si="24"/>
        <v>-11.760912373409578</v>
      </c>
      <c r="N178">
        <f t="shared" si="25"/>
        <v>4.4506744515173651</v>
      </c>
      <c r="P178" s="31">
        <f t="shared" si="26"/>
        <v>5.1551865147533249</v>
      </c>
    </row>
    <row r="179" spans="2:16" x14ac:dyDescent="0.25">
      <c r="B179" s="2">
        <v>169</v>
      </c>
      <c r="C179" s="1">
        <f t="shared" si="19"/>
        <v>312</v>
      </c>
      <c r="D179" s="1">
        <f t="shared" si="20"/>
        <v>184</v>
      </c>
      <c r="E179" s="24">
        <f t="shared" si="21"/>
        <v>362.21540552549669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27"/>
        <v>28.879338350396417</v>
      </c>
      <c r="K179" s="27">
        <f t="shared" si="22"/>
        <v>6.666666666666667</v>
      </c>
      <c r="L179" s="37">
        <f t="shared" si="23"/>
        <v>6.3597492761940053</v>
      </c>
      <c r="M179">
        <f t="shared" si="24"/>
        <v>-11.760912373409578</v>
      </c>
      <c r="N179">
        <f t="shared" si="25"/>
        <v>4.3248886217442983</v>
      </c>
      <c r="P179" s="31">
        <f t="shared" si="26"/>
        <v>5.1808383311872603</v>
      </c>
    </row>
    <row r="180" spans="2:16" x14ac:dyDescent="0.25">
      <c r="B180" s="2">
        <v>170</v>
      </c>
      <c r="C180" s="1">
        <f t="shared" si="19"/>
        <v>318</v>
      </c>
      <c r="D180" s="1">
        <f t="shared" si="20"/>
        <v>184</v>
      </c>
      <c r="E180" s="24">
        <f t="shared" si="21"/>
        <v>367.39624385668395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27"/>
        <v>29.002694238053699</v>
      </c>
      <c r="K180" s="27">
        <f t="shared" si="22"/>
        <v>6.666666666666667</v>
      </c>
      <c r="L180" s="37">
        <f t="shared" si="23"/>
        <v>6.2363933885367224</v>
      </c>
      <c r="M180">
        <f t="shared" si="24"/>
        <v>-11.760912373409578</v>
      </c>
      <c r="N180">
        <f t="shared" si="25"/>
        <v>4.2037737973985223</v>
      </c>
      <c r="P180" s="31">
        <f t="shared" si="26"/>
        <v>5.2054201224239023</v>
      </c>
    </row>
    <row r="181" spans="2:16" x14ac:dyDescent="0.25">
      <c r="B181" s="2">
        <v>171</v>
      </c>
      <c r="C181" s="1">
        <f t="shared" si="19"/>
        <v>324</v>
      </c>
      <c r="D181" s="1">
        <f t="shared" si="20"/>
        <v>184</v>
      </c>
      <c r="E181" s="24">
        <f t="shared" si="21"/>
        <v>372.60166397910785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27"/>
        <v>29.124895801077312</v>
      </c>
      <c r="K181" s="27">
        <f t="shared" si="22"/>
        <v>6.666666666666667</v>
      </c>
      <c r="L181" s="37">
        <f t="shared" si="23"/>
        <v>6.1141918255131102</v>
      </c>
      <c r="M181">
        <f t="shared" si="24"/>
        <v>-11.760912373409578</v>
      </c>
      <c r="N181">
        <f t="shared" si="25"/>
        <v>4.0871368789101359</v>
      </c>
      <c r="P181" s="31">
        <f t="shared" si="26"/>
        <v>5.2289859157888259</v>
      </c>
    </row>
    <row r="182" spans="2:16" x14ac:dyDescent="0.25">
      <c r="B182" s="2">
        <v>172</v>
      </c>
      <c r="C182" s="1">
        <f t="shared" si="19"/>
        <v>330</v>
      </c>
      <c r="D182" s="1">
        <f t="shared" si="20"/>
        <v>184</v>
      </c>
      <c r="E182" s="24">
        <f t="shared" si="21"/>
        <v>377.83064989489668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27"/>
        <v>29.245943705930575</v>
      </c>
      <c r="K182" s="27">
        <f t="shared" si="22"/>
        <v>6.666666666666667</v>
      </c>
      <c r="L182" s="37">
        <f t="shared" si="23"/>
        <v>5.9931439206598469</v>
      </c>
      <c r="M182">
        <f t="shared" si="24"/>
        <v>-11.760912373409578</v>
      </c>
      <c r="N182">
        <f t="shared" si="25"/>
        <v>3.9747918628488623</v>
      </c>
      <c r="P182" s="31">
        <f t="shared" si="26"/>
        <v>5.2515867071154503</v>
      </c>
    </row>
    <row r="183" spans="2:16" x14ac:dyDescent="0.25">
      <c r="B183" s="2">
        <v>173</v>
      </c>
      <c r="C183" s="1">
        <f t="shared" si="19"/>
        <v>336</v>
      </c>
      <c r="D183" s="1">
        <f t="shared" si="20"/>
        <v>184</v>
      </c>
      <c r="E183" s="24">
        <f t="shared" si="21"/>
        <v>383.08223660201213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27"/>
        <v>29.365840287138262</v>
      </c>
      <c r="K183" s="27">
        <f t="shared" si="22"/>
        <v>6.666666666666667</v>
      </c>
      <c r="L183" s="37">
        <f t="shared" si="23"/>
        <v>5.8732473394521598</v>
      </c>
      <c r="M183">
        <f t="shared" si="24"/>
        <v>-11.760912373409578</v>
      </c>
      <c r="N183">
        <f t="shared" si="25"/>
        <v>3.8665598231904981</v>
      </c>
      <c r="P183" s="31">
        <f t="shared" si="26"/>
        <v>5.2732706333044348</v>
      </c>
    </row>
    <row r="184" spans="2:16" ht="15.75" thickBot="1" x14ac:dyDescent="0.3">
      <c r="B184" s="3">
        <v>174</v>
      </c>
      <c r="C184" s="4">
        <f t="shared" si="19"/>
        <v>342</v>
      </c>
      <c r="D184" s="4">
        <f t="shared" si="20"/>
        <v>184</v>
      </c>
      <c r="E184" s="38">
        <f t="shared" si="21"/>
        <v>388.35550723531657</v>
      </c>
      <c r="F184" s="38">
        <v>47</v>
      </c>
      <c r="G184" s="38">
        <v>10</v>
      </c>
      <c r="H184" s="38">
        <v>1.5</v>
      </c>
      <c r="I184" s="39">
        <v>1.5</v>
      </c>
      <c r="J184" s="40">
        <f t="shared" si="27"/>
        <v>29.484589364522012</v>
      </c>
      <c r="K184" s="40">
        <f t="shared" si="22"/>
        <v>6.666666666666667</v>
      </c>
      <c r="L184" s="41">
        <f t="shared" si="23"/>
        <v>5.7544982620684095</v>
      </c>
      <c r="M184">
        <f t="shared" si="24"/>
        <v>-11.760912373409578</v>
      </c>
      <c r="N184">
        <f t="shared" si="25"/>
        <v>3.7622688448007673</v>
      </c>
      <c r="P184" s="31"/>
    </row>
    <row r="185" spans="2:16" ht="15.75" thickBot="1" x14ac:dyDescent="0.3">
      <c r="B185" s="172" t="s">
        <v>129</v>
      </c>
      <c r="C185" s="173"/>
      <c r="D185" s="173"/>
      <c r="E185" s="173"/>
      <c r="F185" s="173"/>
      <c r="G185" s="173"/>
      <c r="H185" s="173"/>
      <c r="I185" s="173"/>
      <c r="J185" s="174"/>
      <c r="K185" s="107"/>
      <c r="L185" s="102" t="e">
        <f>10*LOG10(SUM(N11:N184))</f>
        <v>#NUM!</v>
      </c>
    </row>
  </sheetData>
  <mergeCells count="11">
    <mergeCell ref="L9:L10"/>
    <mergeCell ref="B9:B10"/>
    <mergeCell ref="C9:D9"/>
    <mergeCell ref="B185:J185"/>
    <mergeCell ref="K9:K10"/>
    <mergeCell ref="E9:E10"/>
    <mergeCell ref="F9:F10"/>
    <mergeCell ref="G9:G10"/>
    <mergeCell ref="H9:H10"/>
    <mergeCell ref="I9:I10"/>
    <mergeCell ref="J9:J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F4915-7454-4CC3-B367-ADD125254919}">
  <dimension ref="A1:U274"/>
  <sheetViews>
    <sheetView view="pageBreakPreview" topLeftCell="A55" zoomScale="60" zoomScaleNormal="60" workbookViewId="0">
      <selection activeCell="X5" sqref="X5"/>
    </sheetView>
  </sheetViews>
  <sheetFormatPr defaultRowHeight="15" x14ac:dyDescent="0.25"/>
  <cols>
    <col min="1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9" max="9" width="9.140625" customWidth="1"/>
    <col min="10" max="10" width="13.42578125" customWidth="1"/>
    <col min="11" max="11" width="12.5703125" customWidth="1"/>
    <col min="12" max="13" width="14" customWidth="1"/>
    <col min="15" max="15" width="14" bestFit="1" customWidth="1"/>
    <col min="16" max="16" width="12" customWidth="1"/>
    <col min="17" max="17" width="15.5703125" bestFit="1" customWidth="1"/>
    <col min="18" max="18" width="16.7109375" bestFit="1" customWidth="1"/>
    <col min="21" max="21" width="8.85546875" customWidth="1"/>
  </cols>
  <sheetData>
    <row r="1" spans="1:21" ht="23.25" x14ac:dyDescent="0.35">
      <c r="A1" s="167" t="s">
        <v>195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</row>
    <row r="2" spans="1:21" ht="23.25" x14ac:dyDescent="0.35">
      <c r="A2" s="167" t="s">
        <v>205</v>
      </c>
      <c r="B2" s="167"/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</row>
    <row r="3" spans="1:21" ht="23.25" x14ac:dyDescent="0.35">
      <c r="A3" s="167" t="s">
        <v>196</v>
      </c>
      <c r="B3" s="167"/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</row>
    <row r="4" spans="1:21" ht="23.25" x14ac:dyDescent="0.35">
      <c r="A4" s="167" t="str">
        <f>A7</f>
        <v>Property Boundary</v>
      </c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</row>
    <row r="5" spans="1:21" ht="15.75" thickBot="1" x14ac:dyDescent="0.3"/>
    <row r="6" spans="1:21" ht="15.75" thickBot="1" x14ac:dyDescent="0.3">
      <c r="A6" s="18" t="s">
        <v>114</v>
      </c>
      <c r="B6" s="19" t="s">
        <v>115</v>
      </c>
      <c r="C6" s="19" t="s">
        <v>116</v>
      </c>
      <c r="D6" s="20" t="s">
        <v>117</v>
      </c>
    </row>
    <row r="7" spans="1:21" ht="15.75" thickBot="1" x14ac:dyDescent="0.3">
      <c r="A7" s="28" t="s">
        <v>194</v>
      </c>
      <c r="B7" s="29" t="s">
        <v>119</v>
      </c>
      <c r="C7" s="29">
        <v>256067.83</v>
      </c>
      <c r="D7" s="30">
        <v>4256730.37</v>
      </c>
    </row>
    <row r="9" spans="1:21" ht="15.75" thickBot="1" x14ac:dyDescent="0.3"/>
    <row r="10" spans="1:21" ht="14.45" customHeight="1" x14ac:dyDescent="0.25">
      <c r="A10" s="175" t="s">
        <v>114</v>
      </c>
      <c r="B10" s="177" t="s">
        <v>122</v>
      </c>
      <c r="C10" s="177" t="s">
        <v>124</v>
      </c>
      <c r="D10" s="177" t="s">
        <v>123</v>
      </c>
      <c r="E10" s="177" t="s">
        <v>120</v>
      </c>
      <c r="F10" s="177" t="s">
        <v>121</v>
      </c>
      <c r="G10" s="179" t="s">
        <v>125</v>
      </c>
      <c r="H10" s="168" t="str">
        <f>CONCATENATE("Sound Level @ ", A7, " (dBA)")</f>
        <v>Sound Level @ Property Boundary (dBA)</v>
      </c>
      <c r="O10" s="159" t="s">
        <v>0</v>
      </c>
      <c r="P10" s="160" t="s">
        <v>1</v>
      </c>
      <c r="Q10" s="160" t="s">
        <v>2</v>
      </c>
      <c r="R10" s="161"/>
    </row>
    <row r="11" spans="1:21" ht="15.75" thickBot="1" x14ac:dyDescent="0.3">
      <c r="A11" s="176"/>
      <c r="B11" s="178"/>
      <c r="C11" s="178"/>
      <c r="D11" s="178"/>
      <c r="E11" s="178"/>
      <c r="F11" s="178"/>
      <c r="G11" s="180"/>
      <c r="H11" s="169"/>
      <c r="O11" s="163"/>
      <c r="P11" s="162"/>
      <c r="Q11" s="119" t="s">
        <v>3</v>
      </c>
      <c r="R11" s="13" t="s">
        <v>4</v>
      </c>
    </row>
    <row r="12" spans="1:21" x14ac:dyDescent="0.25">
      <c r="A12" s="32" t="str">
        <f>Inverters!B3</f>
        <v>A-1</v>
      </c>
      <c r="B12" s="33">
        <f t="shared" ref="B12:B48" si="0">SQRT(($C$7-Q12)^2+($D$7-R12)^2)</f>
        <v>4232.4799249845564</v>
      </c>
      <c r="C12" s="33">
        <f>66+3.01029995663981</f>
        <v>69.010299956639813</v>
      </c>
      <c r="D12" s="33">
        <v>10</v>
      </c>
      <c r="E12" s="33">
        <v>1.5</v>
      </c>
      <c r="F12" s="34">
        <v>1.5</v>
      </c>
      <c r="G12" s="35">
        <f>20*LOG10(B12/D12)-2.3</f>
        <v>50.231898137797337</v>
      </c>
      <c r="H12" s="36">
        <f>C12-G12</f>
        <v>18.778401818842475</v>
      </c>
      <c r="O12" s="32" t="s">
        <v>5</v>
      </c>
      <c r="P12" s="43" t="s">
        <v>5</v>
      </c>
      <c r="Q12" s="44">
        <v>252528.6</v>
      </c>
      <c r="R12" s="45">
        <v>4259051.5199999996</v>
      </c>
      <c r="U12">
        <f t="shared" ref="U12:U49" si="1">10^(H12/10)</f>
        <v>75.481440876497814</v>
      </c>
    </row>
    <row r="13" spans="1:21" x14ac:dyDescent="0.25">
      <c r="A13" s="9" t="str">
        <f>Inverters!B4</f>
        <v>A-2</v>
      </c>
      <c r="B13" s="24">
        <f t="shared" si="0"/>
        <v>3602.6165590164437</v>
      </c>
      <c r="C13" s="24">
        <f t="shared" ref="C13:C44" si="2">66+3.01029995663981</f>
        <v>69.010299956639813</v>
      </c>
      <c r="D13" s="24">
        <v>10</v>
      </c>
      <c r="E13" s="24">
        <v>1.5</v>
      </c>
      <c r="F13" s="25">
        <v>1.5</v>
      </c>
      <c r="G13" s="27">
        <f>20*LOG10(B13/D13)-2.3</f>
        <v>48.832360817444368</v>
      </c>
      <c r="H13" s="37">
        <f t="shared" ref="H13:H49" si="3">C13-G13</f>
        <v>20.177939139195445</v>
      </c>
      <c r="O13" s="9" t="s">
        <v>6</v>
      </c>
      <c r="P13" s="10" t="s">
        <v>6</v>
      </c>
      <c r="Q13" s="7">
        <v>253217.96</v>
      </c>
      <c r="R13" s="8">
        <v>4258934.25</v>
      </c>
      <c r="U13">
        <f t="shared" si="1"/>
        <v>104.18229350712842</v>
      </c>
    </row>
    <row r="14" spans="1:21" x14ac:dyDescent="0.25">
      <c r="A14" s="9" t="str">
        <f>Inverters!B5</f>
        <v>A-3</v>
      </c>
      <c r="B14" s="24">
        <f t="shared" si="0"/>
        <v>2160.2021150808182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ref="G14:G49" si="4">20*LOG10(B14/D14)-2.3</f>
        <v>44.389887739294707</v>
      </c>
      <c r="H14" s="37">
        <f t="shared" si="3"/>
        <v>24.620412217345105</v>
      </c>
      <c r="O14" s="9" t="s">
        <v>7</v>
      </c>
      <c r="P14" s="10" t="s">
        <v>7</v>
      </c>
      <c r="Q14" s="7">
        <v>254597.27</v>
      </c>
      <c r="R14" s="8">
        <v>4258312.75</v>
      </c>
      <c r="U14">
        <f t="shared" si="1"/>
        <v>289.76186066145823</v>
      </c>
    </row>
    <row r="15" spans="1:21" x14ac:dyDescent="0.25">
      <c r="A15" s="9" t="str">
        <f>Inverters!B6</f>
        <v>A-4</v>
      </c>
      <c r="B15" s="24">
        <f t="shared" si="0"/>
        <v>1514.0277845865905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41.302676903306406</v>
      </c>
      <c r="H15" s="37">
        <f t="shared" si="3"/>
        <v>27.707623053333407</v>
      </c>
      <c r="O15" s="9" t="s">
        <v>8</v>
      </c>
      <c r="P15" s="10" t="s">
        <v>8</v>
      </c>
      <c r="Q15" s="7">
        <v>255507.64</v>
      </c>
      <c r="R15" s="8">
        <v>4258136.95</v>
      </c>
      <c r="U15">
        <f t="shared" si="1"/>
        <v>589.87814430392621</v>
      </c>
    </row>
    <row r="16" spans="1:21" x14ac:dyDescent="0.25">
      <c r="A16" s="9" t="str">
        <f>Inverters!B7</f>
        <v>A-5</v>
      </c>
      <c r="B16" s="24">
        <f t="shared" si="0"/>
        <v>1418.2877494004415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40.735287033003829</v>
      </c>
      <c r="H16" s="37">
        <f t="shared" si="3"/>
        <v>28.275012923635984</v>
      </c>
      <c r="O16" s="9" t="s">
        <v>9</v>
      </c>
      <c r="P16" s="10" t="s">
        <v>9</v>
      </c>
      <c r="Q16" s="7">
        <v>255885.43</v>
      </c>
      <c r="R16" s="8">
        <v>4258136.88</v>
      </c>
      <c r="U16">
        <f t="shared" si="1"/>
        <v>672.20430943881922</v>
      </c>
    </row>
    <row r="17" spans="1:21" x14ac:dyDescent="0.25">
      <c r="A17" s="9" t="str">
        <f>Inverters!B8</f>
        <v>A-6</v>
      </c>
      <c r="B17" s="24">
        <f>SQRT(($C$7-Q17)^2+($D$7-R17)^2)</f>
        <v>1486.6918866394876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41.144419426963424</v>
      </c>
      <c r="H17" s="37">
        <f t="shared" si="3"/>
        <v>27.865880529676389</v>
      </c>
      <c r="O17" s="9" t="s">
        <v>10</v>
      </c>
      <c r="P17" s="10" t="s">
        <v>10</v>
      </c>
      <c r="Q17" s="7">
        <v>256323</v>
      </c>
      <c r="R17" s="8">
        <v>4258195</v>
      </c>
      <c r="U17">
        <f t="shared" si="1"/>
        <v>611.76982637763706</v>
      </c>
    </row>
    <row r="18" spans="1:21" x14ac:dyDescent="0.25">
      <c r="A18" s="9" t="str">
        <f>Inverters!B9</f>
        <v>A-7</v>
      </c>
      <c r="B18" s="24">
        <f t="shared" si="0"/>
        <v>1874.9775666121632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43.159921518556558</v>
      </c>
      <c r="H18" s="37">
        <f t="shared" si="3"/>
        <v>25.850378438083254</v>
      </c>
      <c r="O18" s="9" t="s">
        <v>11</v>
      </c>
      <c r="P18" s="10" t="s">
        <v>11</v>
      </c>
      <c r="Q18" s="7">
        <v>254548.51</v>
      </c>
      <c r="R18" s="8">
        <v>4257829.0999999996</v>
      </c>
      <c r="U18">
        <f t="shared" si="1"/>
        <v>384.62529629071923</v>
      </c>
    </row>
    <row r="19" spans="1:21" x14ac:dyDescent="0.25">
      <c r="A19" s="9" t="str">
        <f>Inverters!B10</f>
        <v>A-8</v>
      </c>
      <c r="B19" s="24">
        <f t="shared" si="0"/>
        <v>1639.472898372956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41.994084837498853</v>
      </c>
      <c r="H19" s="37">
        <f t="shared" si="3"/>
        <v>27.016215119140959</v>
      </c>
      <c r="O19" s="9" t="s">
        <v>12</v>
      </c>
      <c r="P19" s="10" t="s">
        <v>12</v>
      </c>
      <c r="Q19" s="7">
        <v>254850.77</v>
      </c>
      <c r="R19" s="8">
        <v>4257828.84</v>
      </c>
      <c r="U19">
        <f t="shared" si="1"/>
        <v>503.06199864387645</v>
      </c>
    </row>
    <row r="20" spans="1:21" x14ac:dyDescent="0.25">
      <c r="A20" s="9" t="str">
        <f>Inverters!B11</f>
        <v>A-9</v>
      </c>
      <c r="B20" s="24">
        <f t="shared" si="0"/>
        <v>1221.6464672320526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39.438910868633755</v>
      </c>
      <c r="H20" s="37">
        <f t="shared" si="3"/>
        <v>29.571389088006057</v>
      </c>
      <c r="O20" s="9" t="s">
        <v>13</v>
      </c>
      <c r="P20" s="10" t="s">
        <v>13</v>
      </c>
      <c r="Q20" s="7">
        <v>255533.88</v>
      </c>
      <c r="R20" s="8">
        <v>4257829.1500000004</v>
      </c>
      <c r="U20">
        <f t="shared" si="1"/>
        <v>906.02234520177353</v>
      </c>
    </row>
    <row r="21" spans="1:21" x14ac:dyDescent="0.25">
      <c r="A21" s="9" t="str">
        <f>Inverters!B12</f>
        <v>A-10</v>
      </c>
      <c r="B21" s="24">
        <f t="shared" si="0"/>
        <v>1112.3500306108645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38.624829421940284</v>
      </c>
      <c r="H21" s="37">
        <f t="shared" si="3"/>
        <v>30.385470534699529</v>
      </c>
      <c r="O21" s="9" t="s">
        <v>14</v>
      </c>
      <c r="P21" s="10" t="s">
        <v>14</v>
      </c>
      <c r="Q21" s="7">
        <v>255894.42</v>
      </c>
      <c r="R21" s="8">
        <v>4257829.12</v>
      </c>
      <c r="U21">
        <f t="shared" si="1"/>
        <v>1092.8160215100277</v>
      </c>
    </row>
    <row r="22" spans="1:21" x14ac:dyDescent="0.25">
      <c r="A22" s="9" t="str">
        <f>Inverters!B13</f>
        <v>A-11</v>
      </c>
      <c r="B22" s="24">
        <f t="shared" si="0"/>
        <v>1118.0359495561504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38.669115363366835</v>
      </c>
      <c r="H22" s="37">
        <f t="shared" si="3"/>
        <v>30.341184593272978</v>
      </c>
      <c r="O22" s="9" t="s">
        <v>15</v>
      </c>
      <c r="P22" s="10" t="s">
        <v>15</v>
      </c>
      <c r="Q22" s="7">
        <v>256274.81</v>
      </c>
      <c r="R22" s="8">
        <v>4257829.08</v>
      </c>
      <c r="U22">
        <f t="shared" si="1"/>
        <v>1081.7289663547147</v>
      </c>
    </row>
    <row r="23" spans="1:21" x14ac:dyDescent="0.25">
      <c r="A23" s="9" t="str">
        <f>Inverters!B14</f>
        <v>A-12</v>
      </c>
      <c r="B23" s="24">
        <f t="shared" si="0"/>
        <v>1207.9692032908395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39.341117245117147</v>
      </c>
      <c r="H23" s="37">
        <f t="shared" si="3"/>
        <v>29.669182711522666</v>
      </c>
      <c r="O23" s="9" t="s">
        <v>16</v>
      </c>
      <c r="P23" s="10" t="s">
        <v>16</v>
      </c>
      <c r="Q23" s="7">
        <v>256570.18</v>
      </c>
      <c r="R23" s="8">
        <v>4257828.93</v>
      </c>
      <c r="U23">
        <f t="shared" si="1"/>
        <v>926.65542188537302</v>
      </c>
    </row>
    <row r="24" spans="1:21" x14ac:dyDescent="0.25">
      <c r="A24" s="9" t="str">
        <f>Inverters!B15</f>
        <v>A-13</v>
      </c>
      <c r="B24" s="24">
        <f t="shared" si="0"/>
        <v>1413.0536946626555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40.703173298579642</v>
      </c>
      <c r="H24" s="37">
        <f t="shared" si="3"/>
        <v>28.30712665806017</v>
      </c>
      <c r="O24" s="9" t="s">
        <v>17</v>
      </c>
      <c r="P24" s="10" t="s">
        <v>17</v>
      </c>
      <c r="Q24" s="7">
        <v>256956.19</v>
      </c>
      <c r="R24" s="8">
        <v>4257829.25</v>
      </c>
      <c r="U24">
        <f t="shared" si="1"/>
        <v>677.19332052179641</v>
      </c>
    </row>
    <row r="25" spans="1:21" x14ac:dyDescent="0.25">
      <c r="A25" s="9" t="str">
        <f>Inverters!B16</f>
        <v>A-14</v>
      </c>
      <c r="B25" s="24">
        <f t="shared" si="0"/>
        <v>1616.2997007053038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41.870437850238559</v>
      </c>
      <c r="H25" s="37">
        <f t="shared" si="3"/>
        <v>27.139862106401253</v>
      </c>
      <c r="O25" s="9" t="s">
        <v>18</v>
      </c>
      <c r="P25" s="10" t="s">
        <v>18</v>
      </c>
      <c r="Q25" s="7">
        <v>257253.23</v>
      </c>
      <c r="R25" s="8">
        <v>4257829.12</v>
      </c>
      <c r="U25">
        <f t="shared" si="1"/>
        <v>517.59039758663596</v>
      </c>
    </row>
    <row r="26" spans="1:21" x14ac:dyDescent="0.25">
      <c r="A26" s="9" t="str">
        <f>Inverters!B17</f>
        <v>A-15</v>
      </c>
      <c r="B26" s="24">
        <f t="shared" si="0"/>
        <v>1879.1529005646148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43.179242373377043</v>
      </c>
      <c r="H26" s="37">
        <f t="shared" si="3"/>
        <v>25.831057583262769</v>
      </c>
      <c r="O26" s="9" t="s">
        <v>19</v>
      </c>
      <c r="P26" s="10" t="s">
        <v>19</v>
      </c>
      <c r="Q26" s="7">
        <v>257592.17</v>
      </c>
      <c r="R26" s="8">
        <v>4257829.28</v>
      </c>
      <c r="U26">
        <f t="shared" si="1"/>
        <v>382.91797921051665</v>
      </c>
    </row>
    <row r="27" spans="1:21" x14ac:dyDescent="0.25">
      <c r="A27" s="9" t="str">
        <f>Inverters!B18</f>
        <v>A-16</v>
      </c>
      <c r="B27" s="24">
        <f t="shared" si="0"/>
        <v>1579.2391389842608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41.668957975435468</v>
      </c>
      <c r="H27" s="37">
        <f t="shared" si="3"/>
        <v>27.341341981204344</v>
      </c>
      <c r="O27" s="9" t="s">
        <v>20</v>
      </c>
      <c r="P27" s="10" t="s">
        <v>20</v>
      </c>
      <c r="Q27" s="7">
        <v>254668.53</v>
      </c>
      <c r="R27" s="8">
        <v>4257462.46</v>
      </c>
      <c r="U27">
        <f t="shared" si="1"/>
        <v>542.16839595991166</v>
      </c>
    </row>
    <row r="28" spans="1:21" x14ac:dyDescent="0.25">
      <c r="A28" s="9" t="str">
        <f>Inverters!B19</f>
        <v>A-17</v>
      </c>
      <c r="B28" s="24">
        <f t="shared" si="0"/>
        <v>1191.5721175405699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39.222406645812342</v>
      </c>
      <c r="H28" s="37">
        <f t="shared" si="3"/>
        <v>29.787893310827471</v>
      </c>
      <c r="O28" s="9" t="s">
        <v>21</v>
      </c>
      <c r="P28" s="10" t="s">
        <v>21</v>
      </c>
      <c r="Q28" s="7">
        <v>255127.7</v>
      </c>
      <c r="R28" s="8">
        <v>4257462.49</v>
      </c>
      <c r="U28">
        <f t="shared" si="1"/>
        <v>952.33409077973681</v>
      </c>
    </row>
    <row r="29" spans="1:21" x14ac:dyDescent="0.25">
      <c r="A29" s="9" t="str">
        <f>Inverters!B20</f>
        <v>A-18</v>
      </c>
      <c r="B29" s="24">
        <f t="shared" si="0"/>
        <v>934.1759201025086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37.108573369046262</v>
      </c>
      <c r="H29" s="37">
        <f t="shared" si="3"/>
        <v>31.901726587593551</v>
      </c>
      <c r="O29" s="9" t="s">
        <v>22</v>
      </c>
      <c r="P29" s="10" t="s">
        <v>22</v>
      </c>
      <c r="Q29" s="7">
        <v>255488.14</v>
      </c>
      <c r="R29" s="8">
        <v>4257462.93</v>
      </c>
      <c r="U29">
        <f t="shared" si="1"/>
        <v>1549.4324911636427</v>
      </c>
    </row>
    <row r="30" spans="1:21" x14ac:dyDescent="0.25">
      <c r="A30" s="9" t="str">
        <f>Inverters!B21</f>
        <v>A-19</v>
      </c>
      <c r="B30" s="24">
        <f t="shared" si="0"/>
        <v>751.31064314252319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35.216390822857392</v>
      </c>
      <c r="H30" s="37">
        <f t="shared" si="3"/>
        <v>33.793909133782421</v>
      </c>
      <c r="O30" s="9" t="s">
        <v>23</v>
      </c>
      <c r="P30" s="10" t="s">
        <v>23</v>
      </c>
      <c r="Q30" s="7">
        <v>255900.5</v>
      </c>
      <c r="R30" s="8">
        <v>4257462.8099999996</v>
      </c>
      <c r="U30">
        <f t="shared" si="1"/>
        <v>2395.4709768274565</v>
      </c>
    </row>
    <row r="31" spans="1:21" x14ac:dyDescent="0.25">
      <c r="A31" s="9" t="str">
        <f>Inverters!B22</f>
        <v>A-20</v>
      </c>
      <c r="B31" s="24">
        <f t="shared" si="0"/>
        <v>751.22660708981766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35.21541922913476</v>
      </c>
      <c r="H31" s="37">
        <f t="shared" si="3"/>
        <v>33.794880727505053</v>
      </c>
      <c r="O31" s="9" t="s">
        <v>24</v>
      </c>
      <c r="P31" s="10" t="s">
        <v>24</v>
      </c>
      <c r="Q31" s="7">
        <v>256235.57</v>
      </c>
      <c r="R31" s="8">
        <v>4257462.63</v>
      </c>
      <c r="U31">
        <f t="shared" si="1"/>
        <v>2396.0069460887066</v>
      </c>
    </row>
    <row r="32" spans="1:21" x14ac:dyDescent="0.25">
      <c r="A32" s="9" t="str">
        <f>Inverters!B23</f>
        <v>A-21</v>
      </c>
      <c r="B32" s="24">
        <f t="shared" si="0"/>
        <v>888.20449024958975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36.670259287712163</v>
      </c>
      <c r="H32" s="37">
        <f t="shared" si="3"/>
        <v>32.340040668927649</v>
      </c>
      <c r="O32" s="9" t="s">
        <v>25</v>
      </c>
      <c r="P32" s="10" t="s">
        <v>25</v>
      </c>
      <c r="Q32" s="7">
        <v>256570.7</v>
      </c>
      <c r="R32" s="8">
        <v>4257462.51</v>
      </c>
      <c r="U32">
        <f t="shared" si="1"/>
        <v>1713.973357708235</v>
      </c>
    </row>
    <row r="33" spans="1:21" x14ac:dyDescent="0.25">
      <c r="A33" s="9" t="str">
        <f>Inverters!B24</f>
        <v>A-22</v>
      </c>
      <c r="B33" s="24">
        <f t="shared" si="0"/>
        <v>1105.7734301836099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38.573323007708638</v>
      </c>
      <c r="H33" s="37">
        <f t="shared" si="3"/>
        <v>30.436976948931175</v>
      </c>
      <c r="O33" s="9" t="s">
        <v>26</v>
      </c>
      <c r="P33" s="10" t="s">
        <v>26</v>
      </c>
      <c r="Q33" s="7">
        <v>256896.41</v>
      </c>
      <c r="R33" s="8">
        <v>4257462.62</v>
      </c>
      <c r="U33">
        <f t="shared" si="1"/>
        <v>1105.8537497518441</v>
      </c>
    </row>
    <row r="34" spans="1:21" x14ac:dyDescent="0.25">
      <c r="A34" s="9" t="str">
        <f>Inverters!B25</f>
        <v>A-23</v>
      </c>
      <c r="B34" s="24">
        <f t="shared" si="0"/>
        <v>1369.7030878261264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40.432528696504122</v>
      </c>
      <c r="H34" s="37">
        <f t="shared" si="3"/>
        <v>28.577771260135691</v>
      </c>
      <c r="O34" s="9" t="s">
        <v>27</v>
      </c>
      <c r="P34" s="10" t="s">
        <v>27</v>
      </c>
      <c r="Q34" s="7">
        <v>257225.35</v>
      </c>
      <c r="R34" s="8">
        <v>4257462.6500000004</v>
      </c>
      <c r="U34">
        <f t="shared" si="1"/>
        <v>720.73751162948167</v>
      </c>
    </row>
    <row r="35" spans="1:21" x14ac:dyDescent="0.25">
      <c r="A35" s="9" t="str">
        <f>Inverters!B26</f>
        <v>A-24</v>
      </c>
      <c r="B35" s="24">
        <f t="shared" si="0"/>
        <v>1693.0563987356163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42.273428509511213</v>
      </c>
      <c r="H35" s="37">
        <f t="shared" si="3"/>
        <v>26.7368714471286</v>
      </c>
      <c r="O35" s="9" t="s">
        <v>28</v>
      </c>
      <c r="P35" s="10" t="s">
        <v>28</v>
      </c>
      <c r="Q35" s="7">
        <v>257594.36</v>
      </c>
      <c r="R35" s="8">
        <v>4257462.59</v>
      </c>
      <c r="U35">
        <f t="shared" si="1"/>
        <v>471.7231008728748</v>
      </c>
    </row>
    <row r="36" spans="1:21" x14ac:dyDescent="0.25">
      <c r="A36" s="9" t="str">
        <f>Inverters!B27</f>
        <v>A-25</v>
      </c>
      <c r="B36" s="24">
        <f t="shared" si="0"/>
        <v>872.36041748798243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36.513919033214783</v>
      </c>
      <c r="H36" s="37">
        <f t="shared" si="3"/>
        <v>32.496380923425029</v>
      </c>
      <c r="O36" s="9" t="s">
        <v>29</v>
      </c>
      <c r="P36" s="10" t="s">
        <v>29</v>
      </c>
      <c r="Q36" s="7">
        <v>255275.85</v>
      </c>
      <c r="R36" s="8">
        <v>4257096.13</v>
      </c>
      <c r="U36">
        <f t="shared" si="1"/>
        <v>1776.798145862617</v>
      </c>
    </row>
    <row r="37" spans="1:21" x14ac:dyDescent="0.25">
      <c r="A37" s="9" t="str">
        <f>Inverters!B28</f>
        <v>A-26</v>
      </c>
      <c r="B37" s="24">
        <f t="shared" si="0"/>
        <v>518.24633727574542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31.99072482770374</v>
      </c>
      <c r="H37" s="37">
        <f t="shared" si="3"/>
        <v>37.019575128936069</v>
      </c>
      <c r="O37" s="9" t="s">
        <v>30</v>
      </c>
      <c r="P37" s="10" t="s">
        <v>30</v>
      </c>
      <c r="Q37" s="7">
        <v>255700.77</v>
      </c>
      <c r="R37" s="8">
        <v>4257096.22</v>
      </c>
      <c r="U37">
        <f t="shared" si="1"/>
        <v>5034.5135364317175</v>
      </c>
    </row>
    <row r="38" spans="1:21" x14ac:dyDescent="0.25">
      <c r="A38" s="9" t="str">
        <f>Inverters!B29</f>
        <v>A-27</v>
      </c>
      <c r="B38" s="24">
        <f t="shared" si="0"/>
        <v>390.21713199171705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29.526126652586449</v>
      </c>
      <c r="H38" s="37">
        <f t="shared" si="3"/>
        <v>39.484173304053364</v>
      </c>
      <c r="O38" s="9" t="s">
        <v>31</v>
      </c>
      <c r="P38" s="10" t="s">
        <v>31</v>
      </c>
      <c r="Q38" s="7">
        <v>256203.13</v>
      </c>
      <c r="R38" s="8">
        <v>4257096.38</v>
      </c>
      <c r="U38">
        <f t="shared" si="1"/>
        <v>8880.089243777642</v>
      </c>
    </row>
    <row r="39" spans="1:21" x14ac:dyDescent="0.25">
      <c r="A39" s="9" t="str">
        <f>Inverters!B30</f>
        <v>A-28</v>
      </c>
      <c r="B39" s="24">
        <f t="shared" si="0"/>
        <v>1166.2892985876724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39.036125814571975</v>
      </c>
      <c r="H39" s="37">
        <f t="shared" si="3"/>
        <v>29.974174142067838</v>
      </c>
      <c r="O39" s="9" t="s">
        <v>32</v>
      </c>
      <c r="P39" s="10" t="s">
        <v>32</v>
      </c>
      <c r="Q39" s="7">
        <v>257175.15</v>
      </c>
      <c r="R39" s="8">
        <v>4257096.53</v>
      </c>
      <c r="U39">
        <f t="shared" si="1"/>
        <v>994.07102262127557</v>
      </c>
    </row>
    <row r="40" spans="1:21" x14ac:dyDescent="0.25">
      <c r="A40" s="9" t="str">
        <f>Inverters!B31</f>
        <v>A-29</v>
      </c>
      <c r="B40" s="24">
        <f t="shared" si="0"/>
        <v>1413.5138191754816</v>
      </c>
      <c r="C40" s="24">
        <f t="shared" si="2"/>
        <v>69.010299956639813</v>
      </c>
      <c r="D40" s="24">
        <v>10</v>
      </c>
      <c r="E40" s="24">
        <v>1.5</v>
      </c>
      <c r="F40" s="25">
        <v>1.5</v>
      </c>
      <c r="G40" s="27">
        <f t="shared" si="4"/>
        <v>40.706001174265545</v>
      </c>
      <c r="H40" s="37">
        <f t="shared" si="3"/>
        <v>28.304298782374268</v>
      </c>
      <c r="O40" s="9" t="s">
        <v>33</v>
      </c>
      <c r="P40" s="10" t="s">
        <v>33</v>
      </c>
      <c r="Q40" s="7">
        <v>257433.06</v>
      </c>
      <c r="R40" s="8">
        <v>4257096.66</v>
      </c>
      <c r="U40">
        <f t="shared" si="1"/>
        <v>676.75251474002528</v>
      </c>
    </row>
    <row r="41" spans="1:21" x14ac:dyDescent="0.25">
      <c r="A41" s="9" t="str">
        <f>Inverters!B32</f>
        <v>A-30</v>
      </c>
      <c r="B41" s="24">
        <f t="shared" si="0"/>
        <v>2481.1898488023835</v>
      </c>
      <c r="C41" s="24">
        <f t="shared" si="2"/>
        <v>69.010299956639813</v>
      </c>
      <c r="D41" s="24">
        <v>10</v>
      </c>
      <c r="E41" s="24">
        <v>1.5</v>
      </c>
      <c r="F41" s="25">
        <v>1.5</v>
      </c>
      <c r="G41" s="27">
        <f t="shared" si="4"/>
        <v>45.593199913681502</v>
      </c>
      <c r="H41" s="37">
        <f t="shared" si="3"/>
        <v>23.41710004295831</v>
      </c>
      <c r="O41" s="9" t="s">
        <v>34</v>
      </c>
      <c r="P41" s="10" t="s">
        <v>34</v>
      </c>
      <c r="Q41" s="7">
        <v>258530</v>
      </c>
      <c r="R41" s="8">
        <v>4257037</v>
      </c>
      <c r="U41">
        <f t="shared" si="1"/>
        <v>219.63927641828238</v>
      </c>
    </row>
    <row r="42" spans="1:21" x14ac:dyDescent="0.25">
      <c r="A42" s="9" t="str">
        <f>Inverters!B33</f>
        <v>A-31</v>
      </c>
      <c r="B42" s="24">
        <f t="shared" si="0"/>
        <v>16.232230284218399</v>
      </c>
      <c r="C42" s="24">
        <f t="shared" si="2"/>
        <v>69.010299956639813</v>
      </c>
      <c r="D42" s="24">
        <v>10</v>
      </c>
      <c r="E42" s="24">
        <v>1.5</v>
      </c>
      <c r="F42" s="25">
        <v>1.5</v>
      </c>
      <c r="G42" s="27">
        <f t="shared" si="4"/>
        <v>1.9075639067944747</v>
      </c>
      <c r="H42" s="37">
        <f t="shared" si="3"/>
        <v>67.102736049845333</v>
      </c>
      <c r="O42" s="9" t="s">
        <v>35</v>
      </c>
      <c r="P42" s="10" t="s">
        <v>35</v>
      </c>
      <c r="Q42" s="7">
        <v>256051.61</v>
      </c>
      <c r="R42" s="8">
        <v>4256729.74</v>
      </c>
      <c r="U42">
        <f t="shared" si="1"/>
        <v>5131845.8782501109</v>
      </c>
    </row>
    <row r="43" spans="1:21" x14ac:dyDescent="0.25">
      <c r="A43" s="9" t="str">
        <f>Inverters!B34</f>
        <v>A-32</v>
      </c>
      <c r="B43" s="24">
        <f t="shared" si="0"/>
        <v>1339.9800689935757</v>
      </c>
      <c r="C43" s="24">
        <f t="shared" si="2"/>
        <v>69.010299956639813</v>
      </c>
      <c r="D43" s="24">
        <v>10</v>
      </c>
      <c r="E43" s="24">
        <v>1.5</v>
      </c>
      <c r="F43" s="25">
        <v>1.5</v>
      </c>
      <c r="G43" s="27">
        <f t="shared" si="4"/>
        <v>40.24196677340835</v>
      </c>
      <c r="H43" s="37">
        <f t="shared" si="3"/>
        <v>28.768333183231462</v>
      </c>
      <c r="O43" s="9" t="s">
        <v>36</v>
      </c>
      <c r="P43" s="10" t="s">
        <v>36</v>
      </c>
      <c r="Q43" s="7">
        <v>257407.81</v>
      </c>
      <c r="R43" s="8">
        <v>4256729.9400000004</v>
      </c>
      <c r="U43">
        <f t="shared" si="1"/>
        <v>753.06648229236657</v>
      </c>
    </row>
    <row r="44" spans="1:21" x14ac:dyDescent="0.25">
      <c r="A44" s="9" t="str">
        <f>Inverters!B35</f>
        <v>A-33</v>
      </c>
      <c r="B44" s="24">
        <f t="shared" si="0"/>
        <v>1739.5791088937685</v>
      </c>
      <c r="C44" s="24">
        <f t="shared" si="2"/>
        <v>69.010299956639813</v>
      </c>
      <c r="D44" s="24">
        <v>10</v>
      </c>
      <c r="E44" s="24">
        <v>1.5</v>
      </c>
      <c r="F44" s="25">
        <v>1.5</v>
      </c>
      <c r="G44" s="27">
        <f t="shared" si="4"/>
        <v>42.508883669143543</v>
      </c>
      <c r="H44" s="37">
        <f t="shared" si="3"/>
        <v>26.501416287496269</v>
      </c>
      <c r="O44" s="9" t="s">
        <v>37</v>
      </c>
      <c r="P44" s="42" t="s">
        <v>37</v>
      </c>
      <c r="Q44" s="7">
        <v>257768.43</v>
      </c>
      <c r="R44" s="8">
        <v>4257096.5599999996</v>
      </c>
      <c r="U44">
        <f t="shared" si="1"/>
        <v>446.82928489598265</v>
      </c>
    </row>
    <row r="45" spans="1:21" x14ac:dyDescent="0.25">
      <c r="A45" s="9" t="str">
        <f>Inverters!B36</f>
        <v>B-1</v>
      </c>
      <c r="B45" s="24">
        <f t="shared" si="0"/>
        <v>4001.5952665030281</v>
      </c>
      <c r="C45" s="24">
        <v>66</v>
      </c>
      <c r="D45" s="24">
        <v>10</v>
      </c>
      <c r="E45" s="24">
        <v>1.5</v>
      </c>
      <c r="F45" s="25">
        <v>1.5</v>
      </c>
      <c r="G45" s="27">
        <f t="shared" si="4"/>
        <v>49.744663213174221</v>
      </c>
      <c r="H45" s="37">
        <f t="shared" si="3"/>
        <v>16.255336786825779</v>
      </c>
      <c r="O45" s="9" t="s">
        <v>126</v>
      </c>
      <c r="P45" s="42" t="s">
        <v>126</v>
      </c>
      <c r="Q45" s="7">
        <v>252816.43</v>
      </c>
      <c r="R45" s="8">
        <v>4259063</v>
      </c>
      <c r="U45">
        <f t="shared" si="1"/>
        <v>42.221501972568262</v>
      </c>
    </row>
    <row r="46" spans="1:21" x14ac:dyDescent="0.25">
      <c r="A46" s="9" t="str">
        <f>Inverters!B37</f>
        <v>B-2</v>
      </c>
      <c r="B46" s="24">
        <f t="shared" si="0"/>
        <v>1815.9553471382053</v>
      </c>
      <c r="C46" s="24">
        <v>66</v>
      </c>
      <c r="D46" s="24">
        <v>10</v>
      </c>
      <c r="E46" s="24">
        <v>1.5</v>
      </c>
      <c r="F46" s="25">
        <v>1.5</v>
      </c>
      <c r="G46" s="27">
        <f t="shared" si="4"/>
        <v>42.882103307380852</v>
      </c>
      <c r="H46" s="37">
        <f t="shared" si="3"/>
        <v>23.117896692619148</v>
      </c>
      <c r="O46" s="46" t="s">
        <v>198</v>
      </c>
      <c r="P46" s="42" t="s">
        <v>198</v>
      </c>
      <c r="Q46" s="7">
        <v>254406.11</v>
      </c>
      <c r="R46" s="8">
        <v>4257462.75</v>
      </c>
      <c r="U46">
        <f t="shared" si="1"/>
        <v>205.01690324238987</v>
      </c>
    </row>
    <row r="47" spans="1:21" x14ac:dyDescent="0.25">
      <c r="A47" s="9" t="str">
        <f>Inverters!B38</f>
        <v>B-3</v>
      </c>
      <c r="B47" s="24">
        <f t="shared" si="0"/>
        <v>883.90000050910157</v>
      </c>
      <c r="C47" s="24">
        <v>66</v>
      </c>
      <c r="D47" s="24">
        <v>10</v>
      </c>
      <c r="E47" s="24">
        <v>1.5</v>
      </c>
      <c r="F47" s="25">
        <v>1.5</v>
      </c>
      <c r="G47" s="27">
        <f t="shared" si="4"/>
        <v>36.628062682983924</v>
      </c>
      <c r="H47" s="37">
        <f t="shared" si="3"/>
        <v>29.371937317016076</v>
      </c>
      <c r="O47" s="46" t="s">
        <v>199</v>
      </c>
      <c r="P47" s="42" t="s">
        <v>199</v>
      </c>
      <c r="Q47" s="7">
        <v>255183.93</v>
      </c>
      <c r="R47" s="8">
        <v>4256730.4000000004</v>
      </c>
      <c r="U47">
        <f t="shared" si="1"/>
        <v>865.35385296272227</v>
      </c>
    </row>
    <row r="48" spans="1:21" x14ac:dyDescent="0.25">
      <c r="A48" s="9" t="str">
        <f>Inverters!B39</f>
        <v>C-1</v>
      </c>
      <c r="B48" s="24">
        <f t="shared" si="0"/>
        <v>1400.7827297977324</v>
      </c>
      <c r="C48" s="24">
        <v>66</v>
      </c>
      <c r="D48" s="24">
        <v>10</v>
      </c>
      <c r="E48" s="24">
        <v>1.5</v>
      </c>
      <c r="F48" s="25">
        <v>1.5</v>
      </c>
      <c r="G48" s="27">
        <f t="shared" si="4"/>
        <v>40.627415574132272</v>
      </c>
      <c r="H48" s="37">
        <f t="shared" si="3"/>
        <v>25.372584425867728</v>
      </c>
      <c r="O48" s="46" t="s">
        <v>200</v>
      </c>
      <c r="P48" s="42" t="s">
        <v>200</v>
      </c>
      <c r="Q48" s="7">
        <v>255199.02</v>
      </c>
      <c r="R48" s="8">
        <v>4257829.17</v>
      </c>
      <c r="U48">
        <f t="shared" si="1"/>
        <v>344.5549095866316</v>
      </c>
    </row>
    <row r="49" spans="1:21" ht="15.75" thickBot="1" x14ac:dyDescent="0.3">
      <c r="A49" s="9" t="str">
        <f>Inverters!B40</f>
        <v>Trans</v>
      </c>
      <c r="B49" s="24">
        <f>SQRT(($C$7-Q49)^2+($D$7-R49)^2)</f>
        <v>1902.9235680394399</v>
      </c>
      <c r="C49" s="24">
        <v>54</v>
      </c>
      <c r="D49" s="24">
        <v>10</v>
      </c>
      <c r="E49" s="24">
        <v>1.5</v>
      </c>
      <c r="F49" s="25">
        <v>1.5</v>
      </c>
      <c r="G49" s="27">
        <f t="shared" si="4"/>
        <v>43.288426899262952</v>
      </c>
      <c r="H49" s="37">
        <f t="shared" si="3"/>
        <v>10.711573100737048</v>
      </c>
      <c r="O49" s="47" t="s">
        <v>128</v>
      </c>
      <c r="P49" s="48" t="s">
        <v>127</v>
      </c>
      <c r="Q49" s="49">
        <v>257923</v>
      </c>
      <c r="R49" s="50">
        <v>4257154</v>
      </c>
      <c r="U49">
        <f t="shared" si="1"/>
        <v>11.780326030193242</v>
      </c>
    </row>
    <row r="50" spans="1:21" ht="15.75" thickBot="1" x14ac:dyDescent="0.3">
      <c r="A50" s="11" t="s">
        <v>192</v>
      </c>
      <c r="B50" s="38"/>
      <c r="C50" s="38"/>
      <c r="D50" s="38"/>
      <c r="E50" s="38"/>
      <c r="F50" s="39"/>
      <c r="G50" s="40"/>
      <c r="H50" s="41">
        <f>L274</f>
        <v>40.489151202432161</v>
      </c>
      <c r="O50" s="108"/>
      <c r="P50" s="108"/>
      <c r="Q50" s="109"/>
      <c r="R50" s="109"/>
      <c r="U50">
        <f t="shared" ref="U50" si="5">10^(H50/10)</f>
        <v>11192.191187013326</v>
      </c>
    </row>
    <row r="51" spans="1:21" ht="15.75" thickBot="1" x14ac:dyDescent="0.3">
      <c r="A51" s="172" t="s">
        <v>129</v>
      </c>
      <c r="B51" s="173"/>
      <c r="C51" s="173"/>
      <c r="D51" s="173"/>
      <c r="E51" s="173"/>
      <c r="F51" s="173"/>
      <c r="G51" s="174"/>
      <c r="H51" s="102">
        <f>10*LOG10(SUM(U12:U50))</f>
        <v>67.14661000642522</v>
      </c>
    </row>
    <row r="52" spans="1:21" ht="15.75" thickBot="1" x14ac:dyDescent="0.3"/>
    <row r="53" spans="1:21" x14ac:dyDescent="0.25">
      <c r="B53" s="170" t="s">
        <v>136</v>
      </c>
      <c r="C53" s="121" t="s">
        <v>143</v>
      </c>
      <c r="D53" s="121" t="s">
        <v>144</v>
      </c>
      <c r="E53" s="121" t="s">
        <v>137</v>
      </c>
      <c r="F53" s="122" t="s">
        <v>134</v>
      </c>
    </row>
    <row r="54" spans="1:21" ht="15.75" thickBot="1" x14ac:dyDescent="0.3">
      <c r="B54" s="171"/>
      <c r="C54" s="69" t="s">
        <v>138</v>
      </c>
      <c r="D54" s="69" t="s">
        <v>138</v>
      </c>
      <c r="E54" s="69" t="s">
        <v>138</v>
      </c>
      <c r="F54" s="70" t="s">
        <v>138</v>
      </c>
    </row>
    <row r="55" spans="1:21" ht="30" x14ac:dyDescent="0.25">
      <c r="B55" s="73" t="s">
        <v>139</v>
      </c>
      <c r="C55" s="75">
        <f>B64</f>
        <v>40</v>
      </c>
      <c r="D55" s="75">
        <f>C64</f>
        <v>34</v>
      </c>
      <c r="E55" s="75">
        <f>E64</f>
        <v>38.568471069971373</v>
      </c>
      <c r="F55" s="76">
        <f>D64</f>
        <v>41.950571929812824</v>
      </c>
    </row>
    <row r="56" spans="1:21" ht="30" x14ac:dyDescent="0.25">
      <c r="B56" s="71" t="s">
        <v>140</v>
      </c>
      <c r="C56" s="77">
        <f>H51</f>
        <v>67.14661000642522</v>
      </c>
      <c r="D56" s="77">
        <f>10*LOG10(SUM(U12:U49))</f>
        <v>67.137223420162258</v>
      </c>
      <c r="E56" s="77">
        <f>P90</f>
        <v>67.143092413603171</v>
      </c>
      <c r="F56" s="78">
        <f>S90</f>
        <v>73.548346177378619</v>
      </c>
    </row>
    <row r="57" spans="1:21" ht="30.75" thickBot="1" x14ac:dyDescent="0.3">
      <c r="B57" s="72" t="s">
        <v>141</v>
      </c>
      <c r="C57" s="79">
        <f>10*LOG10(10^(C55/10)+10^(C56/10))</f>
        <v>67.154979607595195</v>
      </c>
      <c r="D57" s="79">
        <f>10*LOG10(10^(D55/10)+10^(D56/10))</f>
        <v>67.139331837331795</v>
      </c>
      <c r="E57" s="79">
        <f>J90</f>
        <v>67.149118298723153</v>
      </c>
      <c r="F57" s="80">
        <f>M90</f>
        <v>73.551351261430483</v>
      </c>
    </row>
    <row r="58" spans="1:21" ht="14.45" customHeight="1" thickBot="1" x14ac:dyDescent="0.3">
      <c r="B58" s="74" t="s">
        <v>145</v>
      </c>
      <c r="C58" s="81">
        <f>C57-C55</f>
        <v>27.154979607595195</v>
      </c>
      <c r="D58" s="81">
        <f>D57-D55</f>
        <v>33.139331837331795</v>
      </c>
      <c r="E58" s="81">
        <f>E57-E55</f>
        <v>28.580647228751779</v>
      </c>
      <c r="F58" s="82">
        <f>F57-F55</f>
        <v>31.600779331617659</v>
      </c>
    </row>
    <row r="59" spans="1:21" ht="16.149999999999999" customHeight="1" x14ac:dyDescent="0.25">
      <c r="B59" s="181" t="s">
        <v>142</v>
      </c>
      <c r="C59" s="181"/>
      <c r="D59" s="181"/>
      <c r="E59" s="181"/>
      <c r="F59" s="181"/>
    </row>
    <row r="62" spans="1:21" ht="15.75" thickBot="1" x14ac:dyDescent="0.3">
      <c r="B62" s="51" t="s">
        <v>130</v>
      </c>
    </row>
    <row r="63" spans="1:21" ht="15.75" thickBot="1" x14ac:dyDescent="0.3">
      <c r="A63" s="52" t="s">
        <v>131</v>
      </c>
      <c r="B63" s="53" t="s">
        <v>132</v>
      </c>
      <c r="C63" s="54" t="s">
        <v>133</v>
      </c>
      <c r="D63" s="54" t="s">
        <v>134</v>
      </c>
      <c r="E63" s="55" t="s">
        <v>135</v>
      </c>
    </row>
    <row r="64" spans="1:21" ht="15.75" thickBot="1" x14ac:dyDescent="0.3">
      <c r="A64" s="52"/>
      <c r="B64" s="28">
        <v>40</v>
      </c>
      <c r="C64" s="29">
        <v>34</v>
      </c>
      <c r="D64" s="56">
        <f>10*LOG10(((10^(B64/10)*15+10^((C64+10)/10)*9)/24))</f>
        <v>41.950571929812824</v>
      </c>
      <c r="E64" s="57">
        <f>D90</f>
        <v>38.568471069971373</v>
      </c>
      <c r="J64" s="149"/>
    </row>
    <row r="65" spans="1:19" ht="15.75" thickBot="1" x14ac:dyDescent="0.3"/>
    <row r="66" spans="1:19" x14ac:dyDescent="0.25">
      <c r="A66" s="182" t="str">
        <f>A7</f>
        <v>Property Boundary</v>
      </c>
      <c r="B66" s="58">
        <v>0</v>
      </c>
      <c r="C66" s="15">
        <f>C64</f>
        <v>34</v>
      </c>
      <c r="D66" s="62">
        <f>10^(C66/10)</f>
        <v>2511.8864315095811</v>
      </c>
      <c r="E66" s="62"/>
      <c r="F66" s="62">
        <f>C66+10</f>
        <v>44</v>
      </c>
      <c r="G66" s="62">
        <f>10^(F66/10)</f>
        <v>25118.86431509586</v>
      </c>
      <c r="H66" s="150"/>
      <c r="I66" s="156">
        <f>10*LOG10(10^(C66/10)+10^((10*LOG10(SUM($U$12:$U$49)))/10))</f>
        <v>67.139331837331795</v>
      </c>
      <c r="J66" s="62">
        <f>10^(I66/10)</f>
        <v>5175272.0419256203</v>
      </c>
      <c r="K66" s="63"/>
      <c r="L66" s="153">
        <f>I66+10</f>
        <v>77.139331837331795</v>
      </c>
      <c r="M66" s="62">
        <f>10^(L66/10)</f>
        <v>51752720.419256166</v>
      </c>
      <c r="N66" s="62"/>
      <c r="O66" s="62">
        <f>D56</f>
        <v>67.137223420162258</v>
      </c>
      <c r="P66" s="62">
        <f>10^(O66/10)</f>
        <v>5172760.1554941051</v>
      </c>
      <c r="Q66" s="62"/>
      <c r="R66" s="62">
        <f>O66+10</f>
        <v>77.137223420162258</v>
      </c>
      <c r="S66" s="63">
        <f>10^(R66/10)</f>
        <v>51727601.55494111</v>
      </c>
    </row>
    <row r="67" spans="1:19" x14ac:dyDescent="0.25">
      <c r="A67" s="183"/>
      <c r="B67" s="59">
        <v>4.1666666666666699E-2</v>
      </c>
      <c r="C67" s="1">
        <f>C66</f>
        <v>34</v>
      </c>
      <c r="D67" s="26">
        <f t="shared" ref="D67:D89" si="6">10^(C67/10)</f>
        <v>2511.8864315095811</v>
      </c>
      <c r="E67" s="26"/>
      <c r="F67" s="26">
        <f t="shared" ref="F67:F72" si="7">C67+10</f>
        <v>44</v>
      </c>
      <c r="G67" s="26">
        <f t="shared" ref="G67:G89" si="8">10^(F67/10)</f>
        <v>25118.86431509586</v>
      </c>
      <c r="H67" s="151"/>
      <c r="I67" s="157">
        <f t="shared" ref="I67:I71" si="9">10*LOG10(10^(C67/10)+10^((10*LOG10(SUM($U$12:$U$49)))/10))</f>
        <v>67.139331837331795</v>
      </c>
      <c r="J67" s="26">
        <f t="shared" ref="J67:J89" si="10">10^(I67/10)</f>
        <v>5175272.0419256203</v>
      </c>
      <c r="K67" s="64"/>
      <c r="L67" s="154">
        <f t="shared" ref="L67:L72" si="11">I67+10</f>
        <v>77.139331837331795</v>
      </c>
      <c r="M67" s="26">
        <f t="shared" ref="M67:M89" si="12">10^(L67/10)</f>
        <v>51752720.419256166</v>
      </c>
      <c r="N67" s="26"/>
      <c r="O67" s="26">
        <f>O66</f>
        <v>67.137223420162258</v>
      </c>
      <c r="P67" s="26">
        <f t="shared" ref="P67:P89" si="13">10^(O67/10)</f>
        <v>5172760.1554941051</v>
      </c>
      <c r="Q67" s="26"/>
      <c r="R67" s="26">
        <f t="shared" ref="R67:R72" si="14">O67+10</f>
        <v>77.137223420162258</v>
      </c>
      <c r="S67" s="64">
        <f t="shared" ref="S67:S89" si="15">10^(R67/10)</f>
        <v>51727601.55494111</v>
      </c>
    </row>
    <row r="68" spans="1:19" x14ac:dyDescent="0.25">
      <c r="A68" s="183"/>
      <c r="B68" s="59">
        <v>8.3333333333333301E-2</v>
      </c>
      <c r="C68" s="1">
        <f t="shared" ref="C68:C72" si="16">C67</f>
        <v>34</v>
      </c>
      <c r="D68" s="26">
        <f t="shared" si="6"/>
        <v>2511.8864315095811</v>
      </c>
      <c r="E68" s="26"/>
      <c r="F68" s="26">
        <f t="shared" si="7"/>
        <v>44</v>
      </c>
      <c r="G68" s="26">
        <f t="shared" si="8"/>
        <v>25118.86431509586</v>
      </c>
      <c r="H68" s="151"/>
      <c r="I68" s="157">
        <f t="shared" si="9"/>
        <v>67.139331837331795</v>
      </c>
      <c r="J68" s="26">
        <f t="shared" si="10"/>
        <v>5175272.0419256203</v>
      </c>
      <c r="K68" s="64"/>
      <c r="L68" s="154">
        <f t="shared" si="11"/>
        <v>77.139331837331795</v>
      </c>
      <c r="M68" s="26">
        <f t="shared" si="12"/>
        <v>51752720.419256166</v>
      </c>
      <c r="N68" s="26"/>
      <c r="O68" s="26">
        <f t="shared" ref="O68:O89" si="17">O67</f>
        <v>67.137223420162258</v>
      </c>
      <c r="P68" s="26">
        <f t="shared" si="13"/>
        <v>5172760.1554941051</v>
      </c>
      <c r="Q68" s="26"/>
      <c r="R68" s="26">
        <f t="shared" si="14"/>
        <v>77.137223420162258</v>
      </c>
      <c r="S68" s="64">
        <f t="shared" si="15"/>
        <v>51727601.55494111</v>
      </c>
    </row>
    <row r="69" spans="1:19" x14ac:dyDescent="0.25">
      <c r="A69" s="183"/>
      <c r="B69" s="59">
        <v>0.125</v>
      </c>
      <c r="C69" s="1">
        <f t="shared" si="16"/>
        <v>34</v>
      </c>
      <c r="D69" s="26">
        <f t="shared" si="6"/>
        <v>2511.8864315095811</v>
      </c>
      <c r="E69" s="26"/>
      <c r="F69" s="26">
        <f t="shared" si="7"/>
        <v>44</v>
      </c>
      <c r="G69" s="26">
        <f t="shared" si="8"/>
        <v>25118.86431509586</v>
      </c>
      <c r="H69" s="151"/>
      <c r="I69" s="157">
        <f t="shared" si="9"/>
        <v>67.139331837331795</v>
      </c>
      <c r="J69" s="26">
        <f t="shared" si="10"/>
        <v>5175272.0419256203</v>
      </c>
      <c r="K69" s="64"/>
      <c r="L69" s="154">
        <f t="shared" si="11"/>
        <v>77.139331837331795</v>
      </c>
      <c r="M69" s="26">
        <f t="shared" si="12"/>
        <v>51752720.419256166</v>
      </c>
      <c r="N69" s="26"/>
      <c r="O69" s="26">
        <f t="shared" si="17"/>
        <v>67.137223420162258</v>
      </c>
      <c r="P69" s="26">
        <f t="shared" si="13"/>
        <v>5172760.1554941051</v>
      </c>
      <c r="Q69" s="26"/>
      <c r="R69" s="26">
        <f t="shared" si="14"/>
        <v>77.137223420162258</v>
      </c>
      <c r="S69" s="64">
        <f t="shared" si="15"/>
        <v>51727601.55494111</v>
      </c>
    </row>
    <row r="70" spans="1:19" x14ac:dyDescent="0.25">
      <c r="A70" s="183"/>
      <c r="B70" s="59">
        <v>0.16666666666666699</v>
      </c>
      <c r="C70" s="1">
        <f t="shared" si="16"/>
        <v>34</v>
      </c>
      <c r="D70" s="26">
        <f t="shared" si="6"/>
        <v>2511.8864315095811</v>
      </c>
      <c r="E70" s="26"/>
      <c r="F70" s="26">
        <f t="shared" si="7"/>
        <v>44</v>
      </c>
      <c r="G70" s="26">
        <f t="shared" si="8"/>
        <v>25118.86431509586</v>
      </c>
      <c r="H70" s="151"/>
      <c r="I70" s="157">
        <f t="shared" si="9"/>
        <v>67.139331837331795</v>
      </c>
      <c r="J70" s="26">
        <f t="shared" si="10"/>
        <v>5175272.0419256203</v>
      </c>
      <c r="K70" s="64"/>
      <c r="L70" s="154">
        <f t="shared" si="11"/>
        <v>77.139331837331795</v>
      </c>
      <c r="M70" s="26">
        <f t="shared" si="12"/>
        <v>51752720.419256166</v>
      </c>
      <c r="N70" s="26"/>
      <c r="O70" s="26">
        <f t="shared" si="17"/>
        <v>67.137223420162258</v>
      </c>
      <c r="P70" s="26">
        <f t="shared" si="13"/>
        <v>5172760.1554941051</v>
      </c>
      <c r="Q70" s="26"/>
      <c r="R70" s="26">
        <f t="shared" si="14"/>
        <v>77.137223420162258</v>
      </c>
      <c r="S70" s="64">
        <f t="shared" si="15"/>
        <v>51727601.55494111</v>
      </c>
    </row>
    <row r="71" spans="1:19" x14ac:dyDescent="0.25">
      <c r="A71" s="183"/>
      <c r="B71" s="59">
        <v>0.20833333333333301</v>
      </c>
      <c r="C71" s="1">
        <f t="shared" si="16"/>
        <v>34</v>
      </c>
      <c r="D71" s="26">
        <f t="shared" si="6"/>
        <v>2511.8864315095811</v>
      </c>
      <c r="E71" s="26"/>
      <c r="F71" s="26">
        <f t="shared" si="7"/>
        <v>44</v>
      </c>
      <c r="G71" s="26">
        <f t="shared" si="8"/>
        <v>25118.86431509586</v>
      </c>
      <c r="H71" s="151"/>
      <c r="I71" s="157">
        <f t="shared" si="9"/>
        <v>67.139331837331795</v>
      </c>
      <c r="J71" s="26">
        <f t="shared" si="10"/>
        <v>5175272.0419256203</v>
      </c>
      <c r="K71" s="64"/>
      <c r="L71" s="154">
        <f t="shared" si="11"/>
        <v>77.139331837331795</v>
      </c>
      <c r="M71" s="26">
        <f t="shared" si="12"/>
        <v>51752720.419256166</v>
      </c>
      <c r="N71" s="26"/>
      <c r="O71" s="26">
        <f t="shared" si="17"/>
        <v>67.137223420162258</v>
      </c>
      <c r="P71" s="26">
        <f t="shared" si="13"/>
        <v>5172760.1554941051</v>
      </c>
      <c r="Q71" s="26"/>
      <c r="R71" s="26">
        <f t="shared" si="14"/>
        <v>77.137223420162258</v>
      </c>
      <c r="S71" s="64">
        <f t="shared" si="15"/>
        <v>51727601.55494111</v>
      </c>
    </row>
    <row r="72" spans="1:19" x14ac:dyDescent="0.25">
      <c r="A72" s="183"/>
      <c r="B72" s="59">
        <v>0.25</v>
      </c>
      <c r="C72" s="1">
        <f t="shared" si="16"/>
        <v>34</v>
      </c>
      <c r="D72" s="26">
        <f t="shared" si="6"/>
        <v>2511.8864315095811</v>
      </c>
      <c r="E72" s="26"/>
      <c r="F72" s="26">
        <f t="shared" si="7"/>
        <v>44</v>
      </c>
      <c r="G72" s="26">
        <f t="shared" si="8"/>
        <v>25118.86431509586</v>
      </c>
      <c r="H72" s="151"/>
      <c r="I72" s="157">
        <f>10*LOG10(10^(C72/10)+10^((10*LOG10(SUM($U$12:$U$49)))/10))</f>
        <v>67.139331837331795</v>
      </c>
      <c r="J72" s="26">
        <f t="shared" si="10"/>
        <v>5175272.0419256203</v>
      </c>
      <c r="K72" s="64"/>
      <c r="L72" s="154">
        <f t="shared" si="11"/>
        <v>77.139331837331795</v>
      </c>
      <c r="M72" s="26">
        <f t="shared" si="12"/>
        <v>51752720.419256166</v>
      </c>
      <c r="N72" s="26"/>
      <c r="O72" s="26">
        <f t="shared" si="17"/>
        <v>67.137223420162258</v>
      </c>
      <c r="P72" s="26">
        <f t="shared" si="13"/>
        <v>5172760.1554941051</v>
      </c>
      <c r="Q72" s="26"/>
      <c r="R72" s="26">
        <f t="shared" si="14"/>
        <v>77.137223420162258</v>
      </c>
      <c r="S72" s="64">
        <f t="shared" si="15"/>
        <v>51727601.55494111</v>
      </c>
    </row>
    <row r="73" spans="1:19" x14ac:dyDescent="0.25">
      <c r="A73" s="183"/>
      <c r="B73" s="59">
        <v>0.29166666666666702</v>
      </c>
      <c r="C73" s="1">
        <f>B64</f>
        <v>40</v>
      </c>
      <c r="D73" s="26">
        <f t="shared" si="6"/>
        <v>10000</v>
      </c>
      <c r="E73" s="26"/>
      <c r="F73" s="26">
        <f>C73</f>
        <v>40</v>
      </c>
      <c r="G73" s="26">
        <f t="shared" si="8"/>
        <v>10000</v>
      </c>
      <c r="H73" s="151"/>
      <c r="I73" s="157">
        <f>10*LOG10(10^(C73/10)+10^($H$51/10))</f>
        <v>67.154979607595195</v>
      </c>
      <c r="J73" s="26">
        <f t="shared" si="10"/>
        <v>5193952.3466811189</v>
      </c>
      <c r="K73" s="64"/>
      <c r="L73" s="154">
        <f>I73</f>
        <v>67.154979607595195</v>
      </c>
      <c r="M73" s="26">
        <f t="shared" si="12"/>
        <v>5193952.3466811189</v>
      </c>
      <c r="N73" s="26"/>
      <c r="O73" s="26">
        <f>H51</f>
        <v>67.14661000642522</v>
      </c>
      <c r="P73" s="26">
        <f t="shared" si="13"/>
        <v>5183952.3466811255</v>
      </c>
      <c r="Q73" s="26"/>
      <c r="R73" s="26">
        <f>O73</f>
        <v>67.14661000642522</v>
      </c>
      <c r="S73" s="64">
        <f t="shared" si="15"/>
        <v>5183952.3466811255</v>
      </c>
    </row>
    <row r="74" spans="1:19" x14ac:dyDescent="0.25">
      <c r="A74" s="183"/>
      <c r="B74" s="59">
        <v>0.33333333333333298</v>
      </c>
      <c r="C74" s="1">
        <f>C73</f>
        <v>40</v>
      </c>
      <c r="D74" s="26">
        <f t="shared" si="6"/>
        <v>10000</v>
      </c>
      <c r="E74" s="26"/>
      <c r="F74" s="26">
        <f t="shared" ref="F74:F87" si="18">C74</f>
        <v>40</v>
      </c>
      <c r="G74" s="26">
        <f t="shared" si="8"/>
        <v>10000</v>
      </c>
      <c r="H74" s="151"/>
      <c r="I74" s="157">
        <f t="shared" ref="I74:I87" si="19">10*LOG10(10^(C74/10)+10^($H$51/10))</f>
        <v>67.154979607595195</v>
      </c>
      <c r="J74" s="26">
        <f t="shared" si="10"/>
        <v>5193952.3466811189</v>
      </c>
      <c r="K74" s="64"/>
      <c r="L74" s="154">
        <f t="shared" ref="L74:L87" si="20">I74</f>
        <v>67.154979607595195</v>
      </c>
      <c r="M74" s="26">
        <f t="shared" si="12"/>
        <v>5193952.3466811189</v>
      </c>
      <c r="N74" s="26"/>
      <c r="O74" s="26">
        <f t="shared" si="17"/>
        <v>67.14661000642522</v>
      </c>
      <c r="P74" s="26">
        <f t="shared" si="13"/>
        <v>5183952.3466811255</v>
      </c>
      <c r="Q74" s="26"/>
      <c r="R74" s="26">
        <f t="shared" ref="R74:R87" si="21">O74</f>
        <v>67.14661000642522</v>
      </c>
      <c r="S74" s="64">
        <f t="shared" si="15"/>
        <v>5183952.3466811255</v>
      </c>
    </row>
    <row r="75" spans="1:19" x14ac:dyDescent="0.25">
      <c r="A75" s="183"/>
      <c r="B75" s="59">
        <v>0.375</v>
      </c>
      <c r="C75" s="1">
        <f t="shared" ref="C75:C87" si="22">C74</f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67.154979607595195</v>
      </c>
      <c r="J75" s="26">
        <f t="shared" si="10"/>
        <v>5193952.3466811189</v>
      </c>
      <c r="K75" s="64"/>
      <c r="L75" s="154">
        <f t="shared" si="20"/>
        <v>67.154979607595195</v>
      </c>
      <c r="M75" s="26">
        <f t="shared" si="12"/>
        <v>5193952.3466811189</v>
      </c>
      <c r="N75" s="26"/>
      <c r="O75" s="26">
        <f t="shared" si="17"/>
        <v>67.14661000642522</v>
      </c>
      <c r="P75" s="26">
        <f t="shared" si="13"/>
        <v>5183952.3466811255</v>
      </c>
      <c r="Q75" s="26"/>
      <c r="R75" s="26">
        <f t="shared" si="21"/>
        <v>67.14661000642522</v>
      </c>
      <c r="S75" s="64">
        <f t="shared" si="15"/>
        <v>5183952.3466811255</v>
      </c>
    </row>
    <row r="76" spans="1:19" x14ac:dyDescent="0.25">
      <c r="A76" s="183"/>
      <c r="B76" s="59">
        <v>0.41666666666666702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67.154979607595195</v>
      </c>
      <c r="J76" s="26">
        <f t="shared" si="10"/>
        <v>5193952.3466811189</v>
      </c>
      <c r="K76" s="64"/>
      <c r="L76" s="154">
        <f t="shared" si="20"/>
        <v>67.154979607595195</v>
      </c>
      <c r="M76" s="26">
        <f t="shared" si="12"/>
        <v>5193952.3466811189</v>
      </c>
      <c r="N76" s="26"/>
      <c r="O76" s="26">
        <f t="shared" si="17"/>
        <v>67.14661000642522</v>
      </c>
      <c r="P76" s="26">
        <f t="shared" si="13"/>
        <v>5183952.3466811255</v>
      </c>
      <c r="Q76" s="26"/>
      <c r="R76" s="26">
        <f t="shared" si="21"/>
        <v>67.14661000642522</v>
      </c>
      <c r="S76" s="64">
        <f t="shared" si="15"/>
        <v>5183952.3466811255</v>
      </c>
    </row>
    <row r="77" spans="1:19" x14ac:dyDescent="0.25">
      <c r="A77" s="183"/>
      <c r="B77" s="59">
        <v>0.45833333333333298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67.154979607595195</v>
      </c>
      <c r="J77" s="26">
        <f t="shared" si="10"/>
        <v>5193952.3466811189</v>
      </c>
      <c r="K77" s="64"/>
      <c r="L77" s="154">
        <f t="shared" si="20"/>
        <v>67.154979607595195</v>
      </c>
      <c r="M77" s="26">
        <f t="shared" si="12"/>
        <v>5193952.3466811189</v>
      </c>
      <c r="N77" s="26"/>
      <c r="O77" s="26">
        <f t="shared" si="17"/>
        <v>67.14661000642522</v>
      </c>
      <c r="P77" s="26">
        <f t="shared" si="13"/>
        <v>5183952.3466811255</v>
      </c>
      <c r="Q77" s="26"/>
      <c r="R77" s="26">
        <f t="shared" si="21"/>
        <v>67.14661000642522</v>
      </c>
      <c r="S77" s="64">
        <f t="shared" si="15"/>
        <v>5183952.3466811255</v>
      </c>
    </row>
    <row r="78" spans="1:19" x14ac:dyDescent="0.25">
      <c r="A78" s="183"/>
      <c r="B78" s="59">
        <v>0.5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67.154979607595195</v>
      </c>
      <c r="J78" s="26">
        <f t="shared" si="10"/>
        <v>5193952.3466811189</v>
      </c>
      <c r="K78" s="64"/>
      <c r="L78" s="154">
        <f t="shared" si="20"/>
        <v>67.154979607595195</v>
      </c>
      <c r="M78" s="26">
        <f t="shared" si="12"/>
        <v>5193952.3466811189</v>
      </c>
      <c r="N78" s="26"/>
      <c r="O78" s="26">
        <f t="shared" si="17"/>
        <v>67.14661000642522</v>
      </c>
      <c r="P78" s="26">
        <f t="shared" si="13"/>
        <v>5183952.3466811255</v>
      </c>
      <c r="Q78" s="26"/>
      <c r="R78" s="26">
        <f t="shared" si="21"/>
        <v>67.14661000642522</v>
      </c>
      <c r="S78" s="64">
        <f t="shared" si="15"/>
        <v>5183952.3466811255</v>
      </c>
    </row>
    <row r="79" spans="1:19" x14ac:dyDescent="0.25">
      <c r="A79" s="183"/>
      <c r="B79" s="59">
        <v>0.54166666666666696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67.154979607595195</v>
      </c>
      <c r="J79" s="26">
        <f t="shared" si="10"/>
        <v>5193952.3466811189</v>
      </c>
      <c r="K79" s="64"/>
      <c r="L79" s="154">
        <f t="shared" si="20"/>
        <v>67.154979607595195</v>
      </c>
      <c r="M79" s="26">
        <f t="shared" si="12"/>
        <v>5193952.3466811189</v>
      </c>
      <c r="N79" s="26"/>
      <c r="O79" s="26">
        <f t="shared" si="17"/>
        <v>67.14661000642522</v>
      </c>
      <c r="P79" s="26">
        <f t="shared" si="13"/>
        <v>5183952.3466811255</v>
      </c>
      <c r="Q79" s="26"/>
      <c r="R79" s="26">
        <f t="shared" si="21"/>
        <v>67.14661000642522</v>
      </c>
      <c r="S79" s="64">
        <f t="shared" si="15"/>
        <v>5183952.3466811255</v>
      </c>
    </row>
    <row r="80" spans="1:19" x14ac:dyDescent="0.25">
      <c r="A80" s="183"/>
      <c r="B80" s="59">
        <v>0.58333333333333304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67.154979607595195</v>
      </c>
      <c r="J80" s="26">
        <f t="shared" si="10"/>
        <v>5193952.3466811189</v>
      </c>
      <c r="K80" s="64"/>
      <c r="L80" s="154">
        <f t="shared" si="20"/>
        <v>67.154979607595195</v>
      </c>
      <c r="M80" s="26">
        <f t="shared" si="12"/>
        <v>5193952.3466811189</v>
      </c>
      <c r="N80" s="26"/>
      <c r="O80" s="26">
        <f t="shared" si="17"/>
        <v>67.14661000642522</v>
      </c>
      <c r="P80" s="26">
        <f t="shared" si="13"/>
        <v>5183952.3466811255</v>
      </c>
      <c r="Q80" s="26"/>
      <c r="R80" s="26">
        <f t="shared" si="21"/>
        <v>67.14661000642522</v>
      </c>
      <c r="S80" s="64">
        <f t="shared" si="15"/>
        <v>5183952.3466811255</v>
      </c>
    </row>
    <row r="81" spans="1:20" x14ac:dyDescent="0.25">
      <c r="A81" s="183"/>
      <c r="B81" s="59">
        <v>0.625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67.154979607595195</v>
      </c>
      <c r="J81" s="26">
        <f t="shared" si="10"/>
        <v>5193952.3466811189</v>
      </c>
      <c r="K81" s="64"/>
      <c r="L81" s="154">
        <f t="shared" si="20"/>
        <v>67.154979607595195</v>
      </c>
      <c r="M81" s="26">
        <f t="shared" si="12"/>
        <v>5193952.3466811189</v>
      </c>
      <c r="N81" s="26"/>
      <c r="O81" s="26">
        <f t="shared" si="17"/>
        <v>67.14661000642522</v>
      </c>
      <c r="P81" s="26">
        <f t="shared" si="13"/>
        <v>5183952.3466811255</v>
      </c>
      <c r="Q81" s="26"/>
      <c r="R81" s="26">
        <f t="shared" si="21"/>
        <v>67.14661000642522</v>
      </c>
      <c r="S81" s="64">
        <f t="shared" si="15"/>
        <v>5183952.3466811255</v>
      </c>
    </row>
    <row r="82" spans="1:20" x14ac:dyDescent="0.25">
      <c r="A82" s="183"/>
      <c r="B82" s="59">
        <v>0.66666666666666696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67.154979607595195</v>
      </c>
      <c r="J82" s="26">
        <f t="shared" si="10"/>
        <v>5193952.3466811189</v>
      </c>
      <c r="K82" s="64"/>
      <c r="L82" s="154">
        <f t="shared" si="20"/>
        <v>67.154979607595195</v>
      </c>
      <c r="M82" s="26">
        <f t="shared" si="12"/>
        <v>5193952.3466811189</v>
      </c>
      <c r="N82" s="26"/>
      <c r="O82" s="26">
        <f t="shared" si="17"/>
        <v>67.14661000642522</v>
      </c>
      <c r="P82" s="26">
        <f t="shared" si="13"/>
        <v>5183952.3466811255</v>
      </c>
      <c r="Q82" s="26"/>
      <c r="R82" s="26">
        <f t="shared" si="21"/>
        <v>67.14661000642522</v>
      </c>
      <c r="S82" s="64">
        <f t="shared" si="15"/>
        <v>5183952.3466811255</v>
      </c>
    </row>
    <row r="83" spans="1:20" x14ac:dyDescent="0.25">
      <c r="A83" s="183"/>
      <c r="B83" s="59">
        <v>0.70833333333333304</v>
      </c>
      <c r="C83" s="1">
        <f t="shared" si="22"/>
        <v>40</v>
      </c>
      <c r="D83" s="26">
        <f t="shared" si="6"/>
        <v>10000</v>
      </c>
      <c r="E83" s="26"/>
      <c r="F83" s="26">
        <f t="shared" si="18"/>
        <v>40</v>
      </c>
      <c r="G83" s="26">
        <f t="shared" si="8"/>
        <v>10000</v>
      </c>
      <c r="H83" s="151"/>
      <c r="I83" s="157">
        <f t="shared" si="19"/>
        <v>67.154979607595195</v>
      </c>
      <c r="J83" s="26">
        <f t="shared" si="10"/>
        <v>5193952.3466811189</v>
      </c>
      <c r="K83" s="64"/>
      <c r="L83" s="154">
        <f t="shared" si="20"/>
        <v>67.154979607595195</v>
      </c>
      <c r="M83" s="26">
        <f t="shared" si="12"/>
        <v>5193952.3466811189</v>
      </c>
      <c r="N83" s="26"/>
      <c r="O83" s="26">
        <f t="shared" si="17"/>
        <v>67.14661000642522</v>
      </c>
      <c r="P83" s="26">
        <f t="shared" si="13"/>
        <v>5183952.3466811255</v>
      </c>
      <c r="Q83" s="26"/>
      <c r="R83" s="26">
        <f t="shared" si="21"/>
        <v>67.14661000642522</v>
      </c>
      <c r="S83" s="64">
        <f t="shared" si="15"/>
        <v>5183952.3466811255</v>
      </c>
    </row>
    <row r="84" spans="1:20" x14ac:dyDescent="0.25">
      <c r="A84" s="183"/>
      <c r="B84" s="59">
        <v>0.75</v>
      </c>
      <c r="C84" s="1">
        <f t="shared" si="22"/>
        <v>40</v>
      </c>
      <c r="D84" s="26">
        <f t="shared" si="6"/>
        <v>10000</v>
      </c>
      <c r="E84" s="26"/>
      <c r="F84" s="26">
        <f t="shared" si="18"/>
        <v>40</v>
      </c>
      <c r="G84" s="26">
        <f t="shared" si="8"/>
        <v>10000</v>
      </c>
      <c r="H84" s="151"/>
      <c r="I84" s="157">
        <f t="shared" si="19"/>
        <v>67.154979607595195</v>
      </c>
      <c r="J84" s="26">
        <f t="shared" si="10"/>
        <v>5193952.3466811189</v>
      </c>
      <c r="K84" s="64"/>
      <c r="L84" s="154">
        <f t="shared" si="20"/>
        <v>67.154979607595195</v>
      </c>
      <c r="M84" s="26">
        <f t="shared" si="12"/>
        <v>5193952.3466811189</v>
      </c>
      <c r="N84" s="26"/>
      <c r="O84" s="26">
        <f t="shared" si="17"/>
        <v>67.14661000642522</v>
      </c>
      <c r="P84" s="26">
        <f t="shared" si="13"/>
        <v>5183952.3466811255</v>
      </c>
      <c r="Q84" s="26"/>
      <c r="R84" s="26">
        <f t="shared" si="21"/>
        <v>67.14661000642522</v>
      </c>
      <c r="S84" s="64">
        <f t="shared" si="15"/>
        <v>5183952.3466811255</v>
      </c>
    </row>
    <row r="85" spans="1:20" x14ac:dyDescent="0.25">
      <c r="A85" s="183"/>
      <c r="B85" s="59">
        <v>0.79166666666666696</v>
      </c>
      <c r="C85" s="1">
        <f t="shared" si="22"/>
        <v>40</v>
      </c>
      <c r="D85" s="26">
        <f t="shared" si="6"/>
        <v>10000</v>
      </c>
      <c r="E85" s="26"/>
      <c r="F85" s="26">
        <f t="shared" si="18"/>
        <v>40</v>
      </c>
      <c r="G85" s="26">
        <f t="shared" si="8"/>
        <v>10000</v>
      </c>
      <c r="H85" s="151"/>
      <c r="I85" s="157">
        <f t="shared" si="19"/>
        <v>67.154979607595195</v>
      </c>
      <c r="J85" s="26">
        <f t="shared" si="10"/>
        <v>5193952.3466811189</v>
      </c>
      <c r="K85" s="64"/>
      <c r="L85" s="154">
        <f t="shared" si="20"/>
        <v>67.154979607595195</v>
      </c>
      <c r="M85" s="26">
        <f t="shared" si="12"/>
        <v>5193952.3466811189</v>
      </c>
      <c r="N85" s="26"/>
      <c r="O85" s="26">
        <f t="shared" si="17"/>
        <v>67.14661000642522</v>
      </c>
      <c r="P85" s="26">
        <f t="shared" si="13"/>
        <v>5183952.3466811255</v>
      </c>
      <c r="Q85" s="26"/>
      <c r="R85" s="26">
        <f t="shared" si="21"/>
        <v>67.14661000642522</v>
      </c>
      <c r="S85" s="64">
        <f t="shared" si="15"/>
        <v>5183952.3466811255</v>
      </c>
    </row>
    <row r="86" spans="1:20" x14ac:dyDescent="0.25">
      <c r="A86" s="183"/>
      <c r="B86" s="59">
        <v>0.83333333333333304</v>
      </c>
      <c r="C86" s="1">
        <f t="shared" si="22"/>
        <v>40</v>
      </c>
      <c r="D86" s="26">
        <f t="shared" si="6"/>
        <v>10000</v>
      </c>
      <c r="E86" s="26"/>
      <c r="F86" s="26">
        <f t="shared" si="18"/>
        <v>40</v>
      </c>
      <c r="G86" s="26">
        <f t="shared" si="8"/>
        <v>10000</v>
      </c>
      <c r="H86" s="151"/>
      <c r="I86" s="157">
        <f t="shared" si="19"/>
        <v>67.154979607595195</v>
      </c>
      <c r="J86" s="26">
        <f t="shared" si="10"/>
        <v>5193952.3466811189</v>
      </c>
      <c r="K86" s="64"/>
      <c r="L86" s="154">
        <f t="shared" si="20"/>
        <v>67.154979607595195</v>
      </c>
      <c r="M86" s="26">
        <f t="shared" si="12"/>
        <v>5193952.3466811189</v>
      </c>
      <c r="N86" s="26"/>
      <c r="O86" s="26">
        <f t="shared" si="17"/>
        <v>67.14661000642522</v>
      </c>
      <c r="P86" s="26">
        <f t="shared" si="13"/>
        <v>5183952.3466811255</v>
      </c>
      <c r="Q86" s="26"/>
      <c r="R86" s="26">
        <f t="shared" si="21"/>
        <v>67.14661000642522</v>
      </c>
      <c r="S86" s="64">
        <f t="shared" si="15"/>
        <v>5183952.3466811255</v>
      </c>
    </row>
    <row r="87" spans="1:20" x14ac:dyDescent="0.25">
      <c r="A87" s="183"/>
      <c r="B87" s="59">
        <v>0.875</v>
      </c>
      <c r="C87" s="1">
        <f t="shared" si="22"/>
        <v>40</v>
      </c>
      <c r="D87" s="26">
        <f t="shared" si="6"/>
        <v>10000</v>
      </c>
      <c r="E87" s="26"/>
      <c r="F87" s="26">
        <f t="shared" si="18"/>
        <v>40</v>
      </c>
      <c r="G87" s="26">
        <f t="shared" si="8"/>
        <v>10000</v>
      </c>
      <c r="H87" s="151"/>
      <c r="I87" s="157">
        <f t="shared" si="19"/>
        <v>67.154979607595195</v>
      </c>
      <c r="J87" s="26">
        <f t="shared" si="10"/>
        <v>5193952.3466811189</v>
      </c>
      <c r="K87" s="64"/>
      <c r="L87" s="154">
        <f t="shared" si="20"/>
        <v>67.154979607595195</v>
      </c>
      <c r="M87" s="26">
        <f t="shared" si="12"/>
        <v>5193952.3466811189</v>
      </c>
      <c r="N87" s="26"/>
      <c r="O87" s="26">
        <f t="shared" si="17"/>
        <v>67.14661000642522</v>
      </c>
      <c r="P87" s="26">
        <f t="shared" si="13"/>
        <v>5183952.3466811255</v>
      </c>
      <c r="Q87" s="26"/>
      <c r="R87" s="26">
        <f t="shared" si="21"/>
        <v>67.14661000642522</v>
      </c>
      <c r="S87" s="64">
        <f t="shared" si="15"/>
        <v>5183952.3466811255</v>
      </c>
    </row>
    <row r="88" spans="1:20" x14ac:dyDescent="0.25">
      <c r="A88" s="183"/>
      <c r="B88" s="59">
        <v>0.91666666666666696</v>
      </c>
      <c r="C88" s="1">
        <f>C66</f>
        <v>34</v>
      </c>
      <c r="D88" s="26">
        <f t="shared" si="6"/>
        <v>2511.8864315095811</v>
      </c>
      <c r="E88" s="26"/>
      <c r="F88" s="26">
        <f>C88+10</f>
        <v>44</v>
      </c>
      <c r="G88" s="26">
        <f t="shared" si="8"/>
        <v>25118.86431509586</v>
      </c>
      <c r="H88" s="151"/>
      <c r="I88" s="157">
        <f>10*LOG10(10^(C88/10)+10^((10*LOG10(SUM($U$12:$U$49)))/10))</f>
        <v>67.139331837331795</v>
      </c>
      <c r="J88" s="26">
        <f t="shared" si="10"/>
        <v>5175272.0419256203</v>
      </c>
      <c r="K88" s="64"/>
      <c r="L88" s="154">
        <f>I88+10</f>
        <v>77.139331837331795</v>
      </c>
      <c r="M88" s="26">
        <f t="shared" si="12"/>
        <v>51752720.419256166</v>
      </c>
      <c r="N88" s="26"/>
      <c r="O88" s="26">
        <f>D56</f>
        <v>67.137223420162258</v>
      </c>
      <c r="P88" s="26">
        <f t="shared" si="13"/>
        <v>5172760.1554941051</v>
      </c>
      <c r="Q88" s="26"/>
      <c r="R88" s="26">
        <f>O88+10</f>
        <v>77.137223420162258</v>
      </c>
      <c r="S88" s="64">
        <f t="shared" si="15"/>
        <v>51727601.55494111</v>
      </c>
    </row>
    <row r="89" spans="1:20" ht="15.75" thickBot="1" x14ac:dyDescent="0.3">
      <c r="A89" s="183"/>
      <c r="B89" s="61">
        <v>0.95833333333333304</v>
      </c>
      <c r="C89" s="4">
        <f>C88</f>
        <v>34</v>
      </c>
      <c r="D89" s="65">
        <f t="shared" si="6"/>
        <v>2511.8864315095811</v>
      </c>
      <c r="E89" s="65"/>
      <c r="F89" s="65">
        <f>C89+10</f>
        <v>44</v>
      </c>
      <c r="G89" s="65">
        <f t="shared" si="8"/>
        <v>25118.86431509586</v>
      </c>
      <c r="H89" s="152"/>
      <c r="I89" s="158">
        <f>10*LOG10(10^(C89/10)+10^((10*LOG10(SUM($U$12:$U$49)))/10))</f>
        <v>67.139331837331795</v>
      </c>
      <c r="J89" s="65">
        <f t="shared" si="10"/>
        <v>5175272.0419256203</v>
      </c>
      <c r="K89" s="66"/>
      <c r="L89" s="155">
        <f>I89+10</f>
        <v>77.139331837331795</v>
      </c>
      <c r="M89" s="65">
        <f t="shared" si="12"/>
        <v>51752720.419256166</v>
      </c>
      <c r="N89" s="65"/>
      <c r="O89" s="65">
        <f t="shared" si="17"/>
        <v>67.137223420162258</v>
      </c>
      <c r="P89" s="65">
        <f t="shared" si="13"/>
        <v>5172760.1554941051</v>
      </c>
      <c r="Q89" s="65"/>
      <c r="R89" s="65">
        <f>O89+10</f>
        <v>77.137223420162258</v>
      </c>
      <c r="S89" s="66">
        <f t="shared" si="15"/>
        <v>51727601.55494111</v>
      </c>
    </row>
    <row r="90" spans="1:20" ht="15.75" thickBot="1" x14ac:dyDescent="0.3">
      <c r="A90" s="184"/>
      <c r="B90" s="60"/>
      <c r="C90" s="67" t="s">
        <v>135</v>
      </c>
      <c r="D90" s="67">
        <f>10*LOG10(SUM(D66:D89)/24)</f>
        <v>38.568471069971373</v>
      </c>
      <c r="E90" s="67"/>
      <c r="F90" s="67" t="s">
        <v>134</v>
      </c>
      <c r="G90" s="67">
        <f>10*LOG10(SUM(G66:G89)/24)</f>
        <v>41.950571929812824</v>
      </c>
      <c r="H90" s="67"/>
      <c r="I90" s="67" t="s">
        <v>135</v>
      </c>
      <c r="J90" s="67">
        <f>10*LOG10(SUM(J66:J89)/24)</f>
        <v>67.149118298723153</v>
      </c>
      <c r="K90" s="67"/>
      <c r="L90" s="67" t="s">
        <v>134</v>
      </c>
      <c r="M90" s="67">
        <f>10*LOG10(SUM(M66:M89)/24)</f>
        <v>73.551351261430483</v>
      </c>
      <c r="N90" s="67"/>
      <c r="O90" s="67" t="s">
        <v>135</v>
      </c>
      <c r="P90" s="67">
        <f>10*LOG10(SUM(P66:P89)/24)</f>
        <v>67.143092413603171</v>
      </c>
      <c r="Q90" s="67"/>
      <c r="R90" s="67" t="s">
        <v>134</v>
      </c>
      <c r="S90" s="68">
        <f>10*LOG10(SUM(S66:S89)/24)</f>
        <v>73.548346177378619</v>
      </c>
    </row>
    <row r="91" spans="1:20" ht="15.75" thickBot="1" x14ac:dyDescent="0.3">
      <c r="A91" s="83"/>
      <c r="B91" s="84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</row>
    <row r="92" spans="1:20" ht="58.15" customHeight="1" x14ac:dyDescent="0.25">
      <c r="B92" s="159" t="s">
        <v>108</v>
      </c>
      <c r="C92" s="160" t="s">
        <v>183</v>
      </c>
      <c r="D92" s="161"/>
      <c r="E92" s="186" t="s">
        <v>139</v>
      </c>
      <c r="F92" s="187"/>
      <c r="G92" s="187"/>
      <c r="H92" s="188"/>
      <c r="I92" s="186" t="s">
        <v>140</v>
      </c>
      <c r="J92" s="187"/>
      <c r="K92" s="187"/>
      <c r="L92" s="188"/>
      <c r="M92" s="186" t="s">
        <v>141</v>
      </c>
      <c r="N92" s="187"/>
      <c r="O92" s="187"/>
      <c r="P92" s="188"/>
      <c r="Q92" s="186" t="s">
        <v>145</v>
      </c>
      <c r="R92" s="187"/>
      <c r="S92" s="187"/>
      <c r="T92" s="188"/>
    </row>
    <row r="93" spans="1:20" ht="15.75" thickBot="1" x14ac:dyDescent="0.3">
      <c r="B93" s="185"/>
      <c r="C93" s="5" t="s">
        <v>3</v>
      </c>
      <c r="D93" s="6" t="s">
        <v>4</v>
      </c>
      <c r="E93" s="88" t="s">
        <v>143</v>
      </c>
      <c r="F93" s="69" t="s">
        <v>144</v>
      </c>
      <c r="G93" s="69" t="s">
        <v>137</v>
      </c>
      <c r="H93" s="70" t="s">
        <v>134</v>
      </c>
      <c r="I93" s="88" t="s">
        <v>143</v>
      </c>
      <c r="J93" s="69" t="s">
        <v>144</v>
      </c>
      <c r="K93" s="69" t="s">
        <v>137</v>
      </c>
      <c r="L93" s="70" t="s">
        <v>134</v>
      </c>
      <c r="M93" s="88" t="s">
        <v>143</v>
      </c>
      <c r="N93" s="69" t="s">
        <v>144</v>
      </c>
      <c r="O93" s="69" t="s">
        <v>137</v>
      </c>
      <c r="P93" s="70" t="s">
        <v>134</v>
      </c>
      <c r="Q93" s="88" t="s">
        <v>143</v>
      </c>
      <c r="R93" s="69" t="s">
        <v>144</v>
      </c>
      <c r="S93" s="69" t="s">
        <v>137</v>
      </c>
      <c r="T93" s="70" t="s">
        <v>134</v>
      </c>
    </row>
    <row r="94" spans="1:20" ht="15.75" thickBot="1" x14ac:dyDescent="0.3">
      <c r="B94" s="21" t="str">
        <f>A7</f>
        <v>Property Boundary</v>
      </c>
      <c r="C94" s="22">
        <f>C7</f>
        <v>256067.83</v>
      </c>
      <c r="D94" s="23">
        <f>D7</f>
        <v>4256730.37</v>
      </c>
      <c r="E94" s="89">
        <f>C55</f>
        <v>40</v>
      </c>
      <c r="F94" s="86">
        <f>D55</f>
        <v>34</v>
      </c>
      <c r="G94" s="86">
        <f>E55</f>
        <v>38.568471069971373</v>
      </c>
      <c r="H94" s="87">
        <f>F55</f>
        <v>41.950571929812824</v>
      </c>
      <c r="I94" s="89">
        <f>C56</f>
        <v>67.14661000642522</v>
      </c>
      <c r="J94" s="86">
        <f>D56</f>
        <v>67.137223420162258</v>
      </c>
      <c r="K94" s="86">
        <f>E56</f>
        <v>67.143092413603171</v>
      </c>
      <c r="L94" s="87">
        <f>F56</f>
        <v>73.548346177378619</v>
      </c>
      <c r="M94" s="89">
        <f>C57</f>
        <v>67.154979607595195</v>
      </c>
      <c r="N94" s="86">
        <f>D57</f>
        <v>67.139331837331795</v>
      </c>
      <c r="O94" s="86">
        <f>E57</f>
        <v>67.149118298723153</v>
      </c>
      <c r="P94" s="87">
        <f>F57</f>
        <v>73.551351261430483</v>
      </c>
      <c r="Q94" s="89">
        <f>C58</f>
        <v>27.154979607595195</v>
      </c>
      <c r="R94" s="86">
        <f>D58</f>
        <v>33.139331837331795</v>
      </c>
      <c r="S94" s="86">
        <f>E58</f>
        <v>28.580647228751779</v>
      </c>
      <c r="T94" s="87">
        <f>F58</f>
        <v>31.600779331617659</v>
      </c>
    </row>
    <row r="97" spans="2:16" ht="15.75" thickBot="1" x14ac:dyDescent="0.3"/>
    <row r="98" spans="2:16" x14ac:dyDescent="0.25">
      <c r="B98" s="186" t="s">
        <v>187</v>
      </c>
      <c r="C98" s="190" t="s">
        <v>188</v>
      </c>
      <c r="D98" s="191"/>
      <c r="E98" s="192" t="s">
        <v>122</v>
      </c>
      <c r="F98" s="177" t="s">
        <v>124</v>
      </c>
      <c r="G98" s="177" t="s">
        <v>123</v>
      </c>
      <c r="H98" s="177" t="s">
        <v>120</v>
      </c>
      <c r="I98" s="177" t="s">
        <v>121</v>
      </c>
      <c r="J98" s="177" t="s">
        <v>125</v>
      </c>
      <c r="K98" s="194" t="s">
        <v>191</v>
      </c>
      <c r="L98" s="194" t="str">
        <f>CONCATENATE("Sound Level @ ",A7, " (dBA)")</f>
        <v>Sound Level @ Property Boundary (dBA)</v>
      </c>
    </row>
    <row r="99" spans="2:16" ht="15.75" thickBot="1" x14ac:dyDescent="0.3">
      <c r="B99" s="189"/>
      <c r="C99" s="91" t="s">
        <v>3</v>
      </c>
      <c r="D99" s="92" t="s">
        <v>4</v>
      </c>
      <c r="E99" s="193"/>
      <c r="F99" s="178"/>
      <c r="G99" s="178"/>
      <c r="H99" s="178"/>
      <c r="I99" s="178"/>
      <c r="J99" s="178"/>
      <c r="K99" s="195" t="s">
        <v>190</v>
      </c>
      <c r="L99" s="195"/>
    </row>
    <row r="100" spans="2:16" x14ac:dyDescent="0.25">
      <c r="B100" s="14">
        <v>1</v>
      </c>
      <c r="C100" s="15"/>
      <c r="D100" s="15"/>
      <c r="E100" s="33">
        <f>MIN(B12:B49)</f>
        <v>16.232230284218399</v>
      </c>
      <c r="F100" s="33">
        <v>47</v>
      </c>
      <c r="G100" s="33">
        <v>15.24</v>
      </c>
      <c r="H100" s="33">
        <v>1.5</v>
      </c>
      <c r="I100" s="34">
        <v>1.5</v>
      </c>
      <c r="J100" s="35">
        <f>20*LOG10(E100/G100)-2.3</f>
        <v>-1.752135433277159</v>
      </c>
      <c r="K100" s="35">
        <f>4/60*100</f>
        <v>6.666666666666667</v>
      </c>
      <c r="L100" s="36">
        <f t="shared" ref="L100:L163" si="23">F100-J100+M100</f>
        <v>36.991223059867579</v>
      </c>
      <c r="M100" s="110">
        <f>10*LOG(6.666667/100)</f>
        <v>-11.760912373409578</v>
      </c>
      <c r="N100" s="110">
        <f t="shared" ref="N100:N163" si="24">10^(L100/10)</f>
        <v>5001.7537450434256</v>
      </c>
      <c r="O100" s="110"/>
      <c r="P100" s="110">
        <v>0</v>
      </c>
    </row>
    <row r="101" spans="2:16" x14ac:dyDescent="0.25">
      <c r="B101" s="2">
        <v>2</v>
      </c>
      <c r="C101" s="1"/>
      <c r="D101" s="1"/>
      <c r="E101" s="24">
        <f t="shared" ref="E101:E164" si="25">E$100+P101</f>
        <v>22.232230284218399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ref="J101:J164" si="26">20*LOG10(E101/G101)-2.3</f>
        <v>4.639660645382131</v>
      </c>
      <c r="K101" s="27">
        <f t="shared" ref="K101:K164" si="27">4/60*100</f>
        <v>6.666666666666667</v>
      </c>
      <c r="L101" s="37">
        <f t="shared" si="23"/>
        <v>30.599426981208293</v>
      </c>
      <c r="M101" s="110">
        <f t="shared" ref="M101:M164" si="28">10*LOG(6.666667/100)</f>
        <v>-11.760912373409578</v>
      </c>
      <c r="N101" s="110">
        <f t="shared" si="24"/>
        <v>1148.002141285451</v>
      </c>
      <c r="O101" s="110"/>
      <c r="P101" s="111">
        <v>6</v>
      </c>
    </row>
    <row r="102" spans="2:16" x14ac:dyDescent="0.25">
      <c r="B102" s="2">
        <v>3</v>
      </c>
      <c r="C102" s="1"/>
      <c r="D102" s="1"/>
      <c r="E102" s="24">
        <f t="shared" si="25"/>
        <v>28.232230284218399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6.7149037562571818</v>
      </c>
      <c r="K102" s="27">
        <f t="shared" si="27"/>
        <v>6.666666666666667</v>
      </c>
      <c r="L102" s="37">
        <f t="shared" si="23"/>
        <v>28.524183870333243</v>
      </c>
      <c r="M102" s="110">
        <f t="shared" si="28"/>
        <v>-11.760912373409578</v>
      </c>
      <c r="N102" s="110">
        <f t="shared" si="24"/>
        <v>711.89900679712821</v>
      </c>
      <c r="O102" s="110"/>
      <c r="P102" s="111">
        <v>12</v>
      </c>
    </row>
    <row r="103" spans="2:16" x14ac:dyDescent="0.25">
      <c r="B103" s="2">
        <v>4</v>
      </c>
      <c r="C103" s="1"/>
      <c r="D103" s="1"/>
      <c r="E103" s="24">
        <f t="shared" si="25"/>
        <v>34.232230284218403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8.3887039007099382</v>
      </c>
      <c r="K103" s="27">
        <f t="shared" si="27"/>
        <v>6.666666666666667</v>
      </c>
      <c r="L103" s="37">
        <f t="shared" si="23"/>
        <v>26.85038372588048</v>
      </c>
      <c r="M103" s="110">
        <f t="shared" si="28"/>
        <v>-11.760912373409578</v>
      </c>
      <c r="N103" s="110">
        <f t="shared" si="24"/>
        <v>484.21514908003383</v>
      </c>
      <c r="O103" s="110"/>
      <c r="P103" s="111">
        <v>18</v>
      </c>
    </row>
    <row r="104" spans="2:16" x14ac:dyDescent="0.25">
      <c r="B104" s="2">
        <v>5</v>
      </c>
      <c r="C104" s="1"/>
      <c r="D104" s="1"/>
      <c r="E104" s="24">
        <f t="shared" si="25"/>
        <v>40.232230284218403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9.7914821693378933</v>
      </c>
      <c r="K104" s="27">
        <f t="shared" si="27"/>
        <v>6.666666666666667</v>
      </c>
      <c r="L104" s="37">
        <f t="shared" si="23"/>
        <v>25.447605457252525</v>
      </c>
      <c r="M104" s="110">
        <f t="shared" si="28"/>
        <v>-11.760912373409578</v>
      </c>
      <c r="N104" s="110">
        <f t="shared" si="24"/>
        <v>350.55853535608935</v>
      </c>
      <c r="O104" s="110"/>
      <c r="P104" s="111">
        <v>24</v>
      </c>
    </row>
    <row r="105" spans="2:16" x14ac:dyDescent="0.25">
      <c r="B105" s="2">
        <v>6</v>
      </c>
      <c r="C105" s="1"/>
      <c r="D105" s="1"/>
      <c r="E105" s="24">
        <f t="shared" si="25"/>
        <v>46.232230284218403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10.998896893968507</v>
      </c>
      <c r="K105" s="27">
        <f t="shared" si="27"/>
        <v>6.666666666666667</v>
      </c>
      <c r="L105" s="37">
        <f t="shared" si="23"/>
        <v>24.240190732621915</v>
      </c>
      <c r="M105" s="110">
        <f t="shared" si="28"/>
        <v>-11.760912373409578</v>
      </c>
      <c r="N105" s="110">
        <f t="shared" si="24"/>
        <v>265.47221489962089</v>
      </c>
      <c r="O105" s="110"/>
      <c r="P105" s="111">
        <v>30</v>
      </c>
    </row>
    <row r="106" spans="2:16" x14ac:dyDescent="0.25">
      <c r="B106" s="2">
        <v>7</v>
      </c>
      <c r="C106" s="1"/>
      <c r="D106" s="1"/>
      <c r="E106" s="24">
        <f t="shared" si="25"/>
        <v>52.232230284218403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12.058771406822014</v>
      </c>
      <c r="K106" s="27">
        <f t="shared" si="27"/>
        <v>6.666666666666667</v>
      </c>
      <c r="L106" s="37">
        <f t="shared" si="23"/>
        <v>23.180316219768404</v>
      </c>
      <c r="M106" s="110">
        <f t="shared" si="28"/>
        <v>-11.760912373409578</v>
      </c>
      <c r="N106" s="110">
        <f t="shared" si="24"/>
        <v>207.98481201001795</v>
      </c>
      <c r="O106" s="110"/>
      <c r="P106" s="111">
        <v>36</v>
      </c>
    </row>
    <row r="107" spans="2:16" x14ac:dyDescent="0.25">
      <c r="B107" s="2">
        <v>8</v>
      </c>
      <c r="C107" s="1"/>
      <c r="D107" s="1"/>
      <c r="E107" s="24">
        <f t="shared" si="25"/>
        <v>58.232230284218403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13.003268476582722</v>
      </c>
      <c r="K107" s="27">
        <f t="shared" si="27"/>
        <v>6.666666666666667</v>
      </c>
      <c r="L107" s="37">
        <f t="shared" si="23"/>
        <v>22.235819150007703</v>
      </c>
      <c r="M107" s="110">
        <f t="shared" si="28"/>
        <v>-11.760912373409578</v>
      </c>
      <c r="N107" s="110">
        <f t="shared" si="24"/>
        <v>167.33312241118978</v>
      </c>
      <c r="O107" s="110"/>
      <c r="P107" s="111">
        <v>42</v>
      </c>
    </row>
    <row r="108" spans="2:16" x14ac:dyDescent="0.25">
      <c r="B108" s="2">
        <v>9</v>
      </c>
      <c r="C108" s="1"/>
      <c r="D108" s="1"/>
      <c r="E108" s="24">
        <f t="shared" si="25"/>
        <v>64.232230284218403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13.85506003869801</v>
      </c>
      <c r="K108" s="27">
        <f t="shared" si="27"/>
        <v>6.666666666666667</v>
      </c>
      <c r="L108" s="37">
        <f t="shared" si="23"/>
        <v>21.384027587892408</v>
      </c>
      <c r="M108" s="110">
        <f t="shared" si="28"/>
        <v>-11.760912373409578</v>
      </c>
      <c r="N108" s="110">
        <f t="shared" si="24"/>
        <v>137.53168338834419</v>
      </c>
      <c r="O108" s="110"/>
      <c r="P108" s="111">
        <v>48</v>
      </c>
    </row>
    <row r="109" spans="2:16" x14ac:dyDescent="0.25">
      <c r="B109" s="2">
        <v>10</v>
      </c>
      <c r="C109" s="1"/>
      <c r="D109" s="1"/>
      <c r="E109" s="24">
        <f t="shared" si="25"/>
        <v>70.232230284218403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14.630729200519841</v>
      </c>
      <c r="K109" s="27">
        <f t="shared" si="27"/>
        <v>6.666666666666667</v>
      </c>
      <c r="L109" s="37">
        <f t="shared" si="23"/>
        <v>20.608358426070584</v>
      </c>
      <c r="M109" s="110">
        <f t="shared" si="28"/>
        <v>-11.760912373409578</v>
      </c>
      <c r="N109" s="110">
        <f t="shared" si="24"/>
        <v>115.03654842867454</v>
      </c>
      <c r="O109" s="110"/>
      <c r="P109" s="111">
        <v>54</v>
      </c>
    </row>
    <row r="110" spans="2:16" x14ac:dyDescent="0.25">
      <c r="B110" s="2">
        <v>11</v>
      </c>
      <c r="C110" s="1"/>
      <c r="D110" s="1"/>
      <c r="E110" s="24">
        <f t="shared" si="25"/>
        <v>76.232230284218403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15.342772517389378</v>
      </c>
      <c r="K110" s="27">
        <f t="shared" si="27"/>
        <v>6.666666666666667</v>
      </c>
      <c r="L110" s="37">
        <f t="shared" si="23"/>
        <v>19.896315109201044</v>
      </c>
      <c r="M110" s="110">
        <f t="shared" si="28"/>
        <v>-11.760912373409578</v>
      </c>
      <c r="N110" s="110">
        <f t="shared" si="24"/>
        <v>97.640840886242458</v>
      </c>
      <c r="O110" s="110"/>
      <c r="P110" s="111">
        <v>60</v>
      </c>
    </row>
    <row r="111" spans="2:16" x14ac:dyDescent="0.25">
      <c r="B111" s="2">
        <v>12</v>
      </c>
      <c r="C111" s="1"/>
      <c r="D111" s="1"/>
      <c r="E111" s="24">
        <f t="shared" si="25"/>
        <v>82.232230284218403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16.00084138514039</v>
      </c>
      <c r="K111" s="27">
        <f t="shared" si="27"/>
        <v>6.666666666666667</v>
      </c>
      <c r="L111" s="37">
        <f t="shared" si="23"/>
        <v>19.238246241450032</v>
      </c>
      <c r="M111" s="110">
        <f t="shared" si="28"/>
        <v>-11.760912373409578</v>
      </c>
      <c r="N111" s="110">
        <f t="shared" si="24"/>
        <v>83.912106604545514</v>
      </c>
      <c r="O111" s="110"/>
      <c r="P111" s="111">
        <v>66</v>
      </c>
    </row>
    <row r="112" spans="2:16" x14ac:dyDescent="0.25">
      <c r="B112" s="2">
        <v>13</v>
      </c>
      <c r="C112" s="1"/>
      <c r="D112" s="1"/>
      <c r="E112" s="24">
        <f t="shared" si="25"/>
        <v>88.232230284218403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16.612545144295979</v>
      </c>
      <c r="K112" s="27">
        <f t="shared" si="27"/>
        <v>6.666666666666667</v>
      </c>
      <c r="L112" s="37">
        <f t="shared" si="23"/>
        <v>18.626542482294443</v>
      </c>
      <c r="M112" s="110">
        <f t="shared" si="28"/>
        <v>-11.760912373409578</v>
      </c>
      <c r="N112" s="110">
        <f t="shared" si="24"/>
        <v>72.887700355394259</v>
      </c>
      <c r="O112" s="110"/>
      <c r="P112" s="111">
        <v>72</v>
      </c>
    </row>
    <row r="113" spans="2:16" x14ac:dyDescent="0.25">
      <c r="B113" s="2">
        <v>14</v>
      </c>
      <c r="C113" s="1"/>
      <c r="D113" s="1"/>
      <c r="E113" s="24">
        <f t="shared" si="25"/>
        <v>94.232230284218403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17.183989402044265</v>
      </c>
      <c r="K113" s="27">
        <f t="shared" si="27"/>
        <v>6.666666666666667</v>
      </c>
      <c r="L113" s="37">
        <f t="shared" si="23"/>
        <v>18.055098224546157</v>
      </c>
      <c r="M113" s="110">
        <f t="shared" si="28"/>
        <v>-11.760912373409578</v>
      </c>
      <c r="N113" s="110">
        <f t="shared" si="24"/>
        <v>63.901318977016487</v>
      </c>
      <c r="O113" s="110"/>
      <c r="P113" s="111">
        <v>78</v>
      </c>
    </row>
    <row r="114" spans="2:16" x14ac:dyDescent="0.25">
      <c r="B114" s="2">
        <v>15</v>
      </c>
      <c r="C114" s="1"/>
      <c r="D114" s="1"/>
      <c r="E114" s="24">
        <f t="shared" si="25"/>
        <v>100.2322302842184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17.720147880497752</v>
      </c>
      <c r="K114" s="27">
        <f t="shared" si="27"/>
        <v>6.666666666666667</v>
      </c>
      <c r="L114" s="37">
        <f t="shared" si="23"/>
        <v>17.51893974609267</v>
      </c>
      <c r="M114" s="110">
        <f t="shared" si="28"/>
        <v>-11.760912373409578</v>
      </c>
      <c r="N114" s="110">
        <f t="shared" si="24"/>
        <v>56.47990721791772</v>
      </c>
      <c r="O114" s="110"/>
      <c r="P114" s="111">
        <v>84</v>
      </c>
    </row>
    <row r="115" spans="2:16" x14ac:dyDescent="0.25">
      <c r="B115" s="2">
        <v>16</v>
      </c>
      <c r="C115" s="1"/>
      <c r="D115" s="1"/>
      <c r="E115" s="24">
        <f t="shared" si="25"/>
        <v>106.2322302842184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18.225125986697794</v>
      </c>
      <c r="K115" s="27">
        <f t="shared" si="27"/>
        <v>6.666666666666667</v>
      </c>
      <c r="L115" s="37">
        <f t="shared" si="23"/>
        <v>17.013961639892628</v>
      </c>
      <c r="M115" s="110">
        <f t="shared" si="28"/>
        <v>-11.760912373409578</v>
      </c>
      <c r="N115" s="110">
        <f t="shared" si="24"/>
        <v>50.280103614962826</v>
      </c>
      <c r="O115" s="110"/>
      <c r="P115" s="111">
        <v>90</v>
      </c>
    </row>
    <row r="116" spans="2:16" x14ac:dyDescent="0.25">
      <c r="B116" s="2">
        <v>17</v>
      </c>
      <c r="C116" s="1"/>
      <c r="D116" s="1"/>
      <c r="E116" s="24">
        <f t="shared" si="25"/>
        <v>112.2322302842184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18.702351866484417</v>
      </c>
      <c r="K116" s="27">
        <f t="shared" si="27"/>
        <v>6.666666666666667</v>
      </c>
      <c r="L116" s="37">
        <f t="shared" si="23"/>
        <v>16.536735760106005</v>
      </c>
      <c r="M116" s="110">
        <f t="shared" si="28"/>
        <v>-11.760912373409578</v>
      </c>
      <c r="N116" s="110">
        <f t="shared" si="24"/>
        <v>45.04779894437052</v>
      </c>
      <c r="O116" s="110"/>
      <c r="P116" s="111">
        <v>96</v>
      </c>
    </row>
    <row r="117" spans="2:16" x14ac:dyDescent="0.25">
      <c r="B117" s="2">
        <v>18</v>
      </c>
      <c r="C117" s="1"/>
      <c r="D117" s="1"/>
      <c r="E117" s="24">
        <f t="shared" si="25"/>
        <v>118.2322302842184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19.154717640304387</v>
      </c>
      <c r="K117" s="27">
        <f t="shared" si="27"/>
        <v>6.666666666666667</v>
      </c>
      <c r="L117" s="37">
        <f t="shared" si="23"/>
        <v>16.084369986286035</v>
      </c>
      <c r="M117" s="110">
        <f t="shared" si="28"/>
        <v>-11.760912373409578</v>
      </c>
      <c r="N117" s="110">
        <f t="shared" si="24"/>
        <v>40.59167742499455</v>
      </c>
      <c r="O117" s="110"/>
      <c r="P117" s="111">
        <v>102</v>
      </c>
    </row>
    <row r="118" spans="2:16" x14ac:dyDescent="0.25">
      <c r="B118" s="2">
        <v>19</v>
      </c>
      <c r="C118" s="1"/>
      <c r="D118" s="1"/>
      <c r="E118" s="24">
        <f t="shared" si="25"/>
        <v>124.2322302842184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19.584685639631129</v>
      </c>
      <c r="K118" s="27">
        <f t="shared" si="27"/>
        <v>6.666666666666667</v>
      </c>
      <c r="L118" s="37">
        <f t="shared" si="23"/>
        <v>15.654401986959293</v>
      </c>
      <c r="M118" s="110">
        <f t="shared" si="28"/>
        <v>-11.760912373409578</v>
      </c>
      <c r="N118" s="110">
        <f t="shared" si="24"/>
        <v>36.765476471704297</v>
      </c>
      <c r="O118" s="110"/>
      <c r="P118" s="111">
        <v>108</v>
      </c>
    </row>
    <row r="119" spans="2:16" x14ac:dyDescent="0.25">
      <c r="B119" s="2">
        <v>20</v>
      </c>
      <c r="C119" s="1"/>
      <c r="D119" s="1"/>
      <c r="E119" s="24">
        <f t="shared" si="25"/>
        <v>130.23223028421839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19.994369562120976</v>
      </c>
      <c r="K119" s="27">
        <f t="shared" si="27"/>
        <v>6.666666666666667</v>
      </c>
      <c r="L119" s="37">
        <f t="shared" si="23"/>
        <v>15.244718064469446</v>
      </c>
      <c r="M119" s="110">
        <f t="shared" si="28"/>
        <v>-11.760912373409578</v>
      </c>
      <c r="N119" s="110">
        <f t="shared" si="24"/>
        <v>33.455829827430939</v>
      </c>
      <c r="O119" s="110"/>
      <c r="P119" s="111">
        <v>114</v>
      </c>
    </row>
    <row r="120" spans="2:16" x14ac:dyDescent="0.25">
      <c r="B120" s="2">
        <v>21</v>
      </c>
      <c r="C120" s="1"/>
      <c r="D120" s="1"/>
      <c r="E120" s="24">
        <f t="shared" si="25"/>
        <v>136.23223028421839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20.385597331957545</v>
      </c>
      <c r="K120" s="27">
        <f t="shared" si="27"/>
        <v>6.666666666666667</v>
      </c>
      <c r="L120" s="37">
        <f t="shared" si="23"/>
        <v>14.853490294632877</v>
      </c>
      <c r="M120" s="110">
        <f t="shared" si="28"/>
        <v>-11.760912373409578</v>
      </c>
      <c r="N120" s="110">
        <f t="shared" si="24"/>
        <v>30.57377248615288</v>
      </c>
      <c r="O120" s="110"/>
      <c r="P120" s="111">
        <v>120</v>
      </c>
    </row>
    <row r="121" spans="2:16" x14ac:dyDescent="0.25">
      <c r="B121" s="2">
        <v>22</v>
      </c>
      <c r="C121" s="1"/>
      <c r="D121" s="1"/>
      <c r="E121" s="24">
        <f t="shared" si="25"/>
        <v>142.23223028421839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20.759960401649128</v>
      </c>
      <c r="K121" s="27">
        <f t="shared" si="27"/>
        <v>6.666666666666667</v>
      </c>
      <c r="L121" s="37">
        <f t="shared" si="23"/>
        <v>14.479127224941294</v>
      </c>
      <c r="M121" s="110">
        <f t="shared" si="28"/>
        <v>-11.760912373409578</v>
      </c>
      <c r="N121" s="110">
        <f t="shared" si="24"/>
        <v>28.048699037586118</v>
      </c>
      <c r="O121" s="110"/>
      <c r="P121" s="111">
        <v>126</v>
      </c>
    </row>
    <row r="122" spans="2:16" x14ac:dyDescent="0.25">
      <c r="B122" s="2">
        <v>23</v>
      </c>
      <c r="C122" s="1"/>
      <c r="D122" s="1"/>
      <c r="E122" s="24">
        <f t="shared" si="25"/>
        <v>148.23223028421839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21.118852860010275</v>
      </c>
      <c r="K122" s="27">
        <f t="shared" si="27"/>
        <v>6.666666666666667</v>
      </c>
      <c r="L122" s="37">
        <f t="shared" si="23"/>
        <v>14.120234766580147</v>
      </c>
      <c r="M122" s="110">
        <f t="shared" si="28"/>
        <v>-11.760912373409578</v>
      </c>
      <c r="N122" s="110">
        <f t="shared" si="24"/>
        <v>25.82399783653851</v>
      </c>
      <c r="O122" s="110"/>
      <c r="P122" s="111">
        <v>132</v>
      </c>
    </row>
    <row r="123" spans="2:16" x14ac:dyDescent="0.25">
      <c r="B123" s="2">
        <v>24</v>
      </c>
      <c r="C123" s="1"/>
      <c r="D123" s="1"/>
      <c r="E123" s="24">
        <f t="shared" si="25"/>
        <v>154.23223028421839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21.463502775458991</v>
      </c>
      <c r="K123" s="27">
        <f t="shared" si="27"/>
        <v>6.666666666666667</v>
      </c>
      <c r="L123" s="37">
        <f t="shared" si="23"/>
        <v>13.77558485113143</v>
      </c>
      <c r="M123" s="110">
        <f t="shared" si="28"/>
        <v>-11.760912373409578</v>
      </c>
      <c r="N123" s="110">
        <f t="shared" si="24"/>
        <v>23.853850063590063</v>
      </c>
      <c r="O123" s="110"/>
      <c r="P123" s="111">
        <v>138</v>
      </c>
    </row>
    <row r="124" spans="2:16" x14ac:dyDescent="0.25">
      <c r="B124" s="2">
        <v>25</v>
      </c>
      <c r="C124" s="1"/>
      <c r="D124" s="1"/>
      <c r="E124" s="24">
        <f t="shared" si="25"/>
        <v>160.23223028421839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21.794997554155209</v>
      </c>
      <c r="K124" s="27">
        <f t="shared" si="27"/>
        <v>6.666666666666667</v>
      </c>
      <c r="L124" s="37">
        <f t="shared" si="23"/>
        <v>13.444090072435213</v>
      </c>
      <c r="M124" s="110">
        <f t="shared" si="28"/>
        <v>-11.760912373409578</v>
      </c>
      <c r="N124" s="110">
        <f t="shared" si="24"/>
        <v>22.100851539176482</v>
      </c>
      <c r="O124" s="110"/>
      <c r="P124" s="111">
        <v>144</v>
      </c>
    </row>
    <row r="125" spans="2:16" x14ac:dyDescent="0.25">
      <c r="B125" s="2">
        <v>26</v>
      </c>
      <c r="C125" s="1"/>
      <c r="D125" s="1"/>
      <c r="E125" s="24">
        <f t="shared" si="25"/>
        <v>166.23223028421839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22.114304634152884</v>
      </c>
      <c r="K125" s="27">
        <f t="shared" si="27"/>
        <v>6.666666666666667</v>
      </c>
      <c r="L125" s="37">
        <f t="shared" si="23"/>
        <v>13.124782992437538</v>
      </c>
      <c r="M125" s="110">
        <f t="shared" si="28"/>
        <v>-11.760912373409578</v>
      </c>
      <c r="N125" s="110">
        <f t="shared" si="24"/>
        <v>20.534224188151878</v>
      </c>
      <c r="O125" s="110"/>
      <c r="P125" s="111">
        <v>150</v>
      </c>
    </row>
    <row r="126" spans="2:16" x14ac:dyDescent="0.25">
      <c r="B126" s="2">
        <v>27</v>
      </c>
      <c r="C126" s="1"/>
      <c r="D126" s="1"/>
      <c r="E126" s="24">
        <f t="shared" si="25"/>
        <v>172.23223028421839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22.422288508533388</v>
      </c>
      <c r="K126" s="27">
        <f t="shared" si="27"/>
        <v>6.666666666666667</v>
      </c>
      <c r="L126" s="37">
        <f t="shared" si="23"/>
        <v>12.816799118057034</v>
      </c>
      <c r="M126" s="110">
        <f t="shared" si="28"/>
        <v>-11.760912373409578</v>
      </c>
      <c r="N126" s="110">
        <f t="shared" si="24"/>
        <v>19.1284558019081</v>
      </c>
      <c r="O126" s="110"/>
      <c r="P126" s="111">
        <v>156</v>
      </c>
    </row>
    <row r="127" spans="2:16" x14ac:dyDescent="0.25">
      <c r="B127" s="2">
        <v>28</v>
      </c>
      <c r="C127" s="1"/>
      <c r="D127" s="1"/>
      <c r="E127" s="24">
        <f t="shared" si="25"/>
        <v>178.23223028421839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22.719724832278654</v>
      </c>
      <c r="K127" s="27">
        <f t="shared" si="27"/>
        <v>6.666666666666667</v>
      </c>
      <c r="L127" s="37">
        <f t="shared" si="23"/>
        <v>12.519362794311768</v>
      </c>
      <c r="M127" s="110">
        <f t="shared" si="28"/>
        <v>-11.760912373409578</v>
      </c>
      <c r="N127" s="110">
        <f t="shared" si="24"/>
        <v>17.862254769933589</v>
      </c>
      <c r="O127" s="110"/>
      <c r="P127" s="111">
        <v>162</v>
      </c>
    </row>
    <row r="128" spans="2:16" x14ac:dyDescent="0.25">
      <c r="B128" s="2">
        <v>29</v>
      </c>
      <c r="C128" s="1"/>
      <c r="D128" s="1"/>
      <c r="E128" s="24">
        <f t="shared" si="25"/>
        <v>184.23223028421839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23.007312192583885</v>
      </c>
      <c r="K128" s="27">
        <f t="shared" si="27"/>
        <v>6.666666666666667</v>
      </c>
      <c r="L128" s="37">
        <f t="shared" si="23"/>
        <v>12.231775434006536</v>
      </c>
      <c r="M128" s="110">
        <f t="shared" si="28"/>
        <v>-11.760912373409578</v>
      </c>
      <c r="N128" s="110">
        <f t="shared" si="24"/>
        <v>16.717739104981156</v>
      </c>
      <c r="O128" s="110"/>
      <c r="P128" s="111">
        <v>168</v>
      </c>
    </row>
    <row r="129" spans="2:16" x14ac:dyDescent="0.25">
      <c r="B129" s="2">
        <v>30</v>
      </c>
      <c r="C129" s="1"/>
      <c r="D129" s="1"/>
      <c r="E129" s="24">
        <f t="shared" si="25"/>
        <v>190.23223028421839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23.285681992170346</v>
      </c>
      <c r="K129" s="27">
        <f t="shared" si="27"/>
        <v>6.666666666666667</v>
      </c>
      <c r="L129" s="37">
        <f t="shared" si="23"/>
        <v>11.953405634420076</v>
      </c>
      <c r="M129" s="110">
        <f t="shared" si="28"/>
        <v>-11.760912373409578</v>
      </c>
      <c r="N129" s="110">
        <f t="shared" si="24"/>
        <v>15.679801610218266</v>
      </c>
      <c r="O129" s="110"/>
      <c r="P129" s="111">
        <v>174</v>
      </c>
    </row>
    <row r="130" spans="2:16" x14ac:dyDescent="0.25">
      <c r="B130" s="2">
        <v>31</v>
      </c>
      <c r="C130" s="1"/>
      <c r="D130" s="1"/>
      <c r="E130" s="24">
        <f t="shared" si="25"/>
        <v>196.23223028421839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23.555406797373458</v>
      </c>
      <c r="K130" s="27">
        <f t="shared" si="27"/>
        <v>6.666666666666667</v>
      </c>
      <c r="L130" s="37">
        <f t="shared" si="23"/>
        <v>11.683680829216964</v>
      </c>
      <c r="M130" s="110">
        <f t="shared" si="28"/>
        <v>-11.760912373409578</v>
      </c>
      <c r="N130" s="110">
        <f t="shared" si="24"/>
        <v>14.735608784324748</v>
      </c>
      <c r="O130" s="110"/>
      <c r="P130" s="111">
        <v>180</v>
      </c>
    </row>
    <row r="131" spans="2:16" x14ac:dyDescent="0.25">
      <c r="B131" s="2">
        <v>32</v>
      </c>
      <c r="C131" s="1"/>
      <c r="D131" s="1"/>
      <c r="E131" s="24">
        <f t="shared" si="25"/>
        <v>202.23223028421839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23.817007428573721</v>
      </c>
      <c r="K131" s="27">
        <f t="shared" si="27"/>
        <v>6.666666666666667</v>
      </c>
      <c r="L131" s="37">
        <f t="shared" si="23"/>
        <v>11.422080198016701</v>
      </c>
      <c r="M131" s="110">
        <f t="shared" si="28"/>
        <v>-11.760912373409578</v>
      </c>
      <c r="N131" s="110">
        <f t="shared" si="24"/>
        <v>13.874202208509203</v>
      </c>
      <c r="O131" s="110"/>
      <c r="P131" s="111">
        <v>186</v>
      </c>
    </row>
    <row r="132" spans="2:16" x14ac:dyDescent="0.25">
      <c r="B132" s="2">
        <v>33</v>
      </c>
      <c r="C132" s="1"/>
      <c r="D132" s="1"/>
      <c r="E132" s="24">
        <f t="shared" si="25"/>
        <v>208.23223028421839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24.070959013698367</v>
      </c>
      <c r="K132" s="27">
        <f t="shared" si="27"/>
        <v>6.666666666666667</v>
      </c>
      <c r="L132" s="37">
        <f t="shared" si="23"/>
        <v>11.168128612892055</v>
      </c>
      <c r="M132" s="110">
        <f t="shared" si="28"/>
        <v>-11.760912373409578</v>
      </c>
      <c r="N132" s="110">
        <f t="shared" si="24"/>
        <v>13.086179143606669</v>
      </c>
      <c r="O132" s="110"/>
      <c r="P132" s="111">
        <v>192</v>
      </c>
    </row>
    <row r="133" spans="2:16" x14ac:dyDescent="0.25">
      <c r="B133" s="2">
        <v>34</v>
      </c>
      <c r="C133" s="1"/>
      <c r="D133" s="1"/>
      <c r="E133" s="24">
        <f t="shared" si="25"/>
        <v>214.23223028421839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24.317696181607452</v>
      </c>
      <c r="K133" s="27">
        <f t="shared" si="27"/>
        <v>6.666666666666667</v>
      </c>
      <c r="L133" s="37">
        <f t="shared" si="23"/>
        <v>10.921391444982969</v>
      </c>
      <c r="M133" s="110">
        <f t="shared" si="28"/>
        <v>-11.760912373409578</v>
      </c>
      <c r="N133" s="110">
        <f t="shared" si="24"/>
        <v>12.363434846158116</v>
      </c>
      <c r="O133" s="110"/>
      <c r="P133" s="111">
        <v>198</v>
      </c>
    </row>
    <row r="134" spans="2:16" x14ac:dyDescent="0.25">
      <c r="B134" s="2">
        <v>35</v>
      </c>
      <c r="C134" s="1"/>
      <c r="D134" s="1"/>
      <c r="E134" s="24">
        <f t="shared" si="25"/>
        <v>220.23223028421839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24.557617537973176</v>
      </c>
      <c r="K134" s="27">
        <f t="shared" si="27"/>
        <v>6.666666666666667</v>
      </c>
      <c r="L134" s="37">
        <f t="shared" si="23"/>
        <v>10.681470088617246</v>
      </c>
      <c r="M134" s="110">
        <f t="shared" si="28"/>
        <v>-11.760912373409578</v>
      </c>
      <c r="N134" s="110">
        <f t="shared" si="24"/>
        <v>11.698953340570325</v>
      </c>
      <c r="O134" s="110"/>
      <c r="P134" s="111">
        <v>204</v>
      </c>
    </row>
    <row r="135" spans="2:16" x14ac:dyDescent="0.25">
      <c r="B135" s="2">
        <v>36</v>
      </c>
      <c r="C135" s="1"/>
      <c r="D135" s="1"/>
      <c r="E135" s="24">
        <f t="shared" si="25"/>
        <v>226.23223028421839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24.791089539415893</v>
      </c>
      <c r="K135" s="27">
        <f t="shared" si="27"/>
        <v>6.666666666666667</v>
      </c>
      <c r="L135" s="37">
        <f t="shared" si="23"/>
        <v>10.447998087174529</v>
      </c>
      <c r="M135" s="110">
        <f t="shared" si="28"/>
        <v>-11.760912373409578</v>
      </c>
      <c r="N135" s="110">
        <f t="shared" si="24"/>
        <v>11.086636506752173</v>
      </c>
      <c r="O135" s="110"/>
      <c r="P135" s="111">
        <v>210</v>
      </c>
    </row>
    <row r="136" spans="2:16" x14ac:dyDescent="0.25">
      <c r="B136" s="2">
        <v>37</v>
      </c>
      <c r="C136" s="1"/>
      <c r="D136" s="1"/>
      <c r="E136" s="24">
        <f t="shared" si="25"/>
        <v>232.23223028421839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25.01844986043924</v>
      </c>
      <c r="K136" s="27">
        <f t="shared" si="27"/>
        <v>6.666666666666667</v>
      </c>
      <c r="L136" s="37">
        <f t="shared" si="23"/>
        <v>10.220637766151182</v>
      </c>
      <c r="M136" s="110">
        <f t="shared" si="28"/>
        <v>-11.760912373409578</v>
      </c>
      <c r="N136" s="110">
        <f t="shared" si="24"/>
        <v>10.521163669073953</v>
      </c>
      <c r="O136" s="110"/>
      <c r="P136" s="111">
        <v>216</v>
      </c>
    </row>
    <row r="137" spans="2:16" x14ac:dyDescent="0.25">
      <c r="B137" s="2">
        <v>38</v>
      </c>
      <c r="C137" s="1"/>
      <c r="D137" s="1"/>
      <c r="E137" s="24">
        <f t="shared" si="25"/>
        <v>238.23223028421839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25.240010330818599</v>
      </c>
      <c r="K137" s="27">
        <f t="shared" si="27"/>
        <v>6.666666666666667</v>
      </c>
      <c r="L137" s="37">
        <f t="shared" si="23"/>
        <v>9.9990772957718228</v>
      </c>
      <c r="M137" s="110">
        <f t="shared" si="28"/>
        <v>-11.760912373409578</v>
      </c>
      <c r="N137" s="110">
        <f t="shared" si="24"/>
        <v>9.9978756206802988</v>
      </c>
      <c r="O137" s="110"/>
      <c r="P137" s="111">
        <v>222</v>
      </c>
    </row>
    <row r="138" spans="2:16" x14ac:dyDescent="0.25">
      <c r="B138" s="2">
        <v>39</v>
      </c>
      <c r="C138" s="1"/>
      <c r="D138" s="1"/>
      <c r="E138" s="24">
        <f t="shared" si="25"/>
        <v>244.23223028421839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25.456059507570785</v>
      </c>
      <c r="K138" s="27">
        <f t="shared" si="27"/>
        <v>6.666666666666667</v>
      </c>
      <c r="L138" s="37">
        <f t="shared" si="23"/>
        <v>9.7830281190196366</v>
      </c>
      <c r="M138" s="110">
        <f t="shared" si="28"/>
        <v>-11.760912373409578</v>
      </c>
      <c r="N138" s="110">
        <f t="shared" si="24"/>
        <v>9.512678341373153</v>
      </c>
      <c r="O138" s="110"/>
      <c r="P138" s="111">
        <v>228</v>
      </c>
    </row>
    <row r="139" spans="2:16" x14ac:dyDescent="0.25">
      <c r="B139" s="2">
        <v>40</v>
      </c>
      <c r="C139" s="1"/>
      <c r="D139" s="1"/>
      <c r="E139" s="24">
        <f t="shared" si="25"/>
        <v>250.23223028421839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25.666864934734139</v>
      </c>
      <c r="K139" s="27">
        <f t="shared" si="27"/>
        <v>6.666666666666667</v>
      </c>
      <c r="L139" s="37">
        <f t="shared" si="23"/>
        <v>9.5722226918562825</v>
      </c>
      <c r="M139" s="110">
        <f t="shared" si="28"/>
        <v>-11.760912373409578</v>
      </c>
      <c r="N139" s="110">
        <f t="shared" si="24"/>
        <v>9.0619626779019473</v>
      </c>
      <c r="O139" s="110"/>
      <c r="P139" s="111">
        <v>234</v>
      </c>
    </row>
    <row r="140" spans="2:16" x14ac:dyDescent="0.25">
      <c r="B140" s="2">
        <v>41</v>
      </c>
      <c r="C140" s="1"/>
      <c r="D140" s="1"/>
      <c r="E140" s="24">
        <f t="shared" si="25"/>
        <v>256.23223028421842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25.872675135356221</v>
      </c>
      <c r="K140" s="27">
        <f t="shared" si="27"/>
        <v>6.666666666666667</v>
      </c>
      <c r="L140" s="37">
        <f t="shared" si="23"/>
        <v>9.3664124912342004</v>
      </c>
      <c r="M140" s="110">
        <f t="shared" si="28"/>
        <v>-11.760912373409578</v>
      </c>
      <c r="N140" s="110">
        <f t="shared" si="24"/>
        <v>8.6425370323385398</v>
      </c>
      <c r="O140" s="110"/>
      <c r="P140" s="111">
        <v>240</v>
      </c>
    </row>
    <row r="141" spans="2:16" x14ac:dyDescent="0.25">
      <c r="B141" s="2">
        <v>42</v>
      </c>
      <c r="C141" s="1"/>
      <c r="D141" s="1"/>
      <c r="E141" s="24">
        <f t="shared" si="25"/>
        <v>262.23223028421842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26.073721372890368</v>
      </c>
      <c r="K141" s="27">
        <f t="shared" si="27"/>
        <v>6.666666666666667</v>
      </c>
      <c r="L141" s="37">
        <f t="shared" si="23"/>
        <v>9.1653662537000535</v>
      </c>
      <c r="M141" s="110">
        <f t="shared" si="28"/>
        <v>-11.760912373409578</v>
      </c>
      <c r="N141" s="110">
        <f t="shared" si="24"/>
        <v>8.2515707054141636</v>
      </c>
      <c r="O141" s="110"/>
      <c r="P141" s="111">
        <v>246</v>
      </c>
    </row>
    <row r="142" spans="2:16" x14ac:dyDescent="0.25">
      <c r="B142" s="2">
        <v>43</v>
      </c>
      <c r="C142" s="1"/>
      <c r="D142" s="1"/>
      <c r="E142" s="24">
        <f t="shared" si="25"/>
        <v>268.23223028421842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26.270219213309346</v>
      </c>
      <c r="K142" s="27">
        <f t="shared" si="27"/>
        <v>6.666666666666667</v>
      </c>
      <c r="L142" s="37">
        <f t="shared" si="23"/>
        <v>8.9688684132810756</v>
      </c>
      <c r="M142" s="110">
        <f t="shared" si="28"/>
        <v>-11.760912373409578</v>
      </c>
      <c r="N142" s="110">
        <f t="shared" si="24"/>
        <v>7.8865460099690994</v>
      </c>
      <c r="O142" s="110"/>
      <c r="P142" s="111">
        <v>252</v>
      </c>
    </row>
    <row r="143" spans="2:16" x14ac:dyDescent="0.25">
      <c r="B143" s="2">
        <v>44</v>
      </c>
      <c r="C143" s="1"/>
      <c r="D143" s="1"/>
      <c r="E143" s="24">
        <f t="shared" si="25"/>
        <v>274.23223028421842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26.4623699143945</v>
      </c>
      <c r="K143" s="27">
        <f t="shared" si="27"/>
        <v>6.666666666666667</v>
      </c>
      <c r="L143" s="37">
        <f t="shared" si="23"/>
        <v>8.7767177121959215</v>
      </c>
      <c r="M143" s="110">
        <f t="shared" si="28"/>
        <v>-11.760912373409578</v>
      </c>
      <c r="N143" s="110">
        <f t="shared" si="24"/>
        <v>7.5452176366425245</v>
      </c>
      <c r="O143" s="110"/>
      <c r="P143" s="111">
        <v>258</v>
      </c>
    </row>
    <row r="144" spans="2:16" x14ac:dyDescent="0.25">
      <c r="B144" s="2">
        <v>45</v>
      </c>
      <c r="C144" s="1"/>
      <c r="D144" s="1"/>
      <c r="E144" s="24">
        <f t="shared" si="25"/>
        <v>280.23223028421842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26.650361664649186</v>
      </c>
      <c r="K144" s="27">
        <f t="shared" si="27"/>
        <v>6.666666666666667</v>
      </c>
      <c r="L144" s="37">
        <f t="shared" si="23"/>
        <v>8.5887259619412362</v>
      </c>
      <c r="M144" s="110">
        <f t="shared" si="28"/>
        <v>-11.760912373409578</v>
      </c>
      <c r="N144" s="110">
        <f t="shared" si="24"/>
        <v>7.225578043201855</v>
      </c>
      <c r="O144" s="110"/>
      <c r="P144" s="111">
        <v>264</v>
      </c>
    </row>
    <row r="145" spans="2:16" x14ac:dyDescent="0.25">
      <c r="B145" s="2">
        <v>46</v>
      </c>
      <c r="C145" s="1"/>
      <c r="D145" s="1"/>
      <c r="E145" s="24">
        <f t="shared" si="25"/>
        <v>286.23223028421842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26.834370690955094</v>
      </c>
      <c r="K145" s="27">
        <f t="shared" si="27"/>
        <v>6.666666666666667</v>
      </c>
      <c r="L145" s="37">
        <f t="shared" si="23"/>
        <v>8.404716935635328</v>
      </c>
      <c r="M145" s="110">
        <f t="shared" si="28"/>
        <v>-11.760912373409578</v>
      </c>
      <c r="N145" s="110">
        <f t="shared" si="24"/>
        <v>6.9258278682013774</v>
      </c>
      <c r="O145" s="110"/>
      <c r="P145" s="111">
        <v>270</v>
      </c>
    </row>
    <row r="146" spans="2:16" x14ac:dyDescent="0.25">
      <c r="B146" s="2">
        <v>47</v>
      </c>
      <c r="C146" s="1"/>
      <c r="D146" s="1"/>
      <c r="E146" s="24">
        <f t="shared" si="25"/>
        <v>292.23223028421842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27.014562251313233</v>
      </c>
      <c r="K146" s="27">
        <f t="shared" si="27"/>
        <v>6.666666666666667</v>
      </c>
      <c r="L146" s="37">
        <f t="shared" si="23"/>
        <v>8.2245253752771887</v>
      </c>
      <c r="M146" s="110">
        <f t="shared" si="28"/>
        <v>-11.760912373409578</v>
      </c>
      <c r="N146" s="110">
        <f t="shared" si="24"/>
        <v>6.6443505523709385</v>
      </c>
      <c r="O146" s="110"/>
      <c r="P146" s="111">
        <v>276</v>
      </c>
    </row>
    <row r="147" spans="2:16" x14ac:dyDescent="0.25">
      <c r="B147" s="2">
        <v>48</v>
      </c>
      <c r="C147" s="1"/>
      <c r="D147" s="1"/>
      <c r="E147" s="24">
        <f t="shared" si="25"/>
        <v>298.23223028421842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27.191091526685586</v>
      </c>
      <c r="K147" s="27">
        <f t="shared" si="27"/>
        <v>6.666666666666667</v>
      </c>
      <c r="L147" s="37">
        <f t="shared" si="23"/>
        <v>8.0479960999048359</v>
      </c>
      <c r="M147" s="110">
        <f t="shared" si="28"/>
        <v>-11.760912373409578</v>
      </c>
      <c r="N147" s="110">
        <f t="shared" si="24"/>
        <v>6.3796904974691335</v>
      </c>
      <c r="O147" s="110"/>
      <c r="P147" s="111">
        <v>282</v>
      </c>
    </row>
    <row r="148" spans="2:16" x14ac:dyDescent="0.25">
      <c r="B148" s="2">
        <v>49</v>
      </c>
      <c r="C148" s="1"/>
      <c r="D148" s="1"/>
      <c r="E148" s="24">
        <f t="shared" si="25"/>
        <v>304.23223028421842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27.364104423998874</v>
      </c>
      <c r="K148" s="27">
        <f t="shared" si="27"/>
        <v>6.666666666666667</v>
      </c>
      <c r="L148" s="37">
        <f t="shared" si="23"/>
        <v>7.8749832025915474</v>
      </c>
      <c r="M148" s="110">
        <f t="shared" si="28"/>
        <v>-11.760912373409578</v>
      </c>
      <c r="N148" s="110">
        <f t="shared" si="24"/>
        <v>6.1305342101017724</v>
      </c>
      <c r="O148" s="110"/>
      <c r="P148" s="111">
        <v>288</v>
      </c>
    </row>
    <row r="149" spans="2:16" x14ac:dyDescent="0.25">
      <c r="B149" s="2">
        <v>50</v>
      </c>
      <c r="C149" s="1"/>
      <c r="D149" s="1"/>
      <c r="E149" s="24">
        <f t="shared" si="25"/>
        <v>310.23223028421842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27.533738300722487</v>
      </c>
      <c r="K149" s="27">
        <f t="shared" si="27"/>
        <v>6.666666666666667</v>
      </c>
      <c r="L149" s="37">
        <f t="shared" si="23"/>
        <v>7.7053493258679353</v>
      </c>
      <c r="M149" s="110">
        <f t="shared" si="28"/>
        <v>-11.760912373409578</v>
      </c>
      <c r="N149" s="110">
        <f t="shared" si="24"/>
        <v>5.8956939732233042</v>
      </c>
      <c r="O149" s="110"/>
      <c r="P149" s="111">
        <v>294</v>
      </c>
    </row>
    <row r="150" spans="2:16" x14ac:dyDescent="0.25">
      <c r="B150" s="2">
        <v>51</v>
      </c>
      <c r="C150" s="1"/>
      <c r="D150" s="1"/>
      <c r="E150" s="24">
        <f t="shared" si="25"/>
        <v>316.23223028421842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27.700122620036076</v>
      </c>
      <c r="K150" s="27">
        <f t="shared" si="27"/>
        <v>6.666666666666667</v>
      </c>
      <c r="L150" s="37">
        <f t="shared" si="23"/>
        <v>7.5389650065543456</v>
      </c>
      <c r="M150" s="110">
        <f t="shared" si="28"/>
        <v>-11.760912373409578</v>
      </c>
      <c r="N150" s="110">
        <f t="shared" si="24"/>
        <v>5.6740936653659855</v>
      </c>
      <c r="O150" s="110"/>
      <c r="P150" s="111">
        <v>300</v>
      </c>
    </row>
    <row r="151" spans="2:16" x14ac:dyDescent="0.25">
      <c r="B151" s="2">
        <v>52</v>
      </c>
      <c r="C151" s="1"/>
      <c r="D151" s="1"/>
      <c r="E151" s="24">
        <f t="shared" si="25"/>
        <v>322.23223028421842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27.863379544416176</v>
      </c>
      <c r="K151" s="27">
        <f t="shared" si="27"/>
        <v>6.666666666666667</v>
      </c>
      <c r="L151" s="37">
        <f t="shared" si="23"/>
        <v>7.3757080821742456</v>
      </c>
      <c r="M151" s="110">
        <f t="shared" si="28"/>
        <v>-11.760912373409578</v>
      </c>
      <c r="N151" s="110">
        <f t="shared" si="24"/>
        <v>5.4647564107076558</v>
      </c>
      <c r="O151" s="110"/>
      <c r="P151" s="111">
        <v>306</v>
      </c>
    </row>
    <row r="152" spans="2:16" x14ac:dyDescent="0.25">
      <c r="B152" s="2">
        <v>53</v>
      </c>
      <c r="C152" s="1"/>
      <c r="D152" s="1"/>
      <c r="E152" s="24">
        <f t="shared" si="25"/>
        <v>328.23223028421842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28.0236244744594</v>
      </c>
      <c r="K152" s="27">
        <f t="shared" si="27"/>
        <v>6.666666666666667</v>
      </c>
      <c r="L152" s="37">
        <f t="shared" si="23"/>
        <v>7.2154631521310222</v>
      </c>
      <c r="M152" s="110">
        <f t="shared" si="28"/>
        <v>-11.760912373409578</v>
      </c>
      <c r="N152" s="110">
        <f t="shared" si="24"/>
        <v>5.266793794735845</v>
      </c>
      <c r="O152" s="110"/>
      <c r="P152" s="111">
        <v>312</v>
      </c>
    </row>
    <row r="153" spans="2:16" x14ac:dyDescent="0.25">
      <c r="B153" s="2">
        <v>54</v>
      </c>
      <c r="C153" s="1"/>
      <c r="D153" s="1"/>
      <c r="E153" s="24">
        <f t="shared" si="25"/>
        <v>334.23223028421842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28.18096653889566</v>
      </c>
      <c r="K153" s="27">
        <f t="shared" si="27"/>
        <v>6.666666666666667</v>
      </c>
      <c r="L153" s="37">
        <f t="shared" si="23"/>
        <v>7.0581210876947615</v>
      </c>
      <c r="M153" s="110">
        <f t="shared" si="28"/>
        <v>-11.760912373409578</v>
      </c>
      <c r="N153" s="110">
        <f t="shared" si="24"/>
        <v>5.0793964227255222</v>
      </c>
      <c r="O153" s="110"/>
      <c r="P153" s="111">
        <v>318</v>
      </c>
    </row>
    <row r="154" spans="2:16" x14ac:dyDescent="0.25">
      <c r="B154" s="2">
        <v>55</v>
      </c>
      <c r="C154" s="1"/>
      <c r="D154" s="1"/>
      <c r="E154" s="24">
        <f t="shared" si="25"/>
        <v>340.23223028421842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28.335509041002787</v>
      </c>
      <c r="K154" s="27">
        <f t="shared" si="27"/>
        <v>6.666666666666667</v>
      </c>
      <c r="L154" s="37">
        <f t="shared" si="23"/>
        <v>6.9035785855876348</v>
      </c>
      <c r="M154" s="110">
        <f t="shared" si="28"/>
        <v>-11.760912373409578</v>
      </c>
      <c r="N154" s="110">
        <f t="shared" si="24"/>
        <v>4.9018256332885386</v>
      </c>
      <c r="O154" s="110"/>
      <c r="P154" s="111">
        <v>324</v>
      </c>
    </row>
    <row r="155" spans="2:16" x14ac:dyDescent="0.25">
      <c r="B155" s="2">
        <v>56</v>
      </c>
      <c r="C155" s="1"/>
      <c r="D155" s="1"/>
      <c r="E155" s="24">
        <f t="shared" si="25"/>
        <v>346.23223028421842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28.48734986599634</v>
      </c>
      <c r="K155" s="27">
        <f t="shared" si="27"/>
        <v>6.666666666666667</v>
      </c>
      <c r="L155" s="37">
        <f t="shared" si="23"/>
        <v>6.7517377605940823</v>
      </c>
      <c r="M155" s="110">
        <f t="shared" si="28"/>
        <v>-11.760912373409578</v>
      </c>
      <c r="N155" s="110">
        <f t="shared" si="24"/>
        <v>4.7334062082743875</v>
      </c>
      <c r="O155" s="110"/>
      <c r="P155" s="111">
        <v>330</v>
      </c>
    </row>
    <row r="156" spans="2:16" x14ac:dyDescent="0.25">
      <c r="B156" s="2">
        <v>57</v>
      </c>
      <c r="C156" s="1"/>
      <c r="D156" s="1"/>
      <c r="E156" s="24">
        <f t="shared" si="25"/>
        <v>352.23223028421842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28.63658185341809</v>
      </c>
      <c r="K156" s="27">
        <f t="shared" si="27"/>
        <v>6.666666666666667</v>
      </c>
      <c r="L156" s="37">
        <f t="shared" si="23"/>
        <v>6.6025057731723322</v>
      </c>
      <c r="M156" s="110">
        <f t="shared" si="28"/>
        <v>-11.760912373409578</v>
      </c>
      <c r="N156" s="110">
        <f t="shared" si="24"/>
        <v>4.5735199444233974</v>
      </c>
      <c r="O156" s="110"/>
      <c r="P156" s="111">
        <v>336</v>
      </c>
    </row>
    <row r="157" spans="2:16" x14ac:dyDescent="0.25">
      <c r="B157" s="2">
        <v>58</v>
      </c>
      <c r="C157" s="1"/>
      <c r="D157" s="1"/>
      <c r="E157" s="24">
        <f t="shared" si="25"/>
        <v>358.23223028421842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28.783293138070984</v>
      </c>
      <c r="K157" s="27">
        <f t="shared" si="27"/>
        <v>6.666666666666667</v>
      </c>
      <c r="L157" s="37">
        <f t="shared" si="23"/>
        <v>6.4557944885194374</v>
      </c>
      <c r="M157" s="110">
        <f t="shared" si="28"/>
        <v>-11.760912373409578</v>
      </c>
      <c r="N157" s="110">
        <f t="shared" si="24"/>
        <v>4.42159997228931</v>
      </c>
      <c r="O157" s="110"/>
      <c r="P157" s="111">
        <v>342</v>
      </c>
    </row>
    <row r="158" spans="2:16" x14ac:dyDescent="0.25">
      <c r="B158" s="2">
        <v>59</v>
      </c>
      <c r="C158" s="1"/>
      <c r="D158" s="1"/>
      <c r="E158" s="24">
        <f t="shared" si="25"/>
        <v>108.2322302842184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18.387132156306333</v>
      </c>
      <c r="K158" s="27">
        <f t="shared" si="27"/>
        <v>6.666666666666667</v>
      </c>
      <c r="L158" s="37">
        <f t="shared" si="23"/>
        <v>16.851955470284089</v>
      </c>
      <c r="M158" s="110">
        <f t="shared" si="28"/>
        <v>-11.760912373409578</v>
      </c>
      <c r="N158" s="110">
        <f t="shared" si="24"/>
        <v>48.439042189978089</v>
      </c>
      <c r="O158" s="110"/>
      <c r="P158" s="111">
        <v>92</v>
      </c>
    </row>
    <row r="159" spans="2:16" x14ac:dyDescent="0.25">
      <c r="B159" s="2">
        <v>60</v>
      </c>
      <c r="C159" s="1"/>
      <c r="D159" s="1"/>
      <c r="E159" s="24">
        <f t="shared" si="25"/>
        <v>108.42767485714728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18.402802895663367</v>
      </c>
      <c r="K159" s="27">
        <f t="shared" si="27"/>
        <v>6.666666666666667</v>
      </c>
      <c r="L159" s="37">
        <f t="shared" si="23"/>
        <v>16.836284730927055</v>
      </c>
      <c r="M159" s="110">
        <f t="shared" si="28"/>
        <v>-11.760912373409578</v>
      </c>
      <c r="N159" s="110">
        <f t="shared" si="24"/>
        <v>48.264573531524235</v>
      </c>
      <c r="O159" s="110"/>
      <c r="P159" s="111">
        <v>92.195444572928878</v>
      </c>
    </row>
    <row r="160" spans="2:16" x14ac:dyDescent="0.25">
      <c r="B160" s="2">
        <v>61</v>
      </c>
      <c r="C160" s="1"/>
      <c r="D160" s="1"/>
      <c r="E160" s="24">
        <f t="shared" si="25"/>
        <v>109.01153832216401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si="26"/>
        <v>18.44944936513188</v>
      </c>
      <c r="K160" s="27">
        <f t="shared" si="27"/>
        <v>6.666666666666667</v>
      </c>
      <c r="L160" s="37">
        <f t="shared" si="23"/>
        <v>16.789638261458542</v>
      </c>
      <c r="M160" s="110">
        <f t="shared" si="28"/>
        <v>-11.760912373409578</v>
      </c>
      <c r="N160" s="110">
        <f t="shared" si="24"/>
        <v>47.748950028817461</v>
      </c>
      <c r="O160" s="110"/>
      <c r="P160" s="111">
        <v>92.779308037945611</v>
      </c>
    </row>
    <row r="161" spans="2:16" x14ac:dyDescent="0.25">
      <c r="B161" s="2">
        <v>62</v>
      </c>
      <c r="C161" s="1"/>
      <c r="D161" s="1"/>
      <c r="E161" s="24">
        <f t="shared" si="25"/>
        <v>109.97656344628213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26"/>
        <v>18.526002893999458</v>
      </c>
      <c r="K161" s="27">
        <f t="shared" si="27"/>
        <v>6.666666666666667</v>
      </c>
      <c r="L161" s="37">
        <f t="shared" si="23"/>
        <v>16.713084732590964</v>
      </c>
      <c r="M161" s="110">
        <f t="shared" si="28"/>
        <v>-11.760912373409578</v>
      </c>
      <c r="N161" s="110">
        <f t="shared" si="24"/>
        <v>46.914649198106297</v>
      </c>
      <c r="O161" s="110"/>
      <c r="P161" s="111">
        <v>93.744333162063725</v>
      </c>
    </row>
    <row r="162" spans="2:16" x14ac:dyDescent="0.25">
      <c r="B162" s="2">
        <v>63</v>
      </c>
      <c r="C162" s="1"/>
      <c r="D162" s="1"/>
      <c r="E162" s="24">
        <f t="shared" si="25"/>
        <v>111.31114487625611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26"/>
        <v>18.630772993063317</v>
      </c>
      <c r="K162" s="27">
        <f t="shared" si="27"/>
        <v>6.666666666666667</v>
      </c>
      <c r="L162" s="37">
        <f t="shared" si="23"/>
        <v>16.608314633527105</v>
      </c>
      <c r="M162" s="110">
        <f t="shared" si="28"/>
        <v>-11.760912373409578</v>
      </c>
      <c r="N162" s="110">
        <f t="shared" si="24"/>
        <v>45.796413009876758</v>
      </c>
      <c r="O162" s="110"/>
      <c r="P162" s="111">
        <v>95.078914592037705</v>
      </c>
    </row>
    <row r="163" spans="2:16" x14ac:dyDescent="0.25">
      <c r="B163" s="2">
        <v>64</v>
      </c>
      <c r="C163" s="1"/>
      <c r="D163" s="1"/>
      <c r="E163" s="24">
        <f t="shared" si="25"/>
        <v>112.99999351144196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26"/>
        <v>18.761568370917061</v>
      </c>
      <c r="K163" s="27">
        <f t="shared" si="27"/>
        <v>6.666666666666667</v>
      </c>
      <c r="L163" s="37">
        <f t="shared" si="23"/>
        <v>16.477519255673361</v>
      </c>
      <c r="M163" s="110">
        <f t="shared" si="28"/>
        <v>-11.760912373409578</v>
      </c>
      <c r="N163" s="110">
        <f t="shared" si="24"/>
        <v>44.437736105957718</v>
      </c>
      <c r="O163" s="110"/>
      <c r="P163" s="111">
        <v>96.767763227223554</v>
      </c>
    </row>
    <row r="164" spans="2:16" x14ac:dyDescent="0.25">
      <c r="B164" s="2">
        <v>65</v>
      </c>
      <c r="C164" s="1"/>
      <c r="D164" s="1"/>
      <c r="E164" s="24">
        <f t="shared" si="25"/>
        <v>115.02494256604615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26"/>
        <v>18.91584050172203</v>
      </c>
      <c r="K164" s="27">
        <f t="shared" si="27"/>
        <v>6.666666666666667</v>
      </c>
      <c r="L164" s="37">
        <f t="shared" ref="L164:L227" si="29">F164-J164+M164</f>
        <v>16.323247124868391</v>
      </c>
      <c r="M164" s="110">
        <f t="shared" si="28"/>
        <v>-11.760912373409578</v>
      </c>
      <c r="N164" s="110">
        <f t="shared" ref="N164:N227" si="30">10^(L164/10)</f>
        <v>42.886905656852576</v>
      </c>
      <c r="O164" s="110"/>
      <c r="P164" s="111">
        <v>98.792712281827747</v>
      </c>
    </row>
    <row r="165" spans="2:16" x14ac:dyDescent="0.25">
      <c r="B165" s="2">
        <v>66</v>
      </c>
      <c r="C165" s="1"/>
      <c r="D165" s="1"/>
      <c r="E165" s="24">
        <f t="shared" ref="E165:E228" si="31">E$100+P165</f>
        <v>117.36580532238266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ref="J165:J228" si="32">20*LOG10(E165/G165)-2.3</f>
        <v>19.090831661749053</v>
      </c>
      <c r="K165" s="27">
        <f t="shared" ref="K165:K228" si="33">4/60*100</f>
        <v>6.666666666666667</v>
      </c>
      <c r="L165" s="37">
        <f t="shared" si="29"/>
        <v>16.148255964841368</v>
      </c>
      <c r="M165" s="110">
        <f t="shared" ref="M165:M228" si="34">10*LOG(6.666667/100)</f>
        <v>-11.760912373409578</v>
      </c>
      <c r="N165" s="110">
        <f t="shared" si="30"/>
        <v>41.19320626383066</v>
      </c>
      <c r="O165" s="110"/>
      <c r="P165" s="111">
        <v>101.13357503816425</v>
      </c>
    </row>
    <row r="166" spans="2:16" x14ac:dyDescent="0.25">
      <c r="B166" s="2">
        <v>67</v>
      </c>
      <c r="C166" s="1"/>
      <c r="D166" s="1"/>
      <c r="E166" s="24">
        <f t="shared" si="31"/>
        <v>120.00120445280118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2"/>
        <v>19.283712101715853</v>
      </c>
      <c r="K166" s="27">
        <f t="shared" si="33"/>
        <v>6.666666666666667</v>
      </c>
      <c r="L166" s="37">
        <f t="shared" si="29"/>
        <v>15.955375524874569</v>
      </c>
      <c r="M166" s="110">
        <f t="shared" si="34"/>
        <v>-11.760912373409578</v>
      </c>
      <c r="N166" s="110">
        <f t="shared" si="30"/>
        <v>39.40374977264301</v>
      </c>
      <c r="O166" s="110"/>
      <c r="P166" s="111">
        <v>103.76897416858277</v>
      </c>
    </row>
    <row r="167" spans="2:16" x14ac:dyDescent="0.25">
      <c r="B167" s="2">
        <v>68</v>
      </c>
      <c r="C167" s="1"/>
      <c r="D167" s="1"/>
      <c r="E167" s="24">
        <f t="shared" si="31"/>
        <v>122.9093131089751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2"/>
        <v>19.491695831626242</v>
      </c>
      <c r="K167" s="27">
        <f t="shared" si="33"/>
        <v>6.666666666666667</v>
      </c>
      <c r="L167" s="37">
        <f t="shared" si="29"/>
        <v>15.74739179496418</v>
      </c>
      <c r="M167" s="110">
        <f t="shared" si="34"/>
        <v>-11.760912373409578</v>
      </c>
      <c r="N167" s="110">
        <f t="shared" si="30"/>
        <v>37.561175861326262</v>
      </c>
      <c r="O167" s="110"/>
      <c r="P167" s="111">
        <v>106.6770828247567</v>
      </c>
    </row>
    <row r="168" spans="2:16" x14ac:dyDescent="0.25">
      <c r="B168" s="2">
        <v>69</v>
      </c>
      <c r="C168" s="1"/>
      <c r="D168" s="1"/>
      <c r="E168" s="24">
        <f t="shared" si="31"/>
        <v>126.06847202618626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2"/>
        <v>19.712129782682432</v>
      </c>
      <c r="K168" s="27">
        <f t="shared" si="33"/>
        <v>6.666666666666667</v>
      </c>
      <c r="L168" s="37">
        <f t="shared" si="29"/>
        <v>15.52695784390799</v>
      </c>
      <c r="M168" s="110">
        <f t="shared" si="34"/>
        <v>-11.760912373409578</v>
      </c>
      <c r="N168" s="110">
        <f t="shared" si="30"/>
        <v>35.702266247500681</v>
      </c>
      <c r="O168" s="110"/>
      <c r="P168" s="111">
        <v>109.83624174196785</v>
      </c>
    </row>
    <row r="169" spans="2:16" x14ac:dyDescent="0.25">
      <c r="B169" s="2">
        <v>70</v>
      </c>
      <c r="C169" s="1"/>
      <c r="D169" s="1"/>
      <c r="E169" s="24">
        <f t="shared" si="31"/>
        <v>129.45766912196368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2"/>
        <v>19.942555666092705</v>
      </c>
      <c r="K169" s="27">
        <f t="shared" si="33"/>
        <v>6.666666666666667</v>
      </c>
      <c r="L169" s="37">
        <f t="shared" si="29"/>
        <v>15.296531960497717</v>
      </c>
      <c r="M169" s="110">
        <f t="shared" si="34"/>
        <v>-11.760912373409578</v>
      </c>
      <c r="N169" s="110">
        <f t="shared" si="30"/>
        <v>33.857368163468976</v>
      </c>
      <c r="O169" s="110"/>
      <c r="P169" s="111">
        <v>113.22543883774529</v>
      </c>
    </row>
    <row r="170" spans="2:16" x14ac:dyDescent="0.25">
      <c r="B170" s="2">
        <v>71</v>
      </c>
      <c r="C170" s="1"/>
      <c r="D170" s="1"/>
      <c r="E170" s="24">
        <f t="shared" si="31"/>
        <v>133.05688521630026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2"/>
        <v>20.180747052994786</v>
      </c>
      <c r="K170" s="27">
        <f t="shared" si="33"/>
        <v>6.666666666666667</v>
      </c>
      <c r="L170" s="37">
        <f t="shared" si="29"/>
        <v>15.058340573595636</v>
      </c>
      <c r="M170" s="110">
        <f t="shared" si="34"/>
        <v>-11.760912373409578</v>
      </c>
      <c r="N170" s="110">
        <f t="shared" si="30"/>
        <v>32.050444524794486</v>
      </c>
      <c r="O170" s="110"/>
      <c r="P170" s="111">
        <v>116.82465493208187</v>
      </c>
    </row>
    <row r="171" spans="2:16" x14ac:dyDescent="0.25">
      <c r="B171" s="2">
        <v>72</v>
      </c>
      <c r="C171" s="1"/>
      <c r="D171" s="1"/>
      <c r="E171" s="24">
        <f t="shared" si="31"/>
        <v>136.84732055073522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2"/>
        <v>20.424725968218809</v>
      </c>
      <c r="K171" s="27">
        <f t="shared" si="33"/>
        <v>6.666666666666667</v>
      </c>
      <c r="L171" s="37">
        <f t="shared" si="29"/>
        <v>14.814361658371613</v>
      </c>
      <c r="M171" s="110">
        <f t="shared" si="34"/>
        <v>-11.760912373409578</v>
      </c>
      <c r="N171" s="110">
        <f t="shared" si="30"/>
        <v>30.299549114011246</v>
      </c>
      <c r="O171" s="110"/>
      <c r="P171" s="111">
        <v>120.61509026651682</v>
      </c>
    </row>
    <row r="172" spans="2:16" x14ac:dyDescent="0.25">
      <c r="B172" s="2">
        <v>73</v>
      </c>
      <c r="C172" s="1"/>
      <c r="D172" s="1"/>
      <c r="E172" s="24">
        <f t="shared" si="31"/>
        <v>140.81152230339788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2"/>
        <v>20.672763872832476</v>
      </c>
      <c r="K172" s="27">
        <f t="shared" si="33"/>
        <v>6.666666666666667</v>
      </c>
      <c r="L172" s="37">
        <f t="shared" si="29"/>
        <v>14.566323753757946</v>
      </c>
      <c r="M172" s="110">
        <f t="shared" si="34"/>
        <v>-11.760912373409578</v>
      </c>
      <c r="N172" s="110">
        <f t="shared" si="30"/>
        <v>28.61754506407906</v>
      </c>
      <c r="O172" s="110"/>
      <c r="P172" s="111">
        <v>124.57929201917949</v>
      </c>
    </row>
    <row r="173" spans="2:16" x14ac:dyDescent="0.25">
      <c r="B173" s="2">
        <v>74</v>
      </c>
      <c r="C173" s="1"/>
      <c r="D173" s="1"/>
      <c r="E173" s="24">
        <f t="shared" si="31"/>
        <v>144.93343462978774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2"/>
        <v>20.923371684610721</v>
      </c>
      <c r="K173" s="27">
        <f t="shared" si="33"/>
        <v>6.666666666666667</v>
      </c>
      <c r="L173" s="37">
        <f t="shared" si="29"/>
        <v>14.3157159419797</v>
      </c>
      <c r="M173" s="110">
        <f t="shared" si="34"/>
        <v>-11.760912373409578</v>
      </c>
      <c r="N173" s="110">
        <f t="shared" si="30"/>
        <v>27.012923843522664</v>
      </c>
      <c r="O173" s="110"/>
      <c r="P173" s="111">
        <v>128.70120434556935</v>
      </c>
    </row>
    <row r="174" spans="2:16" x14ac:dyDescent="0.25">
      <c r="B174" s="2">
        <v>75</v>
      </c>
      <c r="C174" s="1"/>
      <c r="D174" s="1"/>
      <c r="E174" s="24">
        <f t="shared" si="31"/>
        <v>149.19839139297568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2"/>
        <v>21.175282814888455</v>
      </c>
      <c r="K174" s="27">
        <f t="shared" si="33"/>
        <v>6.666666666666667</v>
      </c>
      <c r="L174" s="37">
        <f t="shared" si="29"/>
        <v>14.063804811701967</v>
      </c>
      <c r="M174" s="110">
        <f t="shared" si="34"/>
        <v>-11.760912373409578</v>
      </c>
      <c r="N174" s="110">
        <f t="shared" si="30"/>
        <v>25.490624834654561</v>
      </c>
      <c r="O174" s="110"/>
      <c r="P174" s="111">
        <v>132.96616110875729</v>
      </c>
    </row>
    <row r="175" spans="2:16" x14ac:dyDescent="0.25">
      <c r="B175" s="2">
        <v>76</v>
      </c>
      <c r="C175" s="1"/>
      <c r="D175" s="1"/>
      <c r="E175" s="24">
        <f t="shared" si="31"/>
        <v>153.59306895376059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2"/>
        <v>21.427432362991652</v>
      </c>
      <c r="K175" s="27">
        <f t="shared" si="33"/>
        <v>6.666666666666667</v>
      </c>
      <c r="L175" s="37">
        <f t="shared" si="29"/>
        <v>13.811655263598769</v>
      </c>
      <c r="M175" s="110">
        <f t="shared" si="34"/>
        <v>-11.760912373409578</v>
      </c>
      <c r="N175" s="110">
        <f t="shared" si="30"/>
        <v>24.052793699660782</v>
      </c>
      <c r="O175" s="110"/>
      <c r="P175" s="111">
        <v>137.3608386695422</v>
      </c>
    </row>
    <row r="176" spans="2:16" x14ac:dyDescent="0.25">
      <c r="B176" s="2">
        <v>77</v>
      </c>
      <c r="C176" s="1"/>
      <c r="D176" s="1"/>
      <c r="E176" s="24">
        <f t="shared" si="31"/>
        <v>158.10541309196398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2"/>
        <v>21.678934784567748</v>
      </c>
      <c r="K176" s="27">
        <f t="shared" si="33"/>
        <v>6.666666666666667</v>
      </c>
      <c r="L176" s="37">
        <f t="shared" si="29"/>
        <v>13.560152842022674</v>
      </c>
      <c r="M176" s="110">
        <f t="shared" si="34"/>
        <v>-11.760912373409578</v>
      </c>
      <c r="N176" s="110">
        <f t="shared" si="30"/>
        <v>22.699447370434285</v>
      </c>
      <c r="O176" s="110"/>
      <c r="P176" s="111">
        <v>141.87318280774559</v>
      </c>
    </row>
    <row r="177" spans="2:16" x14ac:dyDescent="0.25">
      <c r="B177" s="2">
        <v>78</v>
      </c>
      <c r="C177" s="1"/>
      <c r="D177" s="1"/>
      <c r="E177" s="24">
        <f t="shared" si="31"/>
        <v>162.7245509020583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2"/>
        <v>21.929061632420733</v>
      </c>
      <c r="K177" s="27">
        <f t="shared" si="33"/>
        <v>6.666666666666667</v>
      </c>
      <c r="L177" s="37">
        <f t="shared" si="29"/>
        <v>13.310025994169688</v>
      </c>
      <c r="M177" s="110">
        <f t="shared" si="34"/>
        <v>-11.760912373409578</v>
      </c>
      <c r="N177" s="110">
        <f t="shared" si="30"/>
        <v>21.429034271703379</v>
      </c>
      <c r="O177" s="110"/>
      <c r="P177" s="111">
        <v>146.49232061783991</v>
      </c>
    </row>
    <row r="178" spans="2:16" x14ac:dyDescent="0.25">
      <c r="B178" s="2">
        <v>79</v>
      </c>
      <c r="C178" s="1"/>
      <c r="D178" s="1"/>
      <c r="E178" s="24">
        <f t="shared" si="31"/>
        <v>167.44069565570479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2"/>
        <v>22.177220393426538</v>
      </c>
      <c r="K178" s="27">
        <f t="shared" si="33"/>
        <v>6.666666666666667</v>
      </c>
      <c r="L178" s="37">
        <f t="shared" si="29"/>
        <v>13.061867233163884</v>
      </c>
      <c r="M178" s="110">
        <f t="shared" si="34"/>
        <v>-11.760912373409578</v>
      </c>
      <c r="N178" s="110">
        <f t="shared" si="30"/>
        <v>20.238891553474406</v>
      </c>
      <c r="O178" s="110"/>
      <c r="P178" s="111">
        <v>151.2084653714864</v>
      </c>
    </row>
    <row r="179" spans="2:16" x14ac:dyDescent="0.25">
      <c r="B179" s="2">
        <v>80</v>
      </c>
      <c r="C179" s="1"/>
      <c r="D179" s="1"/>
      <c r="E179" s="24">
        <f t="shared" si="31"/>
        <v>172.24505027026953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2"/>
        <v>22.4229350126156</v>
      </c>
      <c r="K179" s="27">
        <f t="shared" si="33"/>
        <v>6.666666666666667</v>
      </c>
      <c r="L179" s="37">
        <f t="shared" si="29"/>
        <v>12.816152613974822</v>
      </c>
      <c r="M179" s="110">
        <f t="shared" si="34"/>
        <v>-11.760912373409578</v>
      </c>
      <c r="N179" s="110">
        <f t="shared" si="30"/>
        <v>19.125608493260067</v>
      </c>
      <c r="O179" s="110"/>
      <c r="P179" s="111">
        <v>156.01281998605114</v>
      </c>
    </row>
    <row r="180" spans="2:16" x14ac:dyDescent="0.25">
      <c r="B180" s="2">
        <v>81</v>
      </c>
      <c r="C180" s="1"/>
      <c r="D180" s="1"/>
      <c r="E180" s="24">
        <f t="shared" si="31"/>
        <v>177.12971317316851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2"/>
        <v>22.665828387522922</v>
      </c>
      <c r="K180" s="27">
        <f t="shared" si="33"/>
        <v>6.666666666666667</v>
      </c>
      <c r="L180" s="37">
        <f t="shared" si="29"/>
        <v>12.5732592390675</v>
      </c>
      <c r="M180" s="110">
        <f t="shared" si="34"/>
        <v>-11.760912373409578</v>
      </c>
      <c r="N180" s="110">
        <f t="shared" si="30"/>
        <v>18.085308605409171</v>
      </c>
      <c r="O180" s="110"/>
      <c r="P180" s="111">
        <v>160.89748288895012</v>
      </c>
    </row>
    <row r="181" spans="2:16" x14ac:dyDescent="0.25">
      <c r="B181" s="2">
        <v>82</v>
      </c>
      <c r="C181" s="1"/>
      <c r="D181" s="1"/>
      <c r="E181" s="24">
        <f t="shared" si="31"/>
        <v>182.0875889555619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2"/>
        <v>22.905606908012391</v>
      </c>
      <c r="K181" s="27">
        <f t="shared" si="33"/>
        <v>6.666666666666667</v>
      </c>
      <c r="L181" s="37">
        <f t="shared" si="29"/>
        <v>12.333480718578031</v>
      </c>
      <c r="M181" s="110">
        <f t="shared" si="34"/>
        <v>-11.760912373409578</v>
      </c>
      <c r="N181" s="110">
        <f t="shared" si="30"/>
        <v>17.113863819940498</v>
      </c>
      <c r="O181" s="110"/>
      <c r="P181" s="111">
        <v>165.85535867134351</v>
      </c>
    </row>
    <row r="182" spans="2:16" x14ac:dyDescent="0.25">
      <c r="B182" s="2">
        <v>83</v>
      </c>
      <c r="C182" s="1"/>
      <c r="D182" s="1"/>
      <c r="E182" s="24">
        <f t="shared" si="31"/>
        <v>187.112305190569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2"/>
        <v>23.14204698470207</v>
      </c>
      <c r="K182" s="27">
        <f t="shared" si="33"/>
        <v>6.666666666666667</v>
      </c>
      <c r="L182" s="37">
        <f t="shared" si="29"/>
        <v>12.097040641888352</v>
      </c>
      <c r="M182" s="110">
        <f t="shared" si="34"/>
        <v>-11.760912373409578</v>
      </c>
      <c r="N182" s="110">
        <f t="shared" si="30"/>
        <v>16.20705344201491</v>
      </c>
      <c r="O182" s="110"/>
      <c r="P182" s="111">
        <v>170.88007490635061</v>
      </c>
    </row>
    <row r="183" spans="2:16" x14ac:dyDescent="0.25">
      <c r="B183" s="2">
        <v>84</v>
      </c>
      <c r="C183" s="1"/>
      <c r="D183" s="1"/>
      <c r="E183" s="24">
        <f t="shared" si="31"/>
        <v>192.19813607281142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2"/>
        <v>23.374983431768339</v>
      </c>
      <c r="K183" s="27">
        <f t="shared" si="33"/>
        <v>6.666666666666667</v>
      </c>
      <c r="L183" s="37">
        <f t="shared" si="29"/>
        <v>11.864104194822083</v>
      </c>
      <c r="M183" s="110">
        <f t="shared" si="34"/>
        <v>-11.760912373409578</v>
      </c>
      <c r="N183" s="110">
        <f t="shared" si="30"/>
        <v>15.360679208919017</v>
      </c>
      <c r="O183" s="110"/>
      <c r="P183" s="111">
        <v>175.96590578859303</v>
      </c>
    </row>
    <row r="184" spans="2:16" x14ac:dyDescent="0.25">
      <c r="B184" s="2">
        <v>85</v>
      </c>
      <c r="C184" s="1"/>
      <c r="D184" s="1"/>
      <c r="E184" s="24">
        <f t="shared" si="31"/>
        <v>197.33993304696673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2"/>
        <v>23.604299530398041</v>
      </c>
      <c r="K184" s="27">
        <f t="shared" si="33"/>
        <v>6.666666666666667</v>
      </c>
      <c r="L184" s="37">
        <f t="shared" si="29"/>
        <v>11.634788096192381</v>
      </c>
      <c r="M184" s="110">
        <f t="shared" si="34"/>
        <v>-11.760912373409578</v>
      </c>
      <c r="N184" s="110">
        <f t="shared" si="30"/>
        <v>14.570646089453898</v>
      </c>
      <c r="O184" s="110"/>
      <c r="P184" s="111">
        <v>181.10770276274835</v>
      </c>
    </row>
    <row r="185" spans="2:16" x14ac:dyDescent="0.25">
      <c r="B185" s="2">
        <v>86</v>
      </c>
      <c r="C185" s="1"/>
      <c r="D185" s="1"/>
      <c r="E185" s="24">
        <f t="shared" si="31"/>
        <v>202.53306227377232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2"/>
        <v>23.829918584693246</v>
      </c>
      <c r="K185" s="27">
        <f t="shared" si="33"/>
        <v>6.666666666666667</v>
      </c>
      <c r="L185" s="37">
        <f t="shared" si="29"/>
        <v>11.409169041897176</v>
      </c>
      <c r="M185" s="110">
        <f t="shared" si="34"/>
        <v>-11.760912373409578</v>
      </c>
      <c r="N185" s="110">
        <f t="shared" si="30"/>
        <v>13.833016793818343</v>
      </c>
      <c r="O185" s="110"/>
      <c r="P185" s="111">
        <v>186.30083198955393</v>
      </c>
    </row>
    <row r="186" spans="2:16" x14ac:dyDescent="0.25">
      <c r="B186" s="2">
        <v>87</v>
      </c>
      <c r="C186" s="1"/>
      <c r="D186" s="1"/>
      <c r="E186" s="24">
        <f t="shared" si="31"/>
        <v>207.77334858522445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2"/>
        <v>24.051796783125397</v>
      </c>
      <c r="K186" s="27">
        <f t="shared" si="33"/>
        <v>6.666666666666667</v>
      </c>
      <c r="L186" s="37">
        <f t="shared" si="29"/>
        <v>11.187290843465025</v>
      </c>
      <c r="M186" s="110">
        <f t="shared" si="34"/>
        <v>-11.760912373409578</v>
      </c>
      <c r="N186" s="110">
        <f t="shared" si="30"/>
        <v>13.14404642442932</v>
      </c>
      <c r="O186" s="110"/>
      <c r="P186" s="111">
        <v>191.54111830100607</v>
      </c>
    </row>
    <row r="187" spans="2:16" x14ac:dyDescent="0.25">
      <c r="B187" s="2">
        <v>88</v>
      </c>
      <c r="C187" s="1"/>
      <c r="D187" s="1"/>
      <c r="E187" s="24">
        <f t="shared" si="31"/>
        <v>213.05702547019084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2"/>
        <v>24.269917189188142</v>
      </c>
      <c r="K187" s="27">
        <f t="shared" si="33"/>
        <v>6.666666666666667</v>
      </c>
      <c r="L187" s="37">
        <f t="shared" si="29"/>
        <v>10.96917043740228</v>
      </c>
      <c r="M187" s="110">
        <f t="shared" si="34"/>
        <v>-11.760912373409578</v>
      </c>
      <c r="N187" s="110">
        <f t="shared" si="30"/>
        <v>12.500202362376644</v>
      </c>
      <c r="O187" s="110"/>
      <c r="P187" s="111">
        <v>196.82479518597245</v>
      </c>
    </row>
    <row r="188" spans="2:16" x14ac:dyDescent="0.25">
      <c r="B188" s="2">
        <v>89</v>
      </c>
      <c r="C188" s="1"/>
      <c r="D188" s="1"/>
      <c r="E188" s="24">
        <f t="shared" si="31"/>
        <v>218.38069058011084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2"/>
        <v>24.484284700320345</v>
      </c>
      <c r="K188" s="27">
        <f t="shared" si="33"/>
        <v>6.666666666666667</v>
      </c>
      <c r="L188" s="37">
        <f t="shared" si="29"/>
        <v>10.754802926270077</v>
      </c>
      <c r="M188" s="110">
        <f t="shared" si="34"/>
        <v>-11.760912373409578</v>
      </c>
      <c r="N188" s="110">
        <f t="shared" si="30"/>
        <v>11.898173365190035</v>
      </c>
      <c r="O188" s="110"/>
      <c r="P188" s="111">
        <v>202.14846029589245</v>
      </c>
    </row>
    <row r="189" spans="2:16" x14ac:dyDescent="0.25">
      <c r="B189" s="2">
        <v>90</v>
      </c>
      <c r="C189" s="1"/>
      <c r="D189" s="1"/>
      <c r="E189" s="24">
        <f t="shared" si="31"/>
        <v>223.74126623205368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2"/>
        <v>24.69492183160212</v>
      </c>
      <c r="K189" s="27">
        <f t="shared" si="33"/>
        <v>6.666666666666667</v>
      </c>
      <c r="L189" s="37">
        <f t="shared" si="29"/>
        <v>10.544165794988302</v>
      </c>
      <c r="M189" s="110">
        <f t="shared" si="34"/>
        <v>-11.760912373409578</v>
      </c>
      <c r="N189" s="110">
        <f t="shared" si="30"/>
        <v>11.334870938161002</v>
      </c>
      <c r="O189" s="110"/>
      <c r="P189" s="111">
        <v>207.50903594783529</v>
      </c>
    </row>
    <row r="190" spans="2:16" x14ac:dyDescent="0.25">
      <c r="B190" s="2">
        <v>91</v>
      </c>
      <c r="C190" s="1"/>
      <c r="D190" s="1"/>
      <c r="E190" s="24">
        <f t="shared" si="31"/>
        <v>229.13596439895861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2"/>
        <v>24.901865198382897</v>
      </c>
      <c r="K190" s="27">
        <f t="shared" si="33"/>
        <v>6.666666666666667</v>
      </c>
      <c r="L190" s="37">
        <f t="shared" si="29"/>
        <v>10.337222428207525</v>
      </c>
      <c r="M190" s="110">
        <f t="shared" si="34"/>
        <v>-11.760912373409578</v>
      </c>
      <c r="N190" s="110">
        <f t="shared" si="30"/>
        <v>10.807425310228497</v>
      </c>
      <c r="O190" s="110"/>
      <c r="P190" s="111">
        <v>212.90373411474022</v>
      </c>
    </row>
    <row r="191" spans="2:16" x14ac:dyDescent="0.25">
      <c r="B191" s="2">
        <v>92</v>
      </c>
      <c r="C191" s="1"/>
      <c r="D191" s="1"/>
      <c r="E191" s="24">
        <f t="shared" si="31"/>
        <v>234.56225570445233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2"/>
        <v>25.105162588832378</v>
      </c>
      <c r="K191" s="27">
        <f t="shared" si="33"/>
        <v>6.666666666666667</v>
      </c>
      <c r="L191" s="37">
        <f t="shared" si="29"/>
        <v>10.133925037758043</v>
      </c>
      <c r="M191" s="110">
        <f t="shared" si="34"/>
        <v>-11.760912373409578</v>
      </c>
      <c r="N191" s="110">
        <f t="shared" si="30"/>
        <v>10.31317776890099</v>
      </c>
      <c r="O191" s="110"/>
      <c r="P191" s="111">
        <v>218.33002542023394</v>
      </c>
    </row>
    <row r="192" spans="2:16" x14ac:dyDescent="0.25">
      <c r="B192" s="2">
        <v>93</v>
      </c>
      <c r="C192" s="1"/>
      <c r="D192" s="1"/>
      <c r="E192" s="24">
        <f t="shared" si="31"/>
        <v>240.01784197540823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2"/>
        <v>25.304870532853467</v>
      </c>
      <c r="K192" s="27">
        <f t="shared" si="33"/>
        <v>6.666666666666667</v>
      </c>
      <c r="L192" s="37">
        <f t="shared" si="29"/>
        <v>9.9342170937369545</v>
      </c>
      <c r="M192" s="110">
        <f t="shared" si="34"/>
        <v>-11.760912373409578</v>
      </c>
      <c r="N192" s="110">
        <f t="shared" si="30"/>
        <v>9.8496706596898544</v>
      </c>
      <c r="O192" s="110"/>
      <c r="P192" s="111">
        <v>223.78561169118984</v>
      </c>
    </row>
    <row r="193" spans="2:16" x14ac:dyDescent="0.25">
      <c r="B193" s="2">
        <v>94</v>
      </c>
      <c r="C193" s="1"/>
      <c r="D193" s="1"/>
      <c r="E193" s="24">
        <f t="shared" si="31"/>
        <v>245.50063194480484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2"/>
        <v>25.501052287614641</v>
      </c>
      <c r="K193" s="27">
        <f t="shared" si="33"/>
        <v>6.666666666666667</v>
      </c>
      <c r="L193" s="37">
        <f t="shared" si="29"/>
        <v>9.7380353389757808</v>
      </c>
      <c r="M193" s="110">
        <f t="shared" si="34"/>
        <v>-11.760912373409578</v>
      </c>
      <c r="N193" s="110">
        <f t="shared" si="30"/>
        <v>9.414636009469147</v>
      </c>
      <c r="O193" s="110"/>
      <c r="P193" s="111">
        <v>229.26840166058645</v>
      </c>
    </row>
    <row r="194" spans="2:16" x14ac:dyDescent="0.25">
      <c r="B194" s="2">
        <v>95</v>
      </c>
      <c r="C194" s="1"/>
      <c r="D194" s="1"/>
      <c r="E194" s="24">
        <f t="shared" si="31"/>
        <v>251.00871973748542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2"/>
        <v>25.693776172098534</v>
      </c>
      <c r="K194" s="27">
        <f t="shared" si="33"/>
        <v>6.666666666666667</v>
      </c>
      <c r="L194" s="37">
        <f t="shared" si="29"/>
        <v>9.5453114544918876</v>
      </c>
      <c r="M194" s="110">
        <f t="shared" si="34"/>
        <v>-11.760912373409578</v>
      </c>
      <c r="N194" s="110">
        <f t="shared" si="30"/>
        <v>9.0059834688758347</v>
      </c>
      <c r="O194" s="110"/>
      <c r="P194" s="111">
        <v>234.77648945326703</v>
      </c>
    </row>
    <row r="195" spans="2:16" x14ac:dyDescent="0.25">
      <c r="B195" s="2">
        <v>96</v>
      </c>
      <c r="C195" s="1"/>
      <c r="D195" s="1"/>
      <c r="E195" s="24">
        <f t="shared" si="31"/>
        <v>256.54036581025508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2"/>
        <v>25.883114193586962</v>
      </c>
      <c r="K195" s="27">
        <f t="shared" si="33"/>
        <v>6.666666666666667</v>
      </c>
      <c r="L195" s="37">
        <f t="shared" si="29"/>
        <v>9.3559734330034594</v>
      </c>
      <c r="M195" s="110">
        <f t="shared" si="34"/>
        <v>-11.760912373409578</v>
      </c>
      <c r="N195" s="110">
        <f t="shared" si="30"/>
        <v>8.621788068699674</v>
      </c>
      <c r="O195" s="110"/>
      <c r="P195" s="111">
        <v>240.30813552603666</v>
      </c>
    </row>
    <row r="196" spans="2:16" x14ac:dyDescent="0.25">
      <c r="B196" s="2">
        <v>97</v>
      </c>
      <c r="C196" s="1"/>
      <c r="D196" s="1"/>
      <c r="E196" s="24">
        <f t="shared" si="31"/>
        <v>262.09398005428733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2"/>
        <v>26.069140918036997</v>
      </c>
      <c r="K196" s="27">
        <f t="shared" si="33"/>
        <v>6.666666666666667</v>
      </c>
      <c r="L196" s="37">
        <f t="shared" si="29"/>
        <v>9.1699467085534252</v>
      </c>
      <c r="M196" s="110">
        <f t="shared" si="34"/>
        <v>-11.760912373409578</v>
      </c>
      <c r="N196" s="110">
        <f t="shared" si="30"/>
        <v>8.260278134854234</v>
      </c>
      <c r="O196" s="110"/>
      <c r="P196" s="111">
        <v>245.86174977006894</v>
      </c>
    </row>
    <row r="197" spans="2:16" x14ac:dyDescent="0.25">
      <c r="B197" s="2">
        <v>98</v>
      </c>
      <c r="C197" s="1"/>
      <c r="D197" s="1"/>
      <c r="E197" s="24">
        <f t="shared" si="31"/>
        <v>267.66810680147279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2"/>
        <v>26.251932544001065</v>
      </c>
      <c r="K197" s="27">
        <f t="shared" si="33"/>
        <v>6.666666666666667</v>
      </c>
      <c r="L197" s="37">
        <f t="shared" si="29"/>
        <v>8.9871550825893571</v>
      </c>
      <c r="M197" s="110">
        <f t="shared" si="34"/>
        <v>-11.760912373409578</v>
      </c>
      <c r="N197" s="110">
        <f t="shared" si="30"/>
        <v>7.9198235945240123</v>
      </c>
      <c r="O197" s="110"/>
      <c r="P197" s="111">
        <v>251.4358765172544</v>
      </c>
    </row>
    <row r="198" spans="2:16" x14ac:dyDescent="0.25">
      <c r="B198" s="2">
        <v>99</v>
      </c>
      <c r="C198" s="1"/>
      <c r="D198" s="1"/>
      <c r="E198" s="24">
        <f t="shared" si="31"/>
        <v>273.26141150689591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2"/>
        <v>26.43156614626773</v>
      </c>
      <c r="K198" s="27">
        <f t="shared" si="33"/>
        <v>6.666666666666667</v>
      </c>
      <c r="L198" s="37">
        <f t="shared" si="29"/>
        <v>8.8075214803226913</v>
      </c>
      <c r="M198" s="110">
        <f t="shared" si="34"/>
        <v>-11.760912373409578</v>
      </c>
      <c r="N198" s="110">
        <f t="shared" si="30"/>
        <v>7.5989248234188125</v>
      </c>
      <c r="O198" s="110"/>
      <c r="P198" s="111">
        <v>257.02918122267749</v>
      </c>
    </row>
    <row r="199" spans="2:16" x14ac:dyDescent="0.25">
      <c r="B199" s="2">
        <v>100</v>
      </c>
      <c r="C199" s="1"/>
      <c r="D199" s="1"/>
      <c r="E199" s="24">
        <f t="shared" si="31"/>
        <v>278.87266890706263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2"/>
        <v>26.608119060905153</v>
      </c>
      <c r="K199" s="27">
        <f t="shared" si="33"/>
        <v>6.666666666666667</v>
      </c>
      <c r="L199" s="37">
        <f t="shared" si="29"/>
        <v>8.6309685656852686</v>
      </c>
      <c r="M199" s="110">
        <f t="shared" si="34"/>
        <v>-11.760912373409578</v>
      </c>
      <c r="N199" s="110">
        <f t="shared" si="30"/>
        <v>7.2962021236883734</v>
      </c>
      <c r="O199" s="110"/>
      <c r="P199" s="111">
        <v>262.64043862284421</v>
      </c>
    </row>
    <row r="200" spans="2:16" x14ac:dyDescent="0.25">
      <c r="B200" s="2">
        <v>101</v>
      </c>
      <c r="C200" s="1"/>
      <c r="D200" s="1"/>
      <c r="E200" s="24">
        <f t="shared" si="31"/>
        <v>284.50075247793387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2"/>
        <v>26.781668388019497</v>
      </c>
      <c r="K200" s="27">
        <f t="shared" si="33"/>
        <v>6.666666666666667</v>
      </c>
      <c r="L200" s="37">
        <f t="shared" si="29"/>
        <v>8.4574192385709246</v>
      </c>
      <c r="M200" s="110">
        <f t="shared" si="34"/>
        <v>-11.760912373409578</v>
      </c>
      <c r="N200" s="110">
        <f t="shared" si="30"/>
        <v>7.0103858785024151</v>
      </c>
      <c r="O200" s="110"/>
      <c r="P200" s="111">
        <v>268.26852219371546</v>
      </c>
    </row>
    <row r="201" spans="2:16" x14ac:dyDescent="0.25">
      <c r="B201" s="2">
        <v>102</v>
      </c>
      <c r="C201" s="1"/>
      <c r="D201" s="1"/>
      <c r="E201" s="24">
        <f t="shared" si="31"/>
        <v>290.14462503845368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2"/>
        <v>26.952290592426866</v>
      </c>
      <c r="K201" s="27">
        <f t="shared" si="33"/>
        <v>6.666666666666667</v>
      </c>
      <c r="L201" s="37">
        <f t="shared" si="29"/>
        <v>8.2867970341635555</v>
      </c>
      <c r="M201" s="110">
        <f t="shared" si="34"/>
        <v>-11.760912373409578</v>
      </c>
      <c r="N201" s="110">
        <f t="shared" si="30"/>
        <v>6.7403073983852497</v>
      </c>
      <c r="O201" s="110"/>
      <c r="P201" s="111">
        <v>273.91239475423527</v>
      </c>
    </row>
    <row r="202" spans="2:16" x14ac:dyDescent="0.25">
      <c r="B202" s="2">
        <v>103</v>
      </c>
      <c r="C202" s="1"/>
      <c r="D202" s="1"/>
      <c r="E202" s="24">
        <f t="shared" si="31"/>
        <v>295.80333036432324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2"/>
        <v>27.120061185692535</v>
      </c>
      <c r="K202" s="27">
        <f t="shared" si="33"/>
        <v>6.666666666666667</v>
      </c>
      <c r="L202" s="37">
        <f t="shared" si="29"/>
        <v>8.1190264408978869</v>
      </c>
      <c r="M202" s="110">
        <f t="shared" si="34"/>
        <v>-11.760912373409578</v>
      </c>
      <c r="N202" s="110">
        <f t="shared" si="30"/>
        <v>6.4848904529018787</v>
      </c>
      <c r="O202" s="110"/>
      <c r="P202" s="111">
        <v>279.57110008010483</v>
      </c>
    </row>
    <row r="203" spans="2:16" x14ac:dyDescent="0.25">
      <c r="B203" s="2">
        <v>104</v>
      </c>
      <c r="C203" s="1"/>
      <c r="D203" s="1"/>
      <c r="E203" s="24">
        <f t="shared" si="31"/>
        <v>301.47598569351743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2"/>
        <v>27.285054475715285</v>
      </c>
      <c r="K203" s="27">
        <f t="shared" si="33"/>
        <v>6.666666666666667</v>
      </c>
      <c r="L203" s="37">
        <f t="shared" si="29"/>
        <v>7.9540331508751372</v>
      </c>
      <c r="M203" s="110">
        <f t="shared" si="34"/>
        <v>-11.760912373409578</v>
      </c>
      <c r="N203" s="110">
        <f t="shared" si="30"/>
        <v>6.2431434667807517</v>
      </c>
      <c r="O203" s="110"/>
      <c r="P203" s="111">
        <v>285.24375540929901</v>
      </c>
    </row>
    <row r="204" spans="2:16" x14ac:dyDescent="0.25">
      <c r="B204" s="2">
        <v>105</v>
      </c>
      <c r="C204" s="1"/>
      <c r="D204" s="1"/>
      <c r="E204" s="24">
        <f t="shared" si="31"/>
        <v>307.1617750197093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2"/>
        <v>27.447343372311625</v>
      </c>
      <c r="K204" s="27">
        <f t="shared" si="33"/>
        <v>6.666666666666667</v>
      </c>
      <c r="L204" s="37">
        <f t="shared" si="29"/>
        <v>7.7917442542787967</v>
      </c>
      <c r="M204" s="110">
        <f t="shared" si="34"/>
        <v>-11.760912373409578</v>
      </c>
      <c r="N204" s="110">
        <f t="shared" si="30"/>
        <v>6.0141523501779997</v>
      </c>
      <c r="O204" s="110"/>
      <c r="P204" s="111">
        <v>290.92954473549088</v>
      </c>
    </row>
    <row r="205" spans="2:16" x14ac:dyDescent="0.25">
      <c r="B205" s="2">
        <v>106</v>
      </c>
      <c r="C205" s="1"/>
      <c r="D205" s="1"/>
      <c r="E205" s="24">
        <f t="shared" si="31"/>
        <v>312.85994308260143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2"/>
        <v>27.606999239157926</v>
      </c>
      <c r="K205" s="27">
        <f t="shared" si="33"/>
        <v>6.666666666666667</v>
      </c>
      <c r="L205" s="37">
        <f t="shared" si="29"/>
        <v>7.6320883874324963</v>
      </c>
      <c r="M205" s="110">
        <f t="shared" si="34"/>
        <v>-11.760912373409578</v>
      </c>
      <c r="N205" s="110">
        <f t="shared" si="30"/>
        <v>5.7970739271423204</v>
      </c>
      <c r="O205" s="110"/>
      <c r="P205" s="111">
        <v>296.62771279838302</v>
      </c>
    </row>
    <row r="206" spans="2:16" x14ac:dyDescent="0.25">
      <c r="B206" s="2">
        <v>107</v>
      </c>
      <c r="C206" s="1"/>
      <c r="D206" s="1"/>
      <c r="E206" s="24">
        <f t="shared" si="31"/>
        <v>318.56978997536891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2"/>
        <v>27.764091784037731</v>
      </c>
      <c r="K206" s="27">
        <f t="shared" si="33"/>
        <v>6.666666666666667</v>
      </c>
      <c r="L206" s="37">
        <f t="shared" si="29"/>
        <v>7.4749958425526906</v>
      </c>
      <c r="M206" s="110">
        <f t="shared" si="34"/>
        <v>-11.760912373409578</v>
      </c>
      <c r="N206" s="110">
        <f t="shared" si="30"/>
        <v>5.5911299233835843</v>
      </c>
      <c r="O206" s="110"/>
      <c r="P206" s="111">
        <v>302.33755969115049</v>
      </c>
    </row>
    <row r="207" spans="2:16" x14ac:dyDescent="0.25">
      <c r="B207" s="2">
        <v>108</v>
      </c>
      <c r="C207" s="1"/>
      <c r="D207" s="1"/>
      <c r="E207" s="24">
        <f t="shared" si="31"/>
        <v>324.29066629920567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2"/>
        <v>27.91868898066976</v>
      </c>
      <c r="K207" s="27">
        <f t="shared" si="33"/>
        <v>6.666666666666667</v>
      </c>
      <c r="L207" s="37">
        <f t="shared" si="29"/>
        <v>7.3203986459206618</v>
      </c>
      <c r="M207" s="110">
        <f t="shared" si="34"/>
        <v>-11.760912373409578</v>
      </c>
      <c r="N207" s="110">
        <f t="shared" si="30"/>
        <v>5.3956014733965691</v>
      </c>
      <c r="O207" s="110"/>
      <c r="P207" s="111">
        <v>308.05843601498725</v>
      </c>
    </row>
    <row r="208" spans="2:16" x14ac:dyDescent="0.25">
      <c r="B208" s="2">
        <v>109</v>
      </c>
      <c r="C208" s="1"/>
      <c r="D208" s="1"/>
      <c r="E208" s="24">
        <f t="shared" si="31"/>
        <v>330.02196880350141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2"/>
        <v>28.070857016501311</v>
      </c>
      <c r="K208" s="27">
        <f t="shared" si="33"/>
        <v>6.666666666666667</v>
      </c>
      <c r="L208" s="37">
        <f t="shared" si="29"/>
        <v>7.1682306100891111</v>
      </c>
      <c r="M208" s="110">
        <f t="shared" si="34"/>
        <v>-11.760912373409578</v>
      </c>
      <c r="N208" s="110">
        <f t="shared" si="30"/>
        <v>5.2098241072641356</v>
      </c>
      <c r="O208" s="110"/>
      <c r="P208" s="111">
        <v>313.78973851928299</v>
      </c>
    </row>
    <row r="209" spans="2:16" x14ac:dyDescent="0.25">
      <c r="B209" s="2">
        <v>110</v>
      </c>
      <c r="C209" s="1"/>
      <c r="D209" s="1"/>
      <c r="E209" s="24">
        <f t="shared" si="31"/>
        <v>335.76313645762758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2"/>
        <v>28.220660261778836</v>
      </c>
      <c r="K209" s="27">
        <f t="shared" si="33"/>
        <v>6.666666666666667</v>
      </c>
      <c r="L209" s="37">
        <f t="shared" si="29"/>
        <v>7.0184273648115862</v>
      </c>
      <c r="M209" s="110">
        <f t="shared" si="34"/>
        <v>-11.760912373409578</v>
      </c>
      <c r="N209" s="110">
        <f t="shared" si="30"/>
        <v>5.0331831786307291</v>
      </c>
      <c r="O209" s="110"/>
      <c r="P209" s="111">
        <v>319.53090617340916</v>
      </c>
    </row>
    <row r="210" spans="2:16" x14ac:dyDescent="0.25">
      <c r="B210" s="2">
        <v>111</v>
      </c>
      <c r="C210" s="1"/>
      <c r="D210" s="1"/>
      <c r="E210" s="24">
        <f t="shared" si="31"/>
        <v>341.51364690680998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2"/>
        <v>28.368161255982294</v>
      </c>
      <c r="K210" s="27">
        <f t="shared" si="33"/>
        <v>6.666666666666667</v>
      </c>
      <c r="L210" s="37">
        <f t="shared" si="29"/>
        <v>6.8709263706081281</v>
      </c>
      <c r="M210" s="110">
        <f t="shared" si="34"/>
        <v>-11.760912373409578</v>
      </c>
      <c r="N210" s="110">
        <f t="shared" si="30"/>
        <v>4.8651096970826853</v>
      </c>
      <c r="O210" s="110"/>
      <c r="P210" s="111">
        <v>325.28141662259156</v>
      </c>
    </row>
    <row r="211" spans="2:16" x14ac:dyDescent="0.25">
      <c r="B211" s="2">
        <v>112</v>
      </c>
      <c r="C211" s="1"/>
      <c r="D211" s="1"/>
      <c r="E211" s="24">
        <f t="shared" si="31"/>
        <v>347.27301327024264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2"/>
        <v>28.513420708357671</v>
      </c>
      <c r="K211" s="27">
        <f t="shared" si="33"/>
        <v>6.666666666666667</v>
      </c>
      <c r="L211" s="37">
        <f t="shared" si="29"/>
        <v>6.7256669182327506</v>
      </c>
      <c r="M211" s="110">
        <f t="shared" si="34"/>
        <v>-11.760912373409578</v>
      </c>
      <c r="N211" s="110">
        <f t="shared" si="30"/>
        <v>4.7050765302668784</v>
      </c>
      <c r="O211" s="110"/>
      <c r="P211" s="111">
        <v>331.04078298602423</v>
      </c>
    </row>
    <row r="212" spans="2:16" x14ac:dyDescent="0.25">
      <c r="B212" s="2">
        <v>113</v>
      </c>
      <c r="C212" s="1"/>
      <c r="D212" s="1"/>
      <c r="E212" s="24">
        <f t="shared" si="31"/>
        <v>353.04078124455253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2"/>
        <v>28.656497509824121</v>
      </c>
      <c r="K212" s="27">
        <f t="shared" si="33"/>
        <v>6.666666666666667</v>
      </c>
      <c r="L212" s="37">
        <f t="shared" si="29"/>
        <v>6.5825901167663012</v>
      </c>
      <c r="M212" s="110">
        <f t="shared" si="34"/>
        <v>-11.760912373409578</v>
      </c>
      <c r="N212" s="110">
        <f t="shared" si="30"/>
        <v>4.5525949433591997</v>
      </c>
      <c r="O212" s="110"/>
      <c r="P212" s="111">
        <v>336.80855096033412</v>
      </c>
    </row>
    <row r="213" spans="2:16" x14ac:dyDescent="0.25">
      <c r="B213" s="2">
        <v>114</v>
      </c>
      <c r="C213" s="1"/>
      <c r="D213" s="1"/>
      <c r="E213" s="24">
        <f t="shared" si="31"/>
        <v>358.81652648005985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2"/>
        <v>28.797448753985361</v>
      </c>
      <c r="K213" s="27">
        <f t="shared" si="33"/>
        <v>6.666666666666667</v>
      </c>
      <c r="L213" s="37">
        <f t="shared" si="29"/>
        <v>6.4416388726050613</v>
      </c>
      <c r="M213" s="110">
        <f t="shared" si="34"/>
        <v>-11.760912373409578</v>
      </c>
      <c r="N213" s="110">
        <f t="shared" si="30"/>
        <v>4.4072114458427842</v>
      </c>
      <c r="O213" s="110"/>
      <c r="P213" s="111">
        <v>342.58429619584143</v>
      </c>
    </row>
    <row r="214" spans="2:16" x14ac:dyDescent="0.25">
      <c r="B214" s="2">
        <v>115</v>
      </c>
      <c r="C214" s="1"/>
      <c r="D214" s="1"/>
      <c r="E214" s="24">
        <f t="shared" si="31"/>
        <v>364.59985220106648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2"/>
        <v>28.936329765354781</v>
      </c>
      <c r="K214" s="27">
        <f t="shared" si="33"/>
        <v>6.666666666666667</v>
      </c>
      <c r="L214" s="37">
        <f t="shared" si="29"/>
        <v>6.3027578612356407</v>
      </c>
      <c r="M214" s="110">
        <f t="shared" si="34"/>
        <v>-11.760912373409578</v>
      </c>
      <c r="N214" s="110">
        <f t="shared" si="30"/>
        <v>4.2685049178910726</v>
      </c>
      <c r="O214" s="110"/>
      <c r="P214" s="111">
        <v>348.36762191684807</v>
      </c>
    </row>
    <row r="215" spans="2:16" x14ac:dyDescent="0.25">
      <c r="B215" s="2">
        <v>116</v>
      </c>
      <c r="C215" s="1"/>
      <c r="D215" s="1"/>
      <c r="E215" s="24">
        <f t="shared" si="31"/>
        <v>370.39038704472563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2"/>
        <v>29.073194133221357</v>
      </c>
      <c r="K215" s="27">
        <f t="shared" si="33"/>
        <v>6.666666666666667</v>
      </c>
      <c r="L215" s="37">
        <f t="shared" si="29"/>
        <v>6.1658934933690652</v>
      </c>
      <c r="M215" s="110">
        <f t="shared" si="34"/>
        <v>-11.760912373409578</v>
      </c>
      <c r="N215" s="110">
        <f t="shared" si="30"/>
        <v>4.1360839909188538</v>
      </c>
      <c r="O215" s="110"/>
      <c r="P215" s="111">
        <v>354.15815676050721</v>
      </c>
    </row>
    <row r="216" spans="2:16" x14ac:dyDescent="0.25">
      <c r="B216" s="2">
        <v>117</v>
      </c>
      <c r="C216" s="1"/>
      <c r="D216" s="1"/>
      <c r="E216" s="24">
        <f t="shared" si="31"/>
        <v>200.23223028421839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2"/>
        <v>23.730679695431494</v>
      </c>
      <c r="K216" s="27">
        <f t="shared" si="33"/>
        <v>6.666666666666667</v>
      </c>
      <c r="L216" s="37">
        <f t="shared" si="29"/>
        <v>11.508407931158928</v>
      </c>
      <c r="M216" s="110">
        <f t="shared" si="34"/>
        <v>-11.760912373409578</v>
      </c>
      <c r="N216" s="110">
        <f t="shared" si="30"/>
        <v>14.152748629191509</v>
      </c>
      <c r="O216" s="110"/>
      <c r="P216" s="111">
        <v>184</v>
      </c>
    </row>
    <row r="217" spans="2:16" x14ac:dyDescent="0.25">
      <c r="B217" s="2">
        <v>118</v>
      </c>
      <c r="C217" s="1"/>
      <c r="D217" s="1"/>
      <c r="E217" s="24">
        <f t="shared" si="31"/>
        <v>200.3300303797111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2"/>
        <v>23.734921137705729</v>
      </c>
      <c r="K217" s="27">
        <f t="shared" si="33"/>
        <v>6.666666666666667</v>
      </c>
      <c r="L217" s="37">
        <f t="shared" si="29"/>
        <v>11.504166488884692</v>
      </c>
      <c r="M217" s="110">
        <f t="shared" si="34"/>
        <v>-11.760912373409578</v>
      </c>
      <c r="N217" s="110">
        <f t="shared" si="30"/>
        <v>14.13893340338913</v>
      </c>
      <c r="O217" s="110"/>
      <c r="P217" s="111">
        <v>184.09780009549272</v>
      </c>
    </row>
    <row r="218" spans="2:16" x14ac:dyDescent="0.25">
      <c r="B218" s="2">
        <v>119</v>
      </c>
      <c r="C218" s="1"/>
      <c r="D218" s="1"/>
      <c r="E218" s="24">
        <f t="shared" si="31"/>
        <v>200.62311943007614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2"/>
        <v>23.747619576913539</v>
      </c>
      <c r="K218" s="27">
        <f t="shared" si="33"/>
        <v>6.666666666666667</v>
      </c>
      <c r="L218" s="37">
        <f t="shared" si="29"/>
        <v>11.491468049676882</v>
      </c>
      <c r="M218" s="110">
        <f t="shared" si="34"/>
        <v>-11.760912373409578</v>
      </c>
      <c r="N218" s="110">
        <f t="shared" si="30"/>
        <v>14.097652621504945</v>
      </c>
      <c r="O218" s="110"/>
      <c r="P218" s="111">
        <v>184.39088914585776</v>
      </c>
    </row>
    <row r="219" spans="2:16" x14ac:dyDescent="0.25">
      <c r="B219" s="2">
        <v>120</v>
      </c>
      <c r="C219" s="1"/>
      <c r="D219" s="1"/>
      <c r="E219" s="24">
        <f t="shared" si="31"/>
        <v>201.11056865840433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2"/>
        <v>23.768697880300895</v>
      </c>
      <c r="K219" s="27">
        <f t="shared" si="33"/>
        <v>6.666666666666667</v>
      </c>
      <c r="L219" s="37">
        <f t="shared" si="29"/>
        <v>11.470389746289527</v>
      </c>
      <c r="M219" s="110">
        <f t="shared" si="34"/>
        <v>-11.760912373409578</v>
      </c>
      <c r="N219" s="110">
        <f t="shared" si="30"/>
        <v>14.029396020791301</v>
      </c>
      <c r="O219" s="110"/>
      <c r="P219" s="111">
        <v>184.87833837418594</v>
      </c>
    </row>
    <row r="220" spans="2:16" x14ac:dyDescent="0.25">
      <c r="B220" s="2">
        <v>121</v>
      </c>
      <c r="C220" s="1"/>
      <c r="D220" s="1"/>
      <c r="E220" s="24">
        <f t="shared" si="31"/>
        <v>201.79084636010961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2"/>
        <v>23.798029237476914</v>
      </c>
      <c r="K220" s="27">
        <f t="shared" si="33"/>
        <v>6.666666666666667</v>
      </c>
      <c r="L220" s="37">
        <f t="shared" si="29"/>
        <v>11.441058389113508</v>
      </c>
      <c r="M220" s="110">
        <f t="shared" si="34"/>
        <v>-11.760912373409578</v>
      </c>
      <c r="N220" s="110">
        <f t="shared" si="30"/>
        <v>13.934963609503079</v>
      </c>
      <c r="O220" s="110"/>
      <c r="P220" s="111">
        <v>185.55861607589122</v>
      </c>
    </row>
    <row r="221" spans="2:16" x14ac:dyDescent="0.25">
      <c r="B221" s="2">
        <v>122</v>
      </c>
      <c r="C221" s="1"/>
      <c r="D221" s="1"/>
      <c r="E221" s="24">
        <f t="shared" si="31"/>
        <v>202.66184166610159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2"/>
        <v>23.835439698686613</v>
      </c>
      <c r="K221" s="27">
        <f t="shared" si="33"/>
        <v>6.666666666666667</v>
      </c>
      <c r="L221" s="37">
        <f t="shared" si="29"/>
        <v>11.403647927903808</v>
      </c>
      <c r="M221" s="110">
        <f t="shared" si="34"/>
        <v>-11.760912373409578</v>
      </c>
      <c r="N221" s="110">
        <f t="shared" si="30"/>
        <v>13.815442281580898</v>
      </c>
      <c r="O221" s="110"/>
      <c r="P221" s="111">
        <v>186.42961138188321</v>
      </c>
    </row>
    <row r="222" spans="2:16" x14ac:dyDescent="0.25">
      <c r="B222" s="2">
        <v>123</v>
      </c>
      <c r="C222" s="1"/>
      <c r="D222" s="1"/>
      <c r="E222" s="24">
        <f t="shared" si="31"/>
        <v>203.72089660834584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2"/>
        <v>23.880711578160575</v>
      </c>
      <c r="K222" s="27">
        <f t="shared" si="33"/>
        <v>6.666666666666667</v>
      </c>
      <c r="L222" s="37">
        <f t="shared" si="29"/>
        <v>11.358376048429847</v>
      </c>
      <c r="M222" s="110">
        <f t="shared" si="34"/>
        <v>-11.760912373409578</v>
      </c>
      <c r="N222" s="110">
        <f t="shared" si="30"/>
        <v>13.672174881861109</v>
      </c>
      <c r="O222" s="110"/>
      <c r="P222" s="111">
        <v>187.48866632412745</v>
      </c>
    </row>
    <row r="223" spans="2:16" x14ac:dyDescent="0.25">
      <c r="B223" s="2">
        <v>124</v>
      </c>
      <c r="C223" s="1"/>
      <c r="D223" s="1"/>
      <c r="E223" s="24">
        <f t="shared" si="31"/>
        <v>204.96484537763567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2"/>
        <v>23.933587585238666</v>
      </c>
      <c r="K223" s="27">
        <f t="shared" si="33"/>
        <v>6.666666666666667</v>
      </c>
      <c r="L223" s="37">
        <f t="shared" si="29"/>
        <v>11.305500041351756</v>
      </c>
      <c r="M223" s="110">
        <f t="shared" si="34"/>
        <v>-11.760912373409578</v>
      </c>
      <c r="N223" s="110">
        <f t="shared" si="30"/>
        <v>13.506723336620974</v>
      </c>
      <c r="O223" s="110"/>
      <c r="P223" s="111">
        <v>188.73261509341728</v>
      </c>
    </row>
    <row r="224" spans="2:16" x14ac:dyDescent="0.25">
      <c r="B224" s="2">
        <v>125</v>
      </c>
      <c r="C224" s="1"/>
      <c r="D224" s="1"/>
      <c r="E224" s="24">
        <f t="shared" si="31"/>
        <v>206.3900594682938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si="32"/>
        <v>23.993775523635453</v>
      </c>
      <c r="K224" s="27">
        <f t="shared" si="33"/>
        <v>6.666666666666667</v>
      </c>
      <c r="L224" s="37">
        <f t="shared" si="29"/>
        <v>11.245312102954969</v>
      </c>
      <c r="M224" s="110">
        <f t="shared" si="34"/>
        <v>-11.760912373409578</v>
      </c>
      <c r="N224" s="110">
        <f t="shared" si="30"/>
        <v>13.320827681506278</v>
      </c>
      <c r="O224" s="110"/>
      <c r="P224" s="111">
        <v>190.15782918407541</v>
      </c>
    </row>
    <row r="225" spans="2:16" x14ac:dyDescent="0.25">
      <c r="B225" s="2">
        <v>126</v>
      </c>
      <c r="C225" s="1"/>
      <c r="D225" s="1"/>
      <c r="E225" s="24">
        <f t="shared" si="31"/>
        <v>207.99249728444968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32"/>
        <v>24.060953387069613</v>
      </c>
      <c r="K225" s="27">
        <f t="shared" si="33"/>
        <v>6.666666666666667</v>
      </c>
      <c r="L225" s="37">
        <f t="shared" si="29"/>
        <v>11.178134239520809</v>
      </c>
      <c r="M225" s="110">
        <f t="shared" si="34"/>
        <v>-11.760912373409578</v>
      </c>
      <c r="N225" s="110">
        <f t="shared" si="30"/>
        <v>13.116362895338005</v>
      </c>
      <c r="O225" s="110"/>
      <c r="P225" s="111">
        <v>191.76026700023129</v>
      </c>
    </row>
    <row r="226" spans="2:16" x14ac:dyDescent="0.25">
      <c r="B226" s="2">
        <v>127</v>
      </c>
      <c r="C226" s="1"/>
      <c r="D226" s="1"/>
      <c r="E226" s="24">
        <f t="shared" si="31"/>
        <v>209.7677567386655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32"/>
        <v>24.134774677472773</v>
      </c>
      <c r="K226" s="27">
        <f t="shared" si="33"/>
        <v>6.666666666666667</v>
      </c>
      <c r="L226" s="37">
        <f t="shared" si="29"/>
        <v>11.104312949117649</v>
      </c>
      <c r="M226" s="110">
        <f t="shared" si="34"/>
        <v>-11.760912373409578</v>
      </c>
      <c r="N226" s="110">
        <f t="shared" si="30"/>
        <v>12.895295390754946</v>
      </c>
      <c r="O226" s="110"/>
      <c r="P226" s="111">
        <v>193.53552645444711</v>
      </c>
    </row>
    <row r="227" spans="2:16" x14ac:dyDescent="0.25">
      <c r="B227" s="2">
        <v>128</v>
      </c>
      <c r="C227" s="1"/>
      <c r="D227" s="1"/>
      <c r="E227" s="24">
        <f t="shared" si="31"/>
        <v>211.71112940123305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32"/>
        <v>24.214873779235301</v>
      </c>
      <c r="K227" s="27">
        <f t="shared" si="33"/>
        <v>6.666666666666667</v>
      </c>
      <c r="L227" s="37">
        <f t="shared" si="29"/>
        <v>11.024213847355121</v>
      </c>
      <c r="M227" s="110">
        <f t="shared" si="34"/>
        <v>-11.760912373409578</v>
      </c>
      <c r="N227" s="110">
        <f t="shared" si="30"/>
        <v>12.659640840563187</v>
      </c>
      <c r="O227" s="110"/>
      <c r="P227" s="111">
        <v>195.47889911701466</v>
      </c>
    </row>
    <row r="228" spans="2:16" x14ac:dyDescent="0.25">
      <c r="B228" s="2">
        <v>129</v>
      </c>
      <c r="C228" s="1"/>
      <c r="D228" s="1"/>
      <c r="E228" s="24">
        <f t="shared" si="31"/>
        <v>213.81765484787388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32"/>
        <v>24.300871237890579</v>
      </c>
      <c r="K228" s="27">
        <f t="shared" si="33"/>
        <v>6.666666666666667</v>
      </c>
      <c r="L228" s="37">
        <f t="shared" ref="L228:L273" si="35">F228-J228+M228</f>
        <v>10.938216388699843</v>
      </c>
      <c r="M228" s="110">
        <f t="shared" si="34"/>
        <v>-11.760912373409578</v>
      </c>
      <c r="N228" s="110">
        <f t="shared" ref="N228:N273" si="36">10^(L228/10)</f>
        <v>12.411424760202515</v>
      </c>
      <c r="O228" s="110"/>
      <c r="P228" s="111">
        <v>197.58542456365549</v>
      </c>
    </row>
    <row r="229" spans="2:16" x14ac:dyDescent="0.25">
      <c r="B229" s="2">
        <v>130</v>
      </c>
      <c r="C229" s="1"/>
      <c r="D229" s="1"/>
      <c r="E229" s="24">
        <f t="shared" ref="E229:E273" si="37">E$100+P229</f>
        <v>216.08217399199128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ref="J229:J273" si="38">20*LOG10(E229/G229)-2.3</f>
        <v>24.392378812330573</v>
      </c>
      <c r="K229" s="27">
        <f t="shared" ref="K229:K273" si="39">4/60*100</f>
        <v>6.666666666666667</v>
      </c>
      <c r="L229" s="37">
        <f t="shared" si="35"/>
        <v>10.846708814259848</v>
      </c>
      <c r="M229" s="110">
        <f t="shared" ref="M229:M273" si="40">10*LOG(6.666667/100)</f>
        <v>-11.760912373409578</v>
      </c>
      <c r="N229" s="110">
        <f t="shared" si="36"/>
        <v>12.152646954249958</v>
      </c>
      <c r="O229" s="110"/>
      <c r="P229" s="111">
        <v>199.84994370777289</v>
      </c>
    </row>
    <row r="230" spans="2:16" x14ac:dyDescent="0.25">
      <c r="B230" s="2">
        <v>131</v>
      </c>
      <c r="C230" s="1"/>
      <c r="D230" s="1"/>
      <c r="E230" s="24">
        <f t="shared" si="37"/>
        <v>218.49938036054689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38"/>
        <v>24.489004193966174</v>
      </c>
      <c r="K230" s="27">
        <f t="shared" si="39"/>
        <v>6.666666666666667</v>
      </c>
      <c r="L230" s="37">
        <f t="shared" si="35"/>
        <v>10.750083432624248</v>
      </c>
      <c r="M230" s="110">
        <f t="shared" si="40"/>
        <v>-11.760912373409578</v>
      </c>
      <c r="N230" s="110">
        <f t="shared" si="36"/>
        <v>11.88525060057828</v>
      </c>
      <c r="O230" s="110"/>
      <c r="P230" s="111">
        <v>202.26715007632851</v>
      </c>
    </row>
    <row r="231" spans="2:16" x14ac:dyDescent="0.25">
      <c r="B231" s="2">
        <v>132</v>
      </c>
      <c r="C231" s="1"/>
      <c r="D231" s="1"/>
      <c r="E231" s="24">
        <f t="shared" si="37"/>
        <v>221.06386846543296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38"/>
        <v>24.590355312146549</v>
      </c>
      <c r="K231" s="27">
        <f t="shared" si="39"/>
        <v>6.666666666666667</v>
      </c>
      <c r="L231" s="37">
        <f t="shared" si="35"/>
        <v>10.648732314443873</v>
      </c>
      <c r="M231" s="110">
        <f t="shared" si="40"/>
        <v>-11.760912373409578</v>
      </c>
      <c r="N231" s="110">
        <f t="shared" si="36"/>
        <v>11.611096418229964</v>
      </c>
      <c r="O231" s="110"/>
      <c r="P231" s="111">
        <v>204.83163818121457</v>
      </c>
    </row>
    <row r="232" spans="2:16" x14ac:dyDescent="0.25">
      <c r="B232" s="2">
        <v>133</v>
      </c>
      <c r="C232" s="1"/>
      <c r="D232" s="1"/>
      <c r="E232" s="24">
        <f t="shared" si="37"/>
        <v>223.77017862138393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38"/>
        <v>24.696044170823306</v>
      </c>
      <c r="K232" s="27">
        <f t="shared" si="39"/>
        <v>6.666666666666667</v>
      </c>
      <c r="L232" s="37">
        <f t="shared" si="35"/>
        <v>10.543043455767116</v>
      </c>
      <c r="M232" s="110">
        <f t="shared" si="40"/>
        <v>-11.760912373409578</v>
      </c>
      <c r="N232" s="110">
        <f t="shared" si="36"/>
        <v>11.331942066833678</v>
      </c>
      <c r="O232" s="110"/>
      <c r="P232" s="111">
        <v>207.53794833716555</v>
      </c>
    </row>
    <row r="233" spans="2:16" x14ac:dyDescent="0.25">
      <c r="B233" s="2">
        <v>134</v>
      </c>
      <c r="C233" s="1"/>
      <c r="D233" s="1"/>
      <c r="E233" s="24">
        <f t="shared" si="37"/>
        <v>226.61283775553451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38"/>
        <v>24.805690185433864</v>
      </c>
      <c r="K233" s="27">
        <f t="shared" si="39"/>
        <v>6.666666666666667</v>
      </c>
      <c r="L233" s="37">
        <f t="shared" si="35"/>
        <v>10.433397441156558</v>
      </c>
      <c r="M233" s="110">
        <f t="shared" si="40"/>
        <v>-11.760912373409578</v>
      </c>
      <c r="N233" s="110">
        <f t="shared" si="36"/>
        <v>11.049426671979166</v>
      </c>
      <c r="O233" s="110"/>
      <c r="P233" s="111">
        <v>210.38060747131613</v>
      </c>
    </row>
    <row r="234" spans="2:16" x14ac:dyDescent="0.25">
      <c r="B234" s="2">
        <v>135</v>
      </c>
      <c r="C234" s="1"/>
      <c r="D234" s="1"/>
      <c r="E234" s="24">
        <f t="shared" si="37"/>
        <v>229.58639593373178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38"/>
        <v>24.918923010237215</v>
      </c>
      <c r="K234" s="27">
        <f t="shared" si="39"/>
        <v>6.666666666666667</v>
      </c>
      <c r="L234" s="37">
        <f t="shared" si="35"/>
        <v>10.320164616353207</v>
      </c>
      <c r="M234" s="110">
        <f t="shared" si="40"/>
        <v>-11.760912373409578</v>
      </c>
      <c r="N234" s="110">
        <f t="shared" si="36"/>
        <v>10.765060170808672</v>
      </c>
      <c r="O234" s="110"/>
      <c r="P234" s="111">
        <v>213.35416564951339</v>
      </c>
    </row>
    <row r="235" spans="2:16" x14ac:dyDescent="0.25">
      <c r="B235" s="2">
        <v>136</v>
      </c>
      <c r="C235" s="1"/>
      <c r="D235" s="1"/>
      <c r="E235" s="24">
        <f t="shared" si="37"/>
        <v>232.6854584883734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38"/>
        <v>25.035384864222873</v>
      </c>
      <c r="K235" s="27">
        <f t="shared" si="39"/>
        <v>6.666666666666667</v>
      </c>
      <c r="L235" s="37">
        <f t="shared" si="35"/>
        <v>10.203702762367548</v>
      </c>
      <c r="M235" s="110">
        <f t="shared" si="40"/>
        <v>-11.760912373409578</v>
      </c>
      <c r="N235" s="110">
        <f t="shared" si="36"/>
        <v>10.480217027369827</v>
      </c>
      <c r="O235" s="110"/>
      <c r="P235" s="111">
        <v>216.45322820415501</v>
      </c>
    </row>
    <row r="236" spans="2:16" x14ac:dyDescent="0.25">
      <c r="B236" s="2">
        <v>137</v>
      </c>
      <c r="C236" s="1"/>
      <c r="D236" s="1"/>
      <c r="E236" s="24">
        <f t="shared" si="37"/>
        <v>235.9047137681541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38"/>
        <v>25.154732377953135</v>
      </c>
      <c r="K236" s="27">
        <f t="shared" si="39"/>
        <v>6.666666666666667</v>
      </c>
      <c r="L236" s="37">
        <f t="shared" si="35"/>
        <v>10.084355248637287</v>
      </c>
      <c r="M236" s="110">
        <f t="shared" si="40"/>
        <v>-11.760912373409578</v>
      </c>
      <c r="N236" s="110">
        <f t="shared" si="36"/>
        <v>10.196133775282838</v>
      </c>
      <c r="O236" s="110"/>
      <c r="P236" s="111">
        <v>219.67248348393571</v>
      </c>
    </row>
    <row r="237" spans="2:16" x14ac:dyDescent="0.25">
      <c r="B237" s="2">
        <v>138</v>
      </c>
      <c r="C237" s="1"/>
      <c r="D237" s="1"/>
      <c r="E237" s="24">
        <f t="shared" si="37"/>
        <v>239.23895664017385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38"/>
        <v>25.27663799431291</v>
      </c>
      <c r="K237" s="27">
        <f t="shared" si="39"/>
        <v>6.666666666666667</v>
      </c>
      <c r="L237" s="37">
        <f t="shared" si="35"/>
        <v>9.9624496322775116</v>
      </c>
      <c r="M237" s="110">
        <f t="shared" si="40"/>
        <v>-11.760912373409578</v>
      </c>
      <c r="N237" s="110">
        <f t="shared" si="36"/>
        <v>9.9139097998665022</v>
      </c>
      <c r="O237" s="110"/>
      <c r="P237" s="111">
        <v>223.00672635595546</v>
      </c>
    </row>
    <row r="238" spans="2:16" x14ac:dyDescent="0.25">
      <c r="B238" s="2">
        <v>139</v>
      </c>
      <c r="C238" s="1"/>
      <c r="D238" s="1"/>
      <c r="E238" s="24">
        <f t="shared" si="37"/>
        <v>242.68310795970896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38"/>
        <v>25.400790963375645</v>
      </c>
      <c r="K238" s="27">
        <f t="shared" si="39"/>
        <v>6.666666666666667</v>
      </c>
      <c r="L238" s="37">
        <f t="shared" si="35"/>
        <v>9.838296663214777</v>
      </c>
      <c r="M238" s="110">
        <f t="shared" si="40"/>
        <v>-11.760912373409578</v>
      </c>
      <c r="N238" s="110">
        <f t="shared" si="36"/>
        <v>9.6345107649538981</v>
      </c>
      <c r="O238" s="110"/>
      <c r="P238" s="111">
        <v>226.45087767549057</v>
      </c>
    </row>
    <row r="239" spans="2:16" x14ac:dyDescent="0.25">
      <c r="B239" s="2">
        <v>140</v>
      </c>
      <c r="C239" s="1"/>
      <c r="D239" s="1"/>
      <c r="E239" s="24">
        <f t="shared" si="37"/>
        <v>246.23223028421839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38"/>
        <v>25.52689797584236</v>
      </c>
      <c r="K239" s="27">
        <f t="shared" si="39"/>
        <v>6.666666666666667</v>
      </c>
      <c r="L239" s="37">
        <f t="shared" si="35"/>
        <v>9.7121896507480621</v>
      </c>
      <c r="M239" s="110">
        <f t="shared" si="40"/>
        <v>-11.760912373409578</v>
      </c>
      <c r="N239" s="110">
        <f t="shared" si="36"/>
        <v>9.3587741123974322</v>
      </c>
      <c r="O239" s="110"/>
      <c r="P239" s="111">
        <v>230</v>
      </c>
    </row>
    <row r="240" spans="2:16" x14ac:dyDescent="0.25">
      <c r="B240" s="2">
        <v>141</v>
      </c>
      <c r="C240" s="1"/>
      <c r="D240" s="1"/>
      <c r="E240" s="24">
        <f t="shared" si="37"/>
        <v>249.88154014838213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38"/>
        <v>25.654683481247435</v>
      </c>
      <c r="K240" s="27">
        <f t="shared" si="39"/>
        <v>6.666666666666667</v>
      </c>
      <c r="L240" s="37">
        <f t="shared" si="35"/>
        <v>9.5844041453429867</v>
      </c>
      <c r="M240" s="110">
        <f t="shared" si="40"/>
        <v>-11.760912373409578</v>
      </c>
      <c r="N240" s="110">
        <f t="shared" si="36"/>
        <v>9.0874161061327783</v>
      </c>
      <c r="O240" s="110"/>
      <c r="P240" s="111">
        <v>233.64930986416374</v>
      </c>
    </row>
    <row r="241" spans="2:16" x14ac:dyDescent="0.25">
      <c r="B241" s="2">
        <v>142</v>
      </c>
      <c r="C241" s="1"/>
      <c r="D241" s="1"/>
      <c r="E241" s="24">
        <f t="shared" si="37"/>
        <v>253.62641723916471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38"/>
        <v>25.783889736850057</v>
      </c>
      <c r="K241" s="27">
        <f t="shared" si="39"/>
        <v>6.666666666666667</v>
      </c>
      <c r="L241" s="37">
        <f t="shared" si="35"/>
        <v>9.455197889740365</v>
      </c>
      <c r="M241" s="110">
        <f t="shared" si="40"/>
        <v>-11.760912373409578</v>
      </c>
      <c r="N241" s="110">
        <f t="shared" si="36"/>
        <v>8.8210399499219196</v>
      </c>
      <c r="O241" s="110"/>
      <c r="P241" s="111">
        <v>237.39418695494632</v>
      </c>
    </row>
    <row r="242" spans="2:16" x14ac:dyDescent="0.25">
      <c r="B242" s="2">
        <v>143</v>
      </c>
      <c r="C242" s="1"/>
      <c r="D242" s="1"/>
      <c r="E242" s="24">
        <f t="shared" si="37"/>
        <v>257.46241081725202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38"/>
        <v>25.914276631327741</v>
      </c>
      <c r="K242" s="27">
        <f t="shared" si="39"/>
        <v>6.666666666666667</v>
      </c>
      <c r="L242" s="37">
        <f t="shared" si="35"/>
        <v>9.3248109952626805</v>
      </c>
      <c r="M242" s="110">
        <f t="shared" si="40"/>
        <v>-11.760912373409578</v>
      </c>
      <c r="N242" s="110">
        <f t="shared" si="36"/>
        <v>8.5601445720386646</v>
      </c>
      <c r="O242" s="110"/>
      <c r="P242" s="111">
        <v>241.23018053303363</v>
      </c>
    </row>
    <row r="243" spans="2:16" x14ac:dyDescent="0.25">
      <c r="B243" s="2">
        <v>144</v>
      </c>
      <c r="C243" s="1"/>
      <c r="D243" s="1"/>
      <c r="E243" s="24">
        <f t="shared" si="37"/>
        <v>261.38524372684367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38"/>
        <v>26.045621324500541</v>
      </c>
      <c r="K243" s="27">
        <f t="shared" si="39"/>
        <v>6.666666666666667</v>
      </c>
      <c r="L243" s="37">
        <f t="shared" si="35"/>
        <v>9.193466302089881</v>
      </c>
      <c r="M243" s="110">
        <f t="shared" si="40"/>
        <v>-11.760912373409578</v>
      </c>
      <c r="N243" s="110">
        <f t="shared" si="36"/>
        <v>8.30513373606213</v>
      </c>
      <c r="O243" s="110"/>
      <c r="P243" s="111">
        <v>245.15301344262525</v>
      </c>
    </row>
    <row r="244" spans="2:16" x14ac:dyDescent="0.25">
      <c r="B244" s="2">
        <v>145</v>
      </c>
      <c r="C244" s="1"/>
      <c r="D244" s="1"/>
      <c r="E244" s="24">
        <f t="shared" si="37"/>
        <v>265.3908143225774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38"/>
        <v>26.177717740722457</v>
      </c>
      <c r="K244" s="27">
        <f t="shared" si="39"/>
        <v>6.666666666666667</v>
      </c>
      <c r="L244" s="37">
        <f t="shared" si="35"/>
        <v>9.0613698858679648</v>
      </c>
      <c r="M244" s="110">
        <f t="shared" si="40"/>
        <v>-11.760912373409578</v>
      </c>
      <c r="N244" s="110">
        <f t="shared" si="36"/>
        <v>8.0563252008132924</v>
      </c>
      <c r="O244" s="110"/>
      <c r="P244" s="111">
        <v>249.15858403835898</v>
      </c>
    </row>
    <row r="245" spans="2:16" x14ac:dyDescent="0.25">
      <c r="B245" s="2">
        <v>146</v>
      </c>
      <c r="C245" s="1"/>
      <c r="D245" s="1"/>
      <c r="E245" s="24">
        <f t="shared" si="37"/>
        <v>269.47519662287112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38"/>
        <v>26.31037594959815</v>
      </c>
      <c r="K245" s="27">
        <f t="shared" si="39"/>
        <v>6.666666666666667</v>
      </c>
      <c r="L245" s="37">
        <f t="shared" si="35"/>
        <v>8.9287116769922719</v>
      </c>
      <c r="M245" s="110">
        <f t="shared" si="40"/>
        <v>-11.760912373409578</v>
      </c>
      <c r="N245" s="110">
        <f t="shared" si="36"/>
        <v>7.813959711710198</v>
      </c>
      <c r="O245" s="110"/>
      <c r="P245" s="111">
        <v>253.24296633865274</v>
      </c>
    </row>
    <row r="246" spans="2:16" x14ac:dyDescent="0.25">
      <c r="B246" s="2">
        <v>147</v>
      </c>
      <c r="C246" s="1"/>
      <c r="D246" s="1"/>
      <c r="E246" s="24">
        <f t="shared" si="37"/>
        <v>273.63463897535712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38"/>
        <v>26.443421463567475</v>
      </c>
      <c r="K246" s="27">
        <f t="shared" si="39"/>
        <v>6.666666666666667</v>
      </c>
      <c r="L246" s="37">
        <f t="shared" si="35"/>
        <v>8.7956661630229469</v>
      </c>
      <c r="M246" s="110">
        <f t="shared" si="40"/>
        <v>-11.760912373409578</v>
      </c>
      <c r="N246" s="110">
        <f t="shared" si="36"/>
        <v>7.5782096588526784</v>
      </c>
      <c r="O246" s="110"/>
      <c r="P246" s="111">
        <v>257.4024086911387</v>
      </c>
    </row>
    <row r="247" spans="2:16" x14ac:dyDescent="0.25">
      <c r="B247" s="2">
        <v>148</v>
      </c>
      <c r="C247" s="1"/>
      <c r="D247" s="1"/>
      <c r="E247" s="24">
        <f t="shared" si="37"/>
        <v>277.865561494139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38"/>
        <v>26.576694477838231</v>
      </c>
      <c r="K247" s="27">
        <f t="shared" si="39"/>
        <v>6.666666666666667</v>
      </c>
      <c r="L247" s="37">
        <f t="shared" si="35"/>
        <v>8.6623931487521908</v>
      </c>
      <c r="M247" s="110">
        <f t="shared" si="40"/>
        <v>-11.760912373409578</v>
      </c>
      <c r="N247" s="110">
        <f t="shared" si="36"/>
        <v>7.3491872832023466</v>
      </c>
      <c r="O247" s="110"/>
      <c r="P247" s="111">
        <v>261.63333120992058</v>
      </c>
    </row>
    <row r="248" spans="2:16" x14ac:dyDescent="0.25">
      <c r="B248" s="2">
        <v>149</v>
      </c>
      <c r="C248" s="1"/>
      <c r="D248" s="1"/>
      <c r="E248" s="24">
        <f t="shared" si="37"/>
        <v>282.164552501733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38"/>
        <v>26.710049074273986</v>
      </c>
      <c r="K248" s="27">
        <f t="shared" si="39"/>
        <v>6.666666666666667</v>
      </c>
      <c r="L248" s="37">
        <f t="shared" si="35"/>
        <v>8.529038552316436</v>
      </c>
      <c r="M248" s="110">
        <f t="shared" si="40"/>
        <v>-11.760912373409578</v>
      </c>
      <c r="N248" s="110">
        <f t="shared" si="36"/>
        <v>7.1269523511312007</v>
      </c>
      <c r="O248" s="110"/>
      <c r="P248" s="111">
        <v>265.93232221751458</v>
      </c>
    </row>
    <row r="249" spans="2:16" x14ac:dyDescent="0.25">
      <c r="B249" s="2">
        <v>150</v>
      </c>
      <c r="C249" s="1"/>
      <c r="D249" s="1"/>
      <c r="E249" s="24">
        <f t="shared" si="37"/>
        <v>286.52836418183819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38"/>
        <v>26.843352407249359</v>
      </c>
      <c r="K249" s="27">
        <f t="shared" si="39"/>
        <v>6.666666666666667</v>
      </c>
      <c r="L249" s="37">
        <f t="shared" si="35"/>
        <v>8.3957352193410628</v>
      </c>
      <c r="M249" s="110">
        <f t="shared" si="40"/>
        <v>-11.760912373409578</v>
      </c>
      <c r="N249" s="110">
        <f t="shared" si="36"/>
        <v>6.9115192496304809</v>
      </c>
      <c r="O249" s="110"/>
      <c r="P249" s="111">
        <v>270.29613389761977</v>
      </c>
    </row>
    <row r="250" spans="2:16" x14ac:dyDescent="0.25">
      <c r="B250" s="2">
        <v>151</v>
      </c>
      <c r="C250" s="1"/>
      <c r="D250" s="1"/>
      <c r="E250" s="24">
        <f t="shared" si="37"/>
        <v>290.95390762330283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38"/>
        <v>26.976483886223004</v>
      </c>
      <c r="K250" s="27">
        <f t="shared" si="39"/>
        <v>6.666666666666667</v>
      </c>
      <c r="L250" s="37">
        <f t="shared" si="35"/>
        <v>8.2626037403674175</v>
      </c>
      <c r="M250" s="110">
        <f t="shared" si="40"/>
        <v>-11.760912373409578</v>
      </c>
      <c r="N250" s="110">
        <f t="shared" si="36"/>
        <v>6.7028634801349058</v>
      </c>
      <c r="O250" s="110"/>
      <c r="P250" s="111">
        <v>274.72167733908441</v>
      </c>
    </row>
    <row r="251" spans="2:16" x14ac:dyDescent="0.25">
      <c r="B251" s="2">
        <v>152</v>
      </c>
      <c r="C251" s="1"/>
      <c r="D251" s="1"/>
      <c r="E251" s="24">
        <f t="shared" si="37"/>
        <v>295.438247411357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38"/>
        <v>27.109334366874538</v>
      </c>
      <c r="K251" s="27">
        <f t="shared" si="39"/>
        <v>6.666666666666667</v>
      </c>
      <c r="L251" s="37">
        <f t="shared" si="35"/>
        <v>8.1297532597158835</v>
      </c>
      <c r="M251" s="110">
        <f t="shared" si="40"/>
        <v>-11.760912373409578</v>
      </c>
      <c r="N251" s="110">
        <f t="shared" si="36"/>
        <v>6.5009275489159037</v>
      </c>
      <c r="O251" s="110"/>
      <c r="P251" s="111">
        <v>279.20601712713858</v>
      </c>
    </row>
    <row r="252" spans="2:16" x14ac:dyDescent="0.25">
      <c r="B252" s="2">
        <v>153</v>
      </c>
      <c r="C252" s="1"/>
      <c r="D252" s="1"/>
      <c r="E252" s="24">
        <f t="shared" si="37"/>
        <v>299.9785958997096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38"/>
        <v>27.241805360108483</v>
      </c>
      <c r="K252" s="27">
        <f t="shared" si="39"/>
        <v>6.666666666666667</v>
      </c>
      <c r="L252" s="37">
        <f t="shared" si="35"/>
        <v>7.997282266481939</v>
      </c>
      <c r="M252" s="110">
        <f t="shared" si="40"/>
        <v>-11.760912373409578</v>
      </c>
      <c r="N252" s="110">
        <f t="shared" si="36"/>
        <v>6.3056262670914354</v>
      </c>
      <c r="O252" s="110"/>
      <c r="P252" s="111">
        <v>283.74636561549119</v>
      </c>
    </row>
    <row r="253" spans="2:16" x14ac:dyDescent="0.25">
      <c r="B253" s="2">
        <v>154</v>
      </c>
      <c r="C253" s="1"/>
      <c r="D253" s="1"/>
      <c r="E253" s="24">
        <f t="shared" si="37"/>
        <v>304.57230727664762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38"/>
        <v>27.373808266035773</v>
      </c>
      <c r="K253" s="27">
        <f t="shared" si="39"/>
        <v>6.666666666666667</v>
      </c>
      <c r="L253" s="37">
        <f t="shared" si="35"/>
        <v>7.8652793605546485</v>
      </c>
      <c r="M253" s="110">
        <f t="shared" si="40"/>
        <v>-11.760912373409578</v>
      </c>
      <c r="N253" s="110">
        <f t="shared" si="36"/>
        <v>6.1168514842498469</v>
      </c>
      <c r="O253" s="110"/>
      <c r="P253" s="111">
        <v>288.3400769924292</v>
      </c>
    </row>
    <row r="254" spans="2:16" x14ac:dyDescent="0.25">
      <c r="B254" s="2">
        <v>155</v>
      </c>
      <c r="C254" s="1"/>
      <c r="D254" s="1"/>
      <c r="E254" s="24">
        <f t="shared" si="37"/>
        <v>309.21687151989823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38"/>
        <v>27.505263638179017</v>
      </c>
      <c r="K254" s="27">
        <f t="shared" si="39"/>
        <v>6.666666666666667</v>
      </c>
      <c r="L254" s="37">
        <f t="shared" si="35"/>
        <v>7.7338239884114053</v>
      </c>
      <c r="M254" s="110">
        <f t="shared" si="40"/>
        <v>-11.760912373409578</v>
      </c>
      <c r="N254" s="110">
        <f t="shared" si="36"/>
        <v>5.9344762872165573</v>
      </c>
      <c r="O254" s="110"/>
      <c r="P254" s="111">
        <v>292.98464123567982</v>
      </c>
    </row>
    <row r="255" spans="2:16" x14ac:dyDescent="0.25">
      <c r="B255" s="2">
        <v>156</v>
      </c>
      <c r="C255" s="1"/>
      <c r="D255" s="1"/>
      <c r="E255" s="24">
        <f t="shared" si="37"/>
        <v>313.90990831869919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38"/>
        <v>27.636100481584339</v>
      </c>
      <c r="K255" s="27">
        <f t="shared" si="39"/>
        <v>6.666666666666667</v>
      </c>
      <c r="L255" s="37">
        <f t="shared" si="35"/>
        <v>7.6029871450060824</v>
      </c>
      <c r="M255" s="110">
        <f t="shared" si="40"/>
        <v>-11.760912373409578</v>
      </c>
      <c r="N255" s="110">
        <f t="shared" si="36"/>
        <v>5.7583587002641634</v>
      </c>
      <c r="O255" s="110"/>
      <c r="P255" s="111">
        <v>297.67767803448078</v>
      </c>
    </row>
    <row r="256" spans="2:16" x14ac:dyDescent="0.25">
      <c r="B256" s="2">
        <v>157</v>
      </c>
      <c r="C256" s="1"/>
      <c r="D256" s="1"/>
      <c r="E256" s="24">
        <f t="shared" si="37"/>
        <v>318.64916102719121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38"/>
        <v>27.766255587229917</v>
      </c>
      <c r="K256" s="27">
        <f t="shared" si="39"/>
        <v>6.666666666666667</v>
      </c>
      <c r="L256" s="37">
        <f t="shared" si="35"/>
        <v>7.4728320393605046</v>
      </c>
      <c r="M256" s="110">
        <f t="shared" si="40"/>
        <v>-11.760912373409578</v>
      </c>
      <c r="N256" s="110">
        <f t="shared" si="36"/>
        <v>5.5883449256605049</v>
      </c>
      <c r="O256" s="110"/>
      <c r="P256" s="111">
        <v>302.4169307429728</v>
      </c>
    </row>
    <row r="257" spans="2:16" x14ac:dyDescent="0.25">
      <c r="B257" s="2">
        <v>158</v>
      </c>
      <c r="C257" s="1"/>
      <c r="D257" s="1"/>
      <c r="E257" s="24">
        <f t="shared" si="37"/>
        <v>323.43249070077468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38"/>
        <v>27.895672904066448</v>
      </c>
      <c r="K257" s="27">
        <f t="shared" si="39"/>
        <v>6.666666666666667</v>
      </c>
      <c r="L257" s="37">
        <f t="shared" si="35"/>
        <v>7.3434147225239741</v>
      </c>
      <c r="M257" s="110">
        <f t="shared" si="40"/>
        <v>-11.760912373409578</v>
      </c>
      <c r="N257" s="110">
        <f t="shared" si="36"/>
        <v>5.4242721643678919</v>
      </c>
      <c r="O257" s="110"/>
      <c r="P257" s="111">
        <v>307.20026041655626</v>
      </c>
    </row>
    <row r="258" spans="2:16" x14ac:dyDescent="0.25">
      <c r="B258" s="2">
        <v>159</v>
      </c>
      <c r="C258" s="1"/>
      <c r="D258" s="1"/>
      <c r="E258" s="24">
        <f t="shared" si="37"/>
        <v>328.2578702563207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38"/>
        <v>28.024302949178004</v>
      </c>
      <c r="K258" s="27">
        <f t="shared" si="39"/>
        <v>6.666666666666667</v>
      </c>
      <c r="L258" s="37">
        <f t="shared" si="35"/>
        <v>7.2147846774124176</v>
      </c>
      <c r="M258" s="110">
        <f t="shared" si="40"/>
        <v>-11.760912373409578</v>
      </c>
      <c r="N258" s="110">
        <f t="shared" si="36"/>
        <v>5.2659710563691702</v>
      </c>
      <c r="O258" s="110"/>
      <c r="P258" s="111">
        <v>312.02563997210228</v>
      </c>
    </row>
    <row r="259" spans="2:16" x14ac:dyDescent="0.25">
      <c r="B259" s="2">
        <v>160</v>
      </c>
      <c r="C259" s="1"/>
      <c r="D259" s="1"/>
      <c r="E259" s="24">
        <f t="shared" si="37"/>
        <v>333.12337878792783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38"/>
        <v>28.15210225588303</v>
      </c>
      <c r="K259" s="27">
        <f t="shared" si="39"/>
        <v>6.666666666666667</v>
      </c>
      <c r="L259" s="37">
        <f t="shared" si="35"/>
        <v>7.0869853707073922</v>
      </c>
      <c r="M259" s="110">
        <f t="shared" si="40"/>
        <v>-11.760912373409578</v>
      </c>
      <c r="N259" s="110">
        <f t="shared" si="36"/>
        <v>5.1132677788504184</v>
      </c>
      <c r="O259" s="110"/>
      <c r="P259" s="111">
        <v>316.89114850370942</v>
      </c>
    </row>
    <row r="260" spans="2:16" x14ac:dyDescent="0.25">
      <c r="B260" s="2">
        <v>161</v>
      </c>
      <c r="C260" s="1"/>
      <c r="D260" s="1"/>
      <c r="E260" s="24">
        <f t="shared" si="37"/>
        <v>338.02719606211866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38"/>
        <v>28.2790328590775</v>
      </c>
      <c r="K260" s="27">
        <f t="shared" si="39"/>
        <v>6.666666666666667</v>
      </c>
      <c r="L260" s="37">
        <f t="shared" si="35"/>
        <v>6.9600547675129221</v>
      </c>
      <c r="M260" s="110">
        <f t="shared" si="40"/>
        <v>-11.760912373409578</v>
      </c>
      <c r="N260" s="110">
        <f t="shared" si="36"/>
        <v>4.9659858385960067</v>
      </c>
      <c r="O260" s="110"/>
      <c r="P260" s="111">
        <v>321.79496577790025</v>
      </c>
    </row>
    <row r="261" spans="2:16" x14ac:dyDescent="0.25">
      <c r="B261" s="2">
        <v>162</v>
      </c>
      <c r="C261" s="1"/>
      <c r="D261" s="1"/>
      <c r="E261" s="24">
        <f t="shared" si="37"/>
        <v>342.9675972098085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38"/>
        <v>28.405061816731834</v>
      </c>
      <c r="K261" s="27">
        <f t="shared" si="39"/>
        <v>6.666666666666667</v>
      </c>
      <c r="L261" s="37">
        <f t="shared" si="35"/>
        <v>6.8340258098585878</v>
      </c>
      <c r="M261" s="110">
        <f t="shared" si="40"/>
        <v>-11.760912373409578</v>
      </c>
      <c r="N261" s="110">
        <f t="shared" si="36"/>
        <v>4.8239475926709687</v>
      </c>
      <c r="O261" s="110"/>
      <c r="P261" s="111">
        <v>326.73536692559009</v>
      </c>
    </row>
    <row r="262" spans="2:16" x14ac:dyDescent="0.25">
      <c r="B262" s="2">
        <v>163</v>
      </c>
      <c r="C262" s="1"/>
      <c r="D262" s="1"/>
      <c r="E262" s="24">
        <f t="shared" si="37"/>
        <v>347.94294762690544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38"/>
        <v>28.530160766167523</v>
      </c>
      <c r="K262" s="27">
        <f t="shared" si="39"/>
        <v>6.666666666666667</v>
      </c>
      <c r="L262" s="37">
        <f t="shared" si="35"/>
        <v>6.7089268604228991</v>
      </c>
      <c r="M262" s="110">
        <f t="shared" si="40"/>
        <v>-11.760912373409578</v>
      </c>
      <c r="N262" s="110">
        <f t="shared" si="36"/>
        <v>4.6869755289516428</v>
      </c>
      <c r="O262" s="110"/>
      <c r="P262" s="111">
        <v>331.71071734268702</v>
      </c>
    </row>
    <row r="263" spans="2:16" x14ac:dyDescent="0.25">
      <c r="B263" s="2">
        <v>164</v>
      </c>
      <c r="C263" s="1"/>
      <c r="D263" s="1"/>
      <c r="E263" s="24">
        <f t="shared" si="37"/>
        <v>352.95169809087793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38"/>
        <v>28.654305513540354</v>
      </c>
      <c r="K263" s="27">
        <f t="shared" si="39"/>
        <v>6.666666666666667</v>
      </c>
      <c r="L263" s="37">
        <f t="shared" si="35"/>
        <v>6.5847821130500677</v>
      </c>
      <c r="M263" s="110">
        <f t="shared" si="40"/>
        <v>-11.760912373409578</v>
      </c>
      <c r="N263" s="110">
        <f t="shared" si="36"/>
        <v>4.5548933354490888</v>
      </c>
      <c r="O263" s="110"/>
      <c r="P263" s="111">
        <v>336.71946780665951</v>
      </c>
    </row>
    <row r="264" spans="2:16" x14ac:dyDescent="0.25">
      <c r="B264" s="2">
        <v>165</v>
      </c>
      <c r="C264" s="1"/>
      <c r="D264" s="1"/>
      <c r="E264" s="24">
        <f t="shared" si="37"/>
        <v>357.99238009691965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38"/>
        <v>28.777475654828358</v>
      </c>
      <c r="K264" s="27">
        <f t="shared" si="39"/>
        <v>6.666666666666667</v>
      </c>
      <c r="L264" s="37">
        <f t="shared" si="35"/>
        <v>6.4616119717620641</v>
      </c>
      <c r="M264" s="110">
        <f t="shared" si="40"/>
        <v>-11.760912373409578</v>
      </c>
      <c r="N264" s="110">
        <f t="shared" si="36"/>
        <v>4.4275267847481894</v>
      </c>
      <c r="O264" s="110"/>
      <c r="P264" s="111">
        <v>341.76014981270123</v>
      </c>
    </row>
    <row r="265" spans="2:16" x14ac:dyDescent="0.25">
      <c r="B265" s="2">
        <v>166</v>
      </c>
      <c r="C265" s="1"/>
      <c r="D265" s="1"/>
      <c r="E265" s="24">
        <f t="shared" si="37"/>
        <v>363.06360141433981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38"/>
        <v>28.899654226549348</v>
      </c>
      <c r="K265" s="27">
        <f t="shared" si="39"/>
        <v>6.666666666666667</v>
      </c>
      <c r="L265" s="37">
        <f t="shared" si="35"/>
        <v>6.3394334000410737</v>
      </c>
      <c r="M265" s="110">
        <f t="shared" si="40"/>
        <v>-11.760912373409578</v>
      </c>
      <c r="N265" s="110">
        <f t="shared" si="36"/>
        <v>4.3047044573296649</v>
      </c>
      <c r="O265" s="110"/>
      <c r="P265" s="111">
        <v>346.8313711301214</v>
      </c>
    </row>
    <row r="266" spans="2:16" x14ac:dyDescent="0.25">
      <c r="B266" s="2">
        <v>167</v>
      </c>
      <c r="C266" s="1"/>
      <c r="D266" s="1"/>
      <c r="E266" s="24">
        <f t="shared" si="37"/>
        <v>368.16404186140448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38"/>
        <v>29.020827384404715</v>
      </c>
      <c r="K266" s="27">
        <f t="shared" si="39"/>
        <v>6.666666666666667</v>
      </c>
      <c r="L266" s="37">
        <f t="shared" si="35"/>
        <v>6.2182602421857069</v>
      </c>
      <c r="M266" s="110">
        <f t="shared" si="40"/>
        <v>-11.760912373409578</v>
      </c>
      <c r="N266" s="110">
        <f t="shared" si="36"/>
        <v>4.1862583250996588</v>
      </c>
      <c r="O266" s="110"/>
      <c r="P266" s="111">
        <v>351.93181157718607</v>
      </c>
    </row>
    <row r="267" spans="2:16" x14ac:dyDescent="0.25">
      <c r="B267" s="2">
        <v>168</v>
      </c>
      <c r="C267" s="1"/>
      <c r="D267" s="1"/>
      <c r="E267" s="24">
        <f t="shared" si="37"/>
        <v>373.29244929496178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38"/>
        <v>29.140984108052081</v>
      </c>
      <c r="K267" s="27">
        <f t="shared" si="39"/>
        <v>6.666666666666667</v>
      </c>
      <c r="L267" s="37">
        <f t="shared" si="35"/>
        <v>6.0981035185383412</v>
      </c>
      <c r="M267" s="110">
        <f t="shared" si="40"/>
        <v>-11.760912373409578</v>
      </c>
      <c r="N267" s="110">
        <f t="shared" si="36"/>
        <v>4.0720242141543164</v>
      </c>
      <c r="O267" s="110"/>
      <c r="P267" s="111">
        <v>357.06021901074337</v>
      </c>
    </row>
    <row r="268" spans="2:16" x14ac:dyDescent="0.25">
      <c r="B268" s="2">
        <v>169</v>
      </c>
      <c r="C268" s="1"/>
      <c r="D268" s="1"/>
      <c r="E268" s="24">
        <f t="shared" si="37"/>
        <v>378.44763580971511</v>
      </c>
      <c r="F268" s="24">
        <v>47</v>
      </c>
      <c r="G268" s="24">
        <v>10</v>
      </c>
      <c r="H268" s="24">
        <v>1.5</v>
      </c>
      <c r="I268" s="25">
        <v>1.5</v>
      </c>
      <c r="J268" s="27">
        <f t="shared" si="38"/>
        <v>29.2601159302416</v>
      </c>
      <c r="K268" s="27">
        <f t="shared" si="39"/>
        <v>6.666666666666667</v>
      </c>
      <c r="L268" s="37">
        <f t="shared" si="35"/>
        <v>5.9789716963488218</v>
      </c>
      <c r="M268" s="110">
        <f t="shared" si="40"/>
        <v>-11.760912373409578</v>
      </c>
      <c r="N268" s="110">
        <f t="shared" si="36"/>
        <v>3.9618421636736065</v>
      </c>
      <c r="O268" s="110"/>
      <c r="P268" s="111">
        <v>362.21540552549669</v>
      </c>
    </row>
    <row r="269" spans="2:16" x14ac:dyDescent="0.25">
      <c r="B269" s="2">
        <v>170</v>
      </c>
      <c r="C269" s="1"/>
      <c r="D269" s="1"/>
      <c r="E269" s="24">
        <f t="shared" si="37"/>
        <v>383.62847414090237</v>
      </c>
      <c r="F269" s="24">
        <v>47</v>
      </c>
      <c r="G269" s="24">
        <v>10</v>
      </c>
      <c r="H269" s="24">
        <v>1.5</v>
      </c>
      <c r="I269" s="25">
        <v>1.5</v>
      </c>
      <c r="J269" s="27">
        <f t="shared" si="38"/>
        <v>29.378216688602933</v>
      </c>
      <c r="K269" s="27">
        <f t="shared" si="39"/>
        <v>6.666666666666667</v>
      </c>
      <c r="L269" s="37">
        <f t="shared" si="35"/>
        <v>5.8608709379874888</v>
      </c>
      <c r="M269" s="110">
        <f t="shared" si="40"/>
        <v>-11.760912373409578</v>
      </c>
      <c r="N269" s="110">
        <f t="shared" si="36"/>
        <v>3.8555566958771799</v>
      </c>
      <c r="O269" s="110"/>
      <c r="P269" s="111">
        <v>367.39624385668395</v>
      </c>
    </row>
    <row r="270" spans="2:16" x14ac:dyDescent="0.25">
      <c r="B270" s="2">
        <v>171</v>
      </c>
      <c r="C270" s="1"/>
      <c r="D270" s="1"/>
      <c r="E270" s="24">
        <f t="shared" si="37"/>
        <v>388.83389426332627</v>
      </c>
      <c r="F270" s="24">
        <v>47</v>
      </c>
      <c r="G270" s="24">
        <v>10</v>
      </c>
      <c r="H270" s="24">
        <v>1.5</v>
      </c>
      <c r="I270" s="25">
        <v>1.5</v>
      </c>
      <c r="J270" s="27">
        <f t="shared" si="38"/>
        <v>29.495282298435782</v>
      </c>
      <c r="K270" s="27">
        <f t="shared" si="39"/>
        <v>6.666666666666667</v>
      </c>
      <c r="L270" s="37">
        <f t="shared" si="35"/>
        <v>5.7438053281546395</v>
      </c>
      <c r="M270" s="110">
        <f t="shared" si="40"/>
        <v>-11.760912373409578</v>
      </c>
      <c r="N270" s="110">
        <f t="shared" si="36"/>
        <v>3.7530170101882194</v>
      </c>
      <c r="O270" s="110"/>
      <c r="P270" s="111">
        <v>372.60166397910785</v>
      </c>
    </row>
    <row r="271" spans="2:16" x14ac:dyDescent="0.25">
      <c r="B271" s="2">
        <v>172</v>
      </c>
      <c r="C271" s="1"/>
      <c r="D271" s="1"/>
      <c r="E271" s="24">
        <f t="shared" si="37"/>
        <v>394.0628801791151</v>
      </c>
      <c r="F271" s="24">
        <v>47</v>
      </c>
      <c r="G271" s="24">
        <v>10</v>
      </c>
      <c r="H271" s="24">
        <v>1.5</v>
      </c>
      <c r="I271" s="25">
        <v>1.5</v>
      </c>
      <c r="J271" s="27">
        <f t="shared" si="38"/>
        <v>29.611310544932802</v>
      </c>
      <c r="K271" s="27">
        <f t="shared" si="39"/>
        <v>6.666666666666667</v>
      </c>
      <c r="L271" s="37">
        <f t="shared" si="35"/>
        <v>5.6277770816576194</v>
      </c>
      <c r="M271" s="110">
        <f t="shared" si="40"/>
        <v>-11.760912373409578</v>
      </c>
      <c r="N271" s="110">
        <f t="shared" si="36"/>
        <v>3.6540771131343011</v>
      </c>
      <c r="O271" s="110"/>
      <c r="P271" s="111">
        <v>377.83064989489668</v>
      </c>
    </row>
    <row r="272" spans="2:16" x14ac:dyDescent="0.25">
      <c r="B272" s="2">
        <v>173</v>
      </c>
      <c r="C272" s="1"/>
      <c r="D272" s="1"/>
      <c r="E272" s="24">
        <f t="shared" si="37"/>
        <v>399.31446688623055</v>
      </c>
      <c r="F272" s="24">
        <v>47</v>
      </c>
      <c r="G272" s="24">
        <v>10</v>
      </c>
      <c r="H272" s="24">
        <v>1.5</v>
      </c>
      <c r="I272" s="25">
        <v>1.5</v>
      </c>
      <c r="J272" s="27">
        <f t="shared" si="38"/>
        <v>29.726300893345627</v>
      </c>
      <c r="K272" s="27">
        <f t="shared" si="39"/>
        <v>6.666666666666667</v>
      </c>
      <c r="L272" s="37">
        <f t="shared" si="35"/>
        <v>5.5127867332447948</v>
      </c>
      <c r="M272" s="110">
        <f t="shared" si="40"/>
        <v>-11.760912373409578</v>
      </c>
      <c r="N272" s="110">
        <f t="shared" si="36"/>
        <v>3.5585958940608</v>
      </c>
      <c r="O272" s="110"/>
      <c r="P272" s="111">
        <v>383.08223660201213</v>
      </c>
    </row>
    <row r="273" spans="2:16" ht="15.75" thickBot="1" x14ac:dyDescent="0.3">
      <c r="B273" s="3">
        <v>174</v>
      </c>
      <c r="C273" s="4"/>
      <c r="D273" s="4"/>
      <c r="E273" s="24">
        <f t="shared" si="37"/>
        <v>404.58773751953498</v>
      </c>
      <c r="F273" s="38">
        <v>47</v>
      </c>
      <c r="G273" s="38">
        <v>10</v>
      </c>
      <c r="H273" s="38">
        <v>1.5</v>
      </c>
      <c r="I273" s="39">
        <v>1.5</v>
      </c>
      <c r="J273" s="40">
        <f t="shared" si="38"/>
        <v>29.840254315690071</v>
      </c>
      <c r="K273" s="40">
        <f t="shared" si="39"/>
        <v>6.666666666666667</v>
      </c>
      <c r="L273" s="41">
        <f t="shared" si="35"/>
        <v>5.3988333109003506</v>
      </c>
      <c r="M273" s="110">
        <f t="shared" si="40"/>
        <v>-11.760912373409578</v>
      </c>
      <c r="N273" s="110">
        <f t="shared" si="36"/>
        <v>3.466437155432593</v>
      </c>
      <c r="O273" s="110"/>
      <c r="P273" s="111">
        <v>388.35550723531657</v>
      </c>
    </row>
    <row r="274" spans="2:16" ht="15.75" thickBot="1" x14ac:dyDescent="0.3">
      <c r="B274" s="172" t="s">
        <v>129</v>
      </c>
      <c r="C274" s="173"/>
      <c r="D274" s="173"/>
      <c r="E274" s="173"/>
      <c r="F274" s="173"/>
      <c r="G274" s="173"/>
      <c r="H274" s="173"/>
      <c r="I274" s="173"/>
      <c r="J274" s="174"/>
      <c r="K274" s="120"/>
      <c r="L274" s="102">
        <f>10*LOG10(SUM(N100:N273))</f>
        <v>40.489151202432161</v>
      </c>
    </row>
  </sheetData>
  <mergeCells count="36">
    <mergeCell ref="B274:J274"/>
    <mergeCell ref="I92:L92"/>
    <mergeCell ref="M92:P92"/>
    <mergeCell ref="Q92:T92"/>
    <mergeCell ref="B98:B99"/>
    <mergeCell ref="C98:D98"/>
    <mergeCell ref="E98:E99"/>
    <mergeCell ref="F98:F99"/>
    <mergeCell ref="G98:G99"/>
    <mergeCell ref="H98:H99"/>
    <mergeCell ref="I98:I99"/>
    <mergeCell ref="J98:J99"/>
    <mergeCell ref="K98:K99"/>
    <mergeCell ref="L98:L99"/>
    <mergeCell ref="B59:F59"/>
    <mergeCell ref="A66:A90"/>
    <mergeCell ref="B92:B93"/>
    <mergeCell ref="C92:D92"/>
    <mergeCell ref="E92:H92"/>
    <mergeCell ref="B53:B54"/>
    <mergeCell ref="A51:G51"/>
    <mergeCell ref="A10:A11"/>
    <mergeCell ref="B10:B11"/>
    <mergeCell ref="C10:C11"/>
    <mergeCell ref="D10:D11"/>
    <mergeCell ref="E10:E11"/>
    <mergeCell ref="F10:F11"/>
    <mergeCell ref="G10:G11"/>
    <mergeCell ref="A1:S1"/>
    <mergeCell ref="A2:S2"/>
    <mergeCell ref="A3:S3"/>
    <mergeCell ref="A4:S4"/>
    <mergeCell ref="H10:H11"/>
    <mergeCell ref="O10:O11"/>
    <mergeCell ref="P10:P11"/>
    <mergeCell ref="Q10:R10"/>
  </mergeCells>
  <pageMargins left="0.7" right="0.7" top="0.75" bottom="0.75" header="0.3" footer="0.3"/>
  <pageSetup scale="30" orientation="portrait" r:id="rId1"/>
  <rowBreaks count="1" manualBreakCount="1">
    <brk id="96" max="16383" man="1"/>
  </rowBreaks>
  <colBreaks count="1" manualBreakCount="1">
    <brk id="2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3B974-8420-40AF-8184-95E2F6C7F227}">
  <sheetPr codeName="Sheet3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1" max="11" width="12.5703125" customWidth="1"/>
    <col min="12" max="12" width="14" customWidth="1"/>
    <col min="15" max="15" width="13.5703125" bestFit="1" customWidth="1"/>
    <col min="16" max="16" width="13.85546875" bestFit="1" customWidth="1"/>
    <col min="17" max="17" width="15.42578125" bestFit="1" customWidth="1"/>
    <col min="18" max="18" width="17.140625" bestFit="1" customWidth="1"/>
    <col min="21" max="21" width="8.8554687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118</v>
      </c>
      <c r="B2" s="29" t="s">
        <v>119</v>
      </c>
      <c r="C2" s="29">
        <f>NSAs!B3</f>
        <v>258320</v>
      </c>
      <c r="D2" s="30">
        <f>NSAs!C3</f>
        <v>4256294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9" t="s">
        <v>125</v>
      </c>
      <c r="H5" s="168" t="str">
        <f>CONCATENATE("Sound Level @ ", A2, " (dBA)")</f>
        <v>Sound Level @ NSA 1 (dBA)</v>
      </c>
      <c r="O5" s="159" t="s">
        <v>0</v>
      </c>
      <c r="P5" s="160" t="s">
        <v>1</v>
      </c>
      <c r="Q5" s="160" t="s">
        <v>2</v>
      </c>
      <c r="R5" s="161"/>
      <c r="V5" s="145" t="str">
        <f>INDEX(A7:A45,MATCH(W5,H7:H45,0))</f>
        <v>A-30</v>
      </c>
      <c r="W5" s="146">
        <f>MAX(H7:H45)</f>
        <v>33.556751758727103</v>
      </c>
    </row>
    <row r="6" spans="1:23" ht="15.75" thickBot="1" x14ac:dyDescent="0.3">
      <c r="A6" s="176"/>
      <c r="B6" s="178"/>
      <c r="C6" s="178"/>
      <c r="D6" s="178"/>
      <c r="E6" s="178"/>
      <c r="F6" s="178"/>
      <c r="G6" s="180"/>
      <c r="H6" s="169"/>
      <c r="O6" s="163"/>
      <c r="P6" s="162"/>
      <c r="Q6" s="12" t="s">
        <v>3</v>
      </c>
      <c r="R6" s="13" t="s">
        <v>4</v>
      </c>
      <c r="V6" s="147" t="str">
        <f>INDEX(A7:A45,MATCH(W6,H7:H45,0))</f>
        <v>A-33</v>
      </c>
      <c r="W6" s="148">
        <f>LARGE(H7:H45,2)</f>
        <v>31.540695817884476</v>
      </c>
    </row>
    <row r="7" spans="1:23" x14ac:dyDescent="0.25">
      <c r="A7" s="32" t="str">
        <f>Inverters!B3</f>
        <v>A-1</v>
      </c>
      <c r="B7" s="33">
        <f>SQRT(($C$2-Q7)^2+('NSA 1'!$D$2-R7)^2)</f>
        <v>6414.3768606465173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53.843089444530591</v>
      </c>
      <c r="H7" s="36">
        <f>C7-G7</f>
        <v>15.167210512109222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32.864047620048737</v>
      </c>
    </row>
    <row r="8" spans="1:23" x14ac:dyDescent="0.25">
      <c r="A8" s="9" t="str">
        <f>Inverters!B4</f>
        <v>A-2</v>
      </c>
      <c r="B8" s="24">
        <f>SQRT(($C$2-Q8)^2+('NSA 1'!$D$2-R8)^2)</f>
        <v>5744.7134153149955</v>
      </c>
      <c r="C8" s="24">
        <f t="shared" ref="C8:C39" si="1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52.885367361089237</v>
      </c>
      <c r="H8" s="37">
        <f t="shared" ref="H8:H20" si="2">C8-G8</f>
        <v>16.124932595550575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40.972575063696794</v>
      </c>
    </row>
    <row r="9" spans="1:23" x14ac:dyDescent="0.25">
      <c r="A9" s="9" t="str">
        <f>Inverters!B5</f>
        <v>A-3</v>
      </c>
      <c r="B9" s="24">
        <f>SQRT(($C$2-Q9)^2+('NSA 1'!$D$2-R9)^2)</f>
        <v>4234.863659599926</v>
      </c>
      <c r="C9" s="24">
        <f t="shared" si="1"/>
        <v>69.010299956639813</v>
      </c>
      <c r="D9" s="24">
        <v>10</v>
      </c>
      <c r="E9" s="24">
        <v>1.5</v>
      </c>
      <c r="F9" s="25">
        <v>1.5</v>
      </c>
      <c r="G9" s="27">
        <f t="shared" ref="G9:G20" si="3">20*LOG10(B9/D9)-2.3</f>
        <v>50.23678865774275</v>
      </c>
      <c r="H9" s="37">
        <f t="shared" si="2"/>
        <v>18.773511298897063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75.396490286005999</v>
      </c>
    </row>
    <row r="10" spans="1:23" x14ac:dyDescent="0.25">
      <c r="A10" s="9" t="str">
        <f>Inverters!B6</f>
        <v>A-4</v>
      </c>
      <c r="B10" s="24">
        <f>SQRT(($C$2-Q10)^2+('NSA 1'!$D$2-R10)^2)</f>
        <v>3362.4148274864315</v>
      </c>
      <c r="C10" s="24">
        <f t="shared" si="1"/>
        <v>69.010299956639813</v>
      </c>
      <c r="D10" s="24">
        <v>10</v>
      </c>
      <c r="E10" s="24">
        <v>1.5</v>
      </c>
      <c r="F10" s="25">
        <v>1.5</v>
      </c>
      <c r="G10" s="27">
        <f t="shared" si="3"/>
        <v>48.233025842834479</v>
      </c>
      <c r="H10" s="37">
        <f t="shared" si="2"/>
        <v>20.777274113805333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119.59896226321591</v>
      </c>
    </row>
    <row r="11" spans="1:23" x14ac:dyDescent="0.25">
      <c r="A11" s="9" t="str">
        <f>Inverters!B7</f>
        <v>A-5</v>
      </c>
      <c r="B11" s="24">
        <f>SQRT(($C$2-Q11)^2+('NSA 1'!$D$2-R11)^2)</f>
        <v>3053.4141185400354</v>
      </c>
      <c r="C11" s="24">
        <f t="shared" si="1"/>
        <v>69.010299956639813</v>
      </c>
      <c r="D11" s="24">
        <v>10</v>
      </c>
      <c r="E11" s="24">
        <v>1.5</v>
      </c>
      <c r="F11" s="25">
        <v>1.5</v>
      </c>
      <c r="G11" s="27">
        <f t="shared" si="3"/>
        <v>47.39571418751418</v>
      </c>
      <c r="H11" s="37">
        <f t="shared" si="2"/>
        <v>21.614585769125632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145.03024375949826</v>
      </c>
    </row>
    <row r="12" spans="1:23" x14ac:dyDescent="0.25">
      <c r="A12" s="9" t="str">
        <f>Inverters!B8</f>
        <v>A-6</v>
      </c>
      <c r="B12" s="24">
        <f>SQRT(($C$2-Q12)^2+('NSA 1'!$D$2-R12)^2)</f>
        <v>2757.1380088780465</v>
      </c>
      <c r="C12" s="24">
        <f t="shared" si="1"/>
        <v>69.010299956639813</v>
      </c>
      <c r="D12" s="24">
        <v>10</v>
      </c>
      <c r="E12" s="24">
        <v>1.5</v>
      </c>
      <c r="F12" s="25">
        <v>1.5</v>
      </c>
      <c r="G12" s="27">
        <f t="shared" si="3"/>
        <v>46.509170106258381</v>
      </c>
      <c r="H12" s="37">
        <f t="shared" si="2"/>
        <v>22.501129850381432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177.87421032411558</v>
      </c>
    </row>
    <row r="13" spans="1:23" x14ac:dyDescent="0.25">
      <c r="A13" s="9" t="str">
        <f>Inverters!B9</f>
        <v>A-7</v>
      </c>
      <c r="B13" s="24">
        <f>SQRT(($C$2-Q13)^2+('NSA 1'!$D$2-R13)^2)</f>
        <v>4071.9367419078094</v>
      </c>
      <c r="C13" s="24">
        <f t="shared" si="1"/>
        <v>69.010299956639813</v>
      </c>
      <c r="D13" s="24">
        <v>10</v>
      </c>
      <c r="E13" s="24">
        <v>1.5</v>
      </c>
      <c r="F13" s="25">
        <v>1.5</v>
      </c>
      <c r="G13" s="27">
        <f t="shared" si="3"/>
        <v>49.896020451142967</v>
      </c>
      <c r="H13" s="37">
        <f t="shared" si="2"/>
        <v>19.114279505496846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81.55074832261198</v>
      </c>
    </row>
    <row r="14" spans="1:23" x14ac:dyDescent="0.25">
      <c r="A14" s="9" t="str">
        <f>Inverters!B10</f>
        <v>A-8</v>
      </c>
      <c r="B14" s="24">
        <f>SQRT(($C$2-Q14)^2+('NSA 1'!$D$2-R14)^2)</f>
        <v>3793.5854568599893</v>
      </c>
      <c r="C14" s="24">
        <f t="shared" si="1"/>
        <v>69.010299956639813</v>
      </c>
      <c r="D14" s="24">
        <v>10</v>
      </c>
      <c r="E14" s="24">
        <v>1.5</v>
      </c>
      <c r="F14" s="25">
        <v>1.5</v>
      </c>
      <c r="G14" s="27">
        <f t="shared" si="3"/>
        <v>49.280997434403247</v>
      </c>
      <c r="H14" s="37">
        <f t="shared" si="2"/>
        <v>19.729302522236566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93.95724029405612</v>
      </c>
    </row>
    <row r="15" spans="1:23" x14ac:dyDescent="0.25">
      <c r="A15" s="9" t="str">
        <f>Inverters!B11</f>
        <v>A-9</v>
      </c>
      <c r="B15" s="24">
        <f>SQRT(($C$2-Q15)^2+('NSA 1'!$D$2-R15)^2)</f>
        <v>3181.0611715119717</v>
      </c>
      <c r="C15" s="24">
        <f t="shared" si="1"/>
        <v>69.010299956639813</v>
      </c>
      <c r="D15" s="24">
        <v>10</v>
      </c>
      <c r="E15" s="24">
        <v>1.5</v>
      </c>
      <c r="F15" s="25">
        <v>1.5</v>
      </c>
      <c r="G15" s="27">
        <f t="shared" si="3"/>
        <v>47.751440412607266</v>
      </c>
      <c r="H15" s="37">
        <f t="shared" si="2"/>
        <v>21.258859544032546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133.62445730576641</v>
      </c>
    </row>
    <row r="16" spans="1:23" x14ac:dyDescent="0.25">
      <c r="A16" s="9" t="str">
        <f>Inverters!B12</f>
        <v>A-10</v>
      </c>
      <c r="B16" s="24">
        <f>SQRT(($C$2-Q16)^2+('NSA 1'!$D$2-R16)^2)</f>
        <v>2870.5455493338336</v>
      </c>
      <c r="C16" s="24">
        <f t="shared" si="1"/>
        <v>69.010299956639813</v>
      </c>
      <c r="D16" s="24">
        <v>10</v>
      </c>
      <c r="E16" s="24">
        <v>1.5</v>
      </c>
      <c r="F16" s="25">
        <v>1.5</v>
      </c>
      <c r="G16" s="27">
        <f t="shared" si="3"/>
        <v>46.859288851401729</v>
      </c>
      <c r="H16" s="37">
        <f t="shared" si="2"/>
        <v>22.151011105238084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164.0971772533087</v>
      </c>
    </row>
    <row r="17" spans="1:21" x14ac:dyDescent="0.25">
      <c r="A17" s="9" t="str">
        <f>Inverters!B13</f>
        <v>A-11</v>
      </c>
      <c r="B17" s="24">
        <f>SQRT(($C$2-Q17)^2+('NSA 1'!$D$2-R17)^2)</f>
        <v>2557.2001764625775</v>
      </c>
      <c r="C17" s="24">
        <f t="shared" si="1"/>
        <v>69.010299956639813</v>
      </c>
      <c r="D17" s="24">
        <v>10</v>
      </c>
      <c r="E17" s="24">
        <v>1.5</v>
      </c>
      <c r="F17" s="25">
        <v>1.5</v>
      </c>
      <c r="G17" s="27">
        <f t="shared" si="3"/>
        <v>45.855294514616496</v>
      </c>
      <c r="H17" s="37">
        <f t="shared" si="2"/>
        <v>23.155005442023317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206.77619729728133</v>
      </c>
    </row>
    <row r="18" spans="1:21" x14ac:dyDescent="0.25">
      <c r="A18" s="9" t="str">
        <f>Inverters!B14</f>
        <v>A-12</v>
      </c>
      <c r="B18" s="24">
        <f>SQRT(($C$2-Q18)^2+('NSA 1'!$D$2-R18)^2)</f>
        <v>2327.6340213399335</v>
      </c>
      <c r="C18" s="24">
        <f t="shared" si="1"/>
        <v>69.010299956639813</v>
      </c>
      <c r="D18" s="24">
        <v>10</v>
      </c>
      <c r="E18" s="24">
        <v>1.5</v>
      </c>
      <c r="F18" s="25">
        <v>1.5</v>
      </c>
      <c r="G18" s="27">
        <f t="shared" si="3"/>
        <v>45.038293926710509</v>
      </c>
      <c r="H18" s="37">
        <f t="shared" si="2"/>
        <v>23.972006029929304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249.57472600308131</v>
      </c>
    </row>
    <row r="19" spans="1:21" x14ac:dyDescent="0.25">
      <c r="A19" s="9" t="str">
        <f>Inverters!B15</f>
        <v>A-13</v>
      </c>
      <c r="B19" s="24">
        <f>SQRT(($C$2-Q19)^2+('NSA 1'!$D$2-R19)^2)</f>
        <v>2053.5263033620954</v>
      </c>
      <c r="C19" s="24">
        <f t="shared" si="1"/>
        <v>69.010299956639813</v>
      </c>
      <c r="D19" s="24">
        <v>10</v>
      </c>
      <c r="E19" s="24">
        <v>1.5</v>
      </c>
      <c r="F19" s="25">
        <v>1.5</v>
      </c>
      <c r="G19" s="27">
        <f t="shared" si="3"/>
        <v>43.95000540098215</v>
      </c>
      <c r="H19" s="37">
        <f t="shared" si="2"/>
        <v>25.060294555657663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320.64867937197687</v>
      </c>
    </row>
    <row r="20" spans="1:21" x14ac:dyDescent="0.25">
      <c r="A20" s="9" t="str">
        <f>Inverters!B16</f>
        <v>A-14</v>
      </c>
      <c r="B20" s="24">
        <f>SQRT(($C$2-Q20)^2+('NSA 1'!$D$2-R20)^2)</f>
        <v>1869.3826915054929</v>
      </c>
      <c r="C20" s="24">
        <f t="shared" si="1"/>
        <v>69.010299956639813</v>
      </c>
      <c r="D20" s="24">
        <v>10</v>
      </c>
      <c r="E20" s="24">
        <v>1.5</v>
      </c>
      <c r="F20" s="25">
        <v>1.5</v>
      </c>
      <c r="G20" s="27">
        <f t="shared" si="3"/>
        <v>43.133964345350961</v>
      </c>
      <c r="H20" s="37">
        <f t="shared" si="2"/>
        <v>25.876335611288852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386.93103150651439</v>
      </c>
    </row>
    <row r="21" spans="1:21" x14ac:dyDescent="0.25">
      <c r="A21" s="9" t="str">
        <f>Inverters!B17</f>
        <v>A-15</v>
      </c>
      <c r="B21" s="24">
        <f>SQRT(($C$2-Q21)^2+('NSA 1'!$D$2-R21)^2)</f>
        <v>1699.064797852272</v>
      </c>
      <c r="C21" s="24">
        <f t="shared" si="1"/>
        <v>69.010299956639813</v>
      </c>
      <c r="D21" s="24">
        <v>10</v>
      </c>
      <c r="E21" s="24">
        <v>1.5</v>
      </c>
      <c r="F21" s="25">
        <v>1.5</v>
      </c>
      <c r="G21" s="27">
        <f t="shared" ref="G21:G38" si="4">20*LOG10(B21/D21)-2.3</f>
        <v>42.304198840630541</v>
      </c>
      <c r="H21" s="37">
        <f t="shared" ref="H21:H38" si="5">C21-G21</f>
        <v>26.706101116009272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468.39269322678643</v>
      </c>
    </row>
    <row r="22" spans="1:21" x14ac:dyDescent="0.25">
      <c r="A22" s="9" t="str">
        <f>Inverters!B18</f>
        <v>A-16</v>
      </c>
      <c r="B22" s="24">
        <f>SQRT(($C$2-Q22)^2+('NSA 1'!$D$2-R22)^2)</f>
        <v>3833.8664468783886</v>
      </c>
      <c r="C22" s="24">
        <f t="shared" si="1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49.37273960227548</v>
      </c>
      <c r="H22" s="37">
        <f t="shared" si="5"/>
        <v>19.637560354364332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91.993265517503076</v>
      </c>
    </row>
    <row r="23" spans="1:21" x14ac:dyDescent="0.25">
      <c r="A23" s="9" t="str">
        <f>Inverters!B19</f>
        <v>A-17</v>
      </c>
      <c r="B23" s="24">
        <f>SQRT(($C$2-Q23)^2+('NSA 1'!$D$2-R23)^2)</f>
        <v>3399.4335072332933</v>
      </c>
      <c r="C23" s="24">
        <f t="shared" si="1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48.328131016252982</v>
      </c>
      <c r="H23" s="37">
        <f t="shared" si="5"/>
        <v>20.682168940386831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117.00836047451011</v>
      </c>
    </row>
    <row r="24" spans="1:21" x14ac:dyDescent="0.25">
      <c r="A24" s="9" t="str">
        <f>Inverters!B20</f>
        <v>A-18</v>
      </c>
      <c r="B24" s="24">
        <f>SQRT(($C$2-Q24)^2+('NSA 1'!$D$2-R24)^2)</f>
        <v>3063.6299392222986</v>
      </c>
      <c r="C24" s="24">
        <f t="shared" si="1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47.424726100021601</v>
      </c>
      <c r="H24" s="37">
        <f t="shared" si="5"/>
        <v>21.585573856618211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144.06463580090431</v>
      </c>
    </row>
    <row r="25" spans="1:21" x14ac:dyDescent="0.25">
      <c r="A25" s="9" t="str">
        <f>Inverters!B21</f>
        <v>A-19</v>
      </c>
      <c r="B25" s="24">
        <f>SQRT(($C$2-Q25)^2+('NSA 1'!$D$2-R25)^2)</f>
        <v>2687.0238305789253</v>
      </c>
      <c r="C25" s="24">
        <f t="shared" si="1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46.285430362106126</v>
      </c>
      <c r="H25" s="37">
        <f t="shared" si="5"/>
        <v>22.724869594533686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187.2780848242152</v>
      </c>
    </row>
    <row r="26" spans="1:21" x14ac:dyDescent="0.25">
      <c r="A26" s="9" t="str">
        <f>Inverters!B22</f>
        <v>A-20</v>
      </c>
      <c r="B26" s="24">
        <f>SQRT(($C$2-Q26)^2+('NSA 1'!$D$2-R26)^2)</f>
        <v>2389.6745598092871</v>
      </c>
      <c r="C26" s="24">
        <f t="shared" si="1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45.266775203041163</v>
      </c>
      <c r="H26" s="37">
        <f t="shared" si="5"/>
        <v>23.743524753598649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236.78406680095398</v>
      </c>
    </row>
    <row r="27" spans="1:21" x14ac:dyDescent="0.25">
      <c r="A27" s="9" t="str">
        <f>Inverters!B23</f>
        <v>A-21</v>
      </c>
      <c r="B27" s="24">
        <f>SQRT(($C$2-Q27)^2+('NSA 1'!$D$2-R27)^2)</f>
        <v>2103.6791842149878</v>
      </c>
      <c r="C27" s="24">
        <f t="shared" si="1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44.159590193012797</v>
      </c>
      <c r="H27" s="37">
        <f t="shared" si="5"/>
        <v>24.850709763627016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305.54204170678446</v>
      </c>
    </row>
    <row r="28" spans="1:21" x14ac:dyDescent="0.25">
      <c r="A28" s="9" t="str">
        <f>Inverters!B24</f>
        <v>A-22</v>
      </c>
      <c r="B28" s="24">
        <f>SQRT(($C$2-Q28)^2+('NSA 1'!$D$2-R28)^2)</f>
        <v>1841.8146466189944</v>
      </c>
      <c r="C28" s="24">
        <f t="shared" si="1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43.004918445545115</v>
      </c>
      <c r="H28" s="37">
        <f t="shared" si="5"/>
        <v>26.005381511094697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398.60078633026313</v>
      </c>
    </row>
    <row r="29" spans="1:21" x14ac:dyDescent="0.25">
      <c r="A29" s="9" t="str">
        <f>Inverters!B25</f>
        <v>A-23</v>
      </c>
      <c r="B29" s="24">
        <f>SQRT(($C$2-Q29)^2+('NSA 1'!$D$2-R29)^2)</f>
        <v>1601.2499633101816</v>
      </c>
      <c r="C29" s="24">
        <f t="shared" si="1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41.78918265603302</v>
      </c>
      <c r="H29" s="37">
        <f t="shared" si="5"/>
        <v>27.221117300606792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527.36551822946114</v>
      </c>
    </row>
    <row r="30" spans="1:21" x14ac:dyDescent="0.25">
      <c r="A30" s="9" t="str">
        <f>Inverters!B26</f>
        <v>A-24</v>
      </c>
      <c r="B30" s="24">
        <f>SQRT(($C$2-Q30)^2+('NSA 1'!$D$2-R30)^2)</f>
        <v>1375.5566137748283</v>
      </c>
      <c r="C30" s="24">
        <f t="shared" si="1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40.469569386975493</v>
      </c>
      <c r="H30" s="37">
        <f t="shared" si="5"/>
        <v>28.540730569664319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714.61652867301575</v>
      </c>
    </row>
    <row r="31" spans="1:21" x14ac:dyDescent="0.25">
      <c r="A31" s="9" t="str">
        <f>Inverters!B27</f>
        <v>A-25</v>
      </c>
      <c r="B31" s="24">
        <f>SQRT(($C$2-Q31)^2+('NSA 1'!$D$2-R31)^2)</f>
        <v>3148.0568227717531</v>
      </c>
      <c r="C31" s="24">
        <f t="shared" si="1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47.660851256418425</v>
      </c>
      <c r="H31" s="37">
        <f t="shared" si="5"/>
        <v>21.349448700221387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136.44099254002526</v>
      </c>
    </row>
    <row r="32" spans="1:21" x14ac:dyDescent="0.25">
      <c r="A32" s="9" t="str">
        <f>Inverters!B28</f>
        <v>A-26</v>
      </c>
      <c r="B32" s="24">
        <f>SQRT(($C$2-Q32)^2+('NSA 1'!$D$2-R32)^2)</f>
        <v>2739.3288815510336</v>
      </c>
      <c r="C32" s="24">
        <f t="shared" si="1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46.452883528382323</v>
      </c>
      <c r="H32" s="37">
        <f t="shared" si="5"/>
        <v>22.55741642825749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180.19454637317699</v>
      </c>
    </row>
    <row r="33" spans="1:21" x14ac:dyDescent="0.25">
      <c r="A33" s="9" t="str">
        <f>Inverters!B29</f>
        <v>A-27</v>
      </c>
      <c r="B33" s="24">
        <f>SQRT(($C$2-Q33)^2+('NSA 1'!$D$2-R33)^2)</f>
        <v>2263.8357407947692</v>
      </c>
      <c r="C33" s="24">
        <f t="shared" si="1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44.79689824313035</v>
      </c>
      <c r="H33" s="37">
        <f t="shared" si="5"/>
        <v>24.213401713509462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263.8397163217719</v>
      </c>
    </row>
    <row r="34" spans="1:21" x14ac:dyDescent="0.25">
      <c r="A34" s="9" t="str">
        <f>Inverters!B30</f>
        <v>A-28</v>
      </c>
      <c r="B34" s="24">
        <f>SQRT(($C$2-Q34)^2+('NSA 1'!$D$2-R34)^2)</f>
        <v>1398.1187086225661</v>
      </c>
      <c r="C34" s="24">
        <f t="shared" si="1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40.610880943372521</v>
      </c>
      <c r="H34" s="37">
        <f t="shared" si="5"/>
        <v>28.399419013267291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691.7384259413177</v>
      </c>
    </row>
    <row r="35" spans="1:21" x14ac:dyDescent="0.25">
      <c r="A35" s="9" t="str">
        <f>Inverters!B31</f>
        <v>A-29</v>
      </c>
      <c r="B35" s="24">
        <f>SQRT(($C$2-Q35)^2+('NSA 1'!$D$2-R35)^2)</f>
        <v>1196.2130408920659</v>
      </c>
      <c r="C35" s="24">
        <f t="shared" si="1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39.25617065399112</v>
      </c>
      <c r="H35" s="37">
        <f t="shared" si="5"/>
        <v>29.754129302648693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944.95892291069538</v>
      </c>
    </row>
    <row r="36" spans="1:21" x14ac:dyDescent="0.25">
      <c r="A36" s="9" t="str">
        <f>Inverters!B32</f>
        <v>A-30</v>
      </c>
      <c r="B36" s="24">
        <f>SQRT(($C$2-Q36)^2+('NSA 1'!$D$2-R36)^2)</f>
        <v>772.10685788950218</v>
      </c>
      <c r="C36" s="24">
        <f t="shared" si="1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35.45354819791271</v>
      </c>
      <c r="H36" s="37">
        <f t="shared" si="5"/>
        <v>33.556751758727103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2268.1677748079182</v>
      </c>
    </row>
    <row r="37" spans="1:21" x14ac:dyDescent="0.25">
      <c r="A37" s="9" t="str">
        <f>Inverters!B33</f>
        <v>A-31</v>
      </c>
      <c r="B37" s="24">
        <f>SQRT(($C$2-Q37)^2+('NSA 1'!$D$2-R37)^2)</f>
        <v>2309.8620174591074</v>
      </c>
      <c r="C37" s="24">
        <f t="shared" si="1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44.971720750692043</v>
      </c>
      <c r="H37" s="37">
        <f t="shared" si="5"/>
        <v>24.038579205947769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253.42993990169165</v>
      </c>
    </row>
    <row r="38" spans="1:21" x14ac:dyDescent="0.25">
      <c r="A38" s="9" t="str">
        <f>Inverters!B34</f>
        <v>A-32</v>
      </c>
      <c r="B38" s="24">
        <f>SQRT(($C$2-Q38)^2+('NSA 1'!$D$2-R38)^2)</f>
        <v>1011.0065675851772</v>
      </c>
      <c r="C38" s="24">
        <f t="shared" si="1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37.795079536285648</v>
      </c>
      <c r="H38" s="37">
        <f t="shared" si="5"/>
        <v>31.215220420354164</v>
      </c>
      <c r="O38" s="46" t="s">
        <v>36</v>
      </c>
      <c r="P38" s="42" t="s">
        <v>36</v>
      </c>
      <c r="Q38" s="123">
        <v>257407.81</v>
      </c>
      <c r="R38" s="124">
        <v>4256729.9400000004</v>
      </c>
      <c r="U38">
        <f t="shared" si="0"/>
        <v>1322.8848475567747</v>
      </c>
    </row>
    <row r="39" spans="1:21" x14ac:dyDescent="0.25">
      <c r="A39" s="9" t="str">
        <f>Inverters!B35</f>
        <v>A-33</v>
      </c>
      <c r="B39" s="24">
        <f>SQRT(($C$2-Q39)^2+('NSA 1'!$D$2-R39)^2)</f>
        <v>973.82340211115786</v>
      </c>
      <c r="C39" s="24">
        <f t="shared" si="1"/>
        <v>69.010299956639813</v>
      </c>
      <c r="D39" s="24">
        <v>10</v>
      </c>
      <c r="E39" s="24">
        <v>1.5</v>
      </c>
      <c r="F39" s="25">
        <v>1.5</v>
      </c>
      <c r="G39" s="27">
        <f t="shared" ref="G39:G40" si="6">20*LOG10(B39/D39)-2.3</f>
        <v>37.469604138755336</v>
      </c>
      <c r="H39" s="37">
        <f t="shared" ref="H39:H40" si="7">C39-G39</f>
        <v>31.540695817884476</v>
      </c>
      <c r="O39" s="46" t="s">
        <v>37</v>
      </c>
      <c r="P39" s="42" t="s">
        <v>37</v>
      </c>
      <c r="Q39" s="123">
        <v>257768.43</v>
      </c>
      <c r="R39" s="124">
        <v>4257096.5599999996</v>
      </c>
      <c r="U39">
        <f t="shared" si="0"/>
        <v>1425.8360198821981</v>
      </c>
    </row>
    <row r="40" spans="1:21" x14ac:dyDescent="0.25">
      <c r="A40" s="9" t="str">
        <f>Inverters!B36</f>
        <v>B-1</v>
      </c>
      <c r="B40" s="24">
        <f>SQRT(($C$2-Q40)^2+('NSA 1'!$D$2-R40)^2)</f>
        <v>6160.8963426517803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6"/>
        <v>53.492878036627644</v>
      </c>
      <c r="H40" s="37">
        <f t="shared" si="7"/>
        <v>12.507121963372356</v>
      </c>
      <c r="O40" s="46" t="s">
        <v>126</v>
      </c>
      <c r="P40" s="42" t="s">
        <v>126</v>
      </c>
      <c r="Q40" s="123">
        <v>252816.43</v>
      </c>
      <c r="R40" s="124">
        <v>4259063</v>
      </c>
      <c r="U40">
        <f t="shared" si="0"/>
        <v>17.811979898323369</v>
      </c>
    </row>
    <row r="41" spans="1:21" x14ac:dyDescent="0.25">
      <c r="A41" s="9" t="str">
        <f>Inverters!B37</f>
        <v>B-2</v>
      </c>
      <c r="B41" s="24">
        <f>SQRT(($C$2-Q41)^2+('NSA 1'!$D$2-R41)^2)</f>
        <v>4084.6678560930886</v>
      </c>
      <c r="C41" s="24">
        <v>66</v>
      </c>
      <c r="D41" s="24">
        <v>10</v>
      </c>
      <c r="E41" s="24">
        <v>1.5</v>
      </c>
      <c r="F41" s="25">
        <v>1.5</v>
      </c>
      <c r="G41" s="27">
        <f>20*LOG10(B41/D41)-2.3</f>
        <v>49.923134954795529</v>
      </c>
      <c r="H41" s="37">
        <f>C41-G41</f>
        <v>16.076865045204471</v>
      </c>
      <c r="O41" s="46" t="s">
        <v>198</v>
      </c>
      <c r="P41" s="42" t="s">
        <v>198</v>
      </c>
      <c r="Q41" s="123">
        <v>254406.11</v>
      </c>
      <c r="R41" s="124">
        <v>4257462.75</v>
      </c>
      <c r="U41">
        <f t="shared" si="0"/>
        <v>40.521592472802865</v>
      </c>
    </row>
    <row r="42" spans="1:21" x14ac:dyDescent="0.25">
      <c r="A42" s="9" t="str">
        <f>Inverters!B38</f>
        <v>B-3</v>
      </c>
      <c r="B42" s="24">
        <f>SQRT(($C$2-Q42)^2+('NSA 1'!$D$2-R42)^2)</f>
        <v>3166.2880483146773</v>
      </c>
      <c r="C42" s="24">
        <v>66</v>
      </c>
      <c r="D42" s="24">
        <v>10</v>
      </c>
      <c r="E42" s="24">
        <v>1.5</v>
      </c>
      <c r="F42" s="25">
        <v>1.5</v>
      </c>
      <c r="G42" s="27">
        <f>20*LOG10(B42/D42)-2.3</f>
        <v>47.711008432277353</v>
      </c>
      <c r="H42" s="37">
        <f>C42-G42</f>
        <v>18.288991567722647</v>
      </c>
      <c r="O42" s="46" t="s">
        <v>199</v>
      </c>
      <c r="P42" s="42" t="s">
        <v>199</v>
      </c>
      <c r="Q42" s="123">
        <v>255183.93</v>
      </c>
      <c r="R42" s="124">
        <v>4256730.4000000004</v>
      </c>
      <c r="U42">
        <f t="shared" si="0"/>
        <v>67.43714203965483</v>
      </c>
    </row>
    <row r="43" spans="1:21" x14ac:dyDescent="0.25">
      <c r="A43" s="9" t="str">
        <f>Inverters!B39</f>
        <v>C-1</v>
      </c>
      <c r="B43" s="24">
        <f>SQRT(($C$2-Q43)^2+('NSA 1'!$D$2-R43)^2)</f>
        <v>3478.1120006836804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ref="G43:G44" si="8">20*LOG10(B43/D43)-2.3</f>
        <v>48.526871257162057</v>
      </c>
      <c r="H43" s="37">
        <f t="shared" ref="H43:H44" si="9">C43-G43</f>
        <v>17.473128742837943</v>
      </c>
      <c r="O43" s="46" t="s">
        <v>200</v>
      </c>
      <c r="P43" s="42" t="s">
        <v>200</v>
      </c>
      <c r="Q43" s="123">
        <v>255199.02</v>
      </c>
      <c r="R43" s="124">
        <v>4257829.17</v>
      </c>
      <c r="U43">
        <f t="shared" si="0"/>
        <v>55.887267260475149</v>
      </c>
    </row>
    <row r="44" spans="1:21" ht="15.75" thickBot="1" x14ac:dyDescent="0.3">
      <c r="A44" s="9" t="str">
        <f>Inverters!B40</f>
        <v>Trans</v>
      </c>
      <c r="B44" s="24">
        <f>SQRT(($C$2-Q44)^2+('NSA 1'!$D$2-R44)^2)</f>
        <v>947.21116969765512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8"/>
        <v>37.228936213874498</v>
      </c>
      <c r="H44" s="37">
        <f t="shared" si="9"/>
        <v>16.771063786125502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47.545167157439607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20.25390624288454</v>
      </c>
      <c r="O45" s="108"/>
      <c r="P45" s="108"/>
      <c r="Q45" s="109"/>
      <c r="R45" s="109"/>
      <c r="U45">
        <f>10^(H45/10)</f>
        <v>106.0206894944953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41.21994833095016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41.21994833095016</v>
      </c>
      <c r="D51" s="77">
        <f>10*LOG10(SUM(U7:U44))</f>
        <v>41.18504038210807</v>
      </c>
      <c r="E51" s="77">
        <f>P85</f>
        <v>41.206890709085314</v>
      </c>
      <c r="F51" s="78">
        <f>S85</f>
        <v>47.599825017096087</v>
      </c>
    </row>
    <row r="52" spans="1:19" ht="30.75" thickBot="1" x14ac:dyDescent="0.3">
      <c r="B52" s="72" t="s">
        <v>141</v>
      </c>
      <c r="C52" s="79">
        <f>10*LOG10(10^(C50/10)+10^(C51/10))</f>
        <v>43.662969990317691</v>
      </c>
      <c r="D52" s="79">
        <f>10*LOG10(10^(D50/10)+10^(D51/10))</f>
        <v>41.944900189018675</v>
      </c>
      <c r="E52" s="79">
        <f>J85</f>
        <v>43.0953345047567</v>
      </c>
      <c r="F52" s="80">
        <f>M85</f>
        <v>48.645778183071201</v>
      </c>
    </row>
    <row r="53" spans="1:19" ht="14.45" customHeight="1" thickBot="1" x14ac:dyDescent="0.3">
      <c r="B53" s="74" t="s">
        <v>145</v>
      </c>
      <c r="C53" s="81">
        <f>C52-C50</f>
        <v>3.6629699903176913</v>
      </c>
      <c r="D53" s="81">
        <f>D52-D50</f>
        <v>7.944900189018675</v>
      </c>
      <c r="E53" s="81">
        <f>E52-E50</f>
        <v>4.5268634347853265</v>
      </c>
      <c r="F53" s="82">
        <f>F52-F50</f>
        <v>6.6952062532583767</v>
      </c>
    </row>
    <row r="54" spans="1:19" ht="16.149999999999999" customHeight="1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1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41.944900189018675</v>
      </c>
      <c r="J61" s="62">
        <f>10^(I61/10)</f>
        <v>15649.123534829439</v>
      </c>
      <c r="K61" s="63"/>
      <c r="L61" s="153">
        <f>I61+10</f>
        <v>51.944900189018675</v>
      </c>
      <c r="M61" s="62">
        <f>10^(L61/10)</f>
        <v>156491.23534829429</v>
      </c>
      <c r="N61" s="62"/>
      <c r="O61" s="62">
        <f>D51</f>
        <v>41.18504038210807</v>
      </c>
      <c r="P61" s="62">
        <f>10^(O61/10)</f>
        <v>13137.237103319851</v>
      </c>
      <c r="Q61" s="62"/>
      <c r="R61" s="62">
        <f>O61+10</f>
        <v>51.18504038210807</v>
      </c>
      <c r="S61" s="63">
        <f>10^(R61/10)</f>
        <v>131372.37103319867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10">10^(C62/10)</f>
        <v>2511.8864315095811</v>
      </c>
      <c r="E62" s="26"/>
      <c r="F62" s="26">
        <f t="shared" ref="F62:F67" si="11">C62+10</f>
        <v>44</v>
      </c>
      <c r="G62" s="26">
        <f t="shared" ref="G62:G84" si="12">10^(F62/10)</f>
        <v>25118.86431509586</v>
      </c>
      <c r="H62" s="151"/>
      <c r="I62" s="157">
        <f t="shared" ref="I62:I66" si="13">10*LOG10(10^(C62/10)+10^((10*LOG10(SUM($U$7:$U$44)))/10))</f>
        <v>41.944900189018675</v>
      </c>
      <c r="J62" s="26">
        <f t="shared" ref="J62:J84" si="14">10^(I62/10)</f>
        <v>15649.123534829439</v>
      </c>
      <c r="K62" s="64"/>
      <c r="L62" s="154">
        <f t="shared" ref="L62:L67" si="15">I62+10</f>
        <v>51.944900189018675</v>
      </c>
      <c r="M62" s="26">
        <f t="shared" ref="M62:M84" si="16">10^(L62/10)</f>
        <v>156491.23534829429</v>
      </c>
      <c r="N62" s="26"/>
      <c r="O62" s="26">
        <f>O61</f>
        <v>41.18504038210807</v>
      </c>
      <c r="P62" s="26">
        <f t="shared" ref="P62:P84" si="17">10^(O62/10)</f>
        <v>13137.237103319851</v>
      </c>
      <c r="Q62" s="26"/>
      <c r="R62" s="26">
        <f t="shared" ref="R62:R67" si="18">O62+10</f>
        <v>51.18504038210807</v>
      </c>
      <c r="S62" s="64">
        <f t="shared" ref="S62:S84" si="19">10^(R62/10)</f>
        <v>131372.37103319867</v>
      </c>
    </row>
    <row r="63" spans="1:19" x14ac:dyDescent="0.25">
      <c r="A63" s="183"/>
      <c r="B63" s="59">
        <v>8.3333333333333301E-2</v>
      </c>
      <c r="C63" s="1">
        <f t="shared" ref="C63:C67" si="20">C62</f>
        <v>34</v>
      </c>
      <c r="D63" s="26">
        <f t="shared" si="10"/>
        <v>2511.8864315095811</v>
      </c>
      <c r="E63" s="26"/>
      <c r="F63" s="26">
        <f t="shared" si="11"/>
        <v>44</v>
      </c>
      <c r="G63" s="26">
        <f t="shared" si="12"/>
        <v>25118.86431509586</v>
      </c>
      <c r="H63" s="151"/>
      <c r="I63" s="157">
        <f t="shared" si="13"/>
        <v>41.944900189018675</v>
      </c>
      <c r="J63" s="26">
        <f t="shared" si="14"/>
        <v>15649.123534829439</v>
      </c>
      <c r="K63" s="64"/>
      <c r="L63" s="154">
        <f t="shared" si="15"/>
        <v>51.944900189018675</v>
      </c>
      <c r="M63" s="26">
        <f t="shared" si="16"/>
        <v>156491.23534829429</v>
      </c>
      <c r="N63" s="26"/>
      <c r="O63" s="26">
        <f t="shared" ref="O63:O84" si="21">O62</f>
        <v>41.18504038210807</v>
      </c>
      <c r="P63" s="26">
        <f t="shared" si="17"/>
        <v>13137.237103319851</v>
      </c>
      <c r="Q63" s="26"/>
      <c r="R63" s="26">
        <f t="shared" si="18"/>
        <v>51.18504038210807</v>
      </c>
      <c r="S63" s="64">
        <f t="shared" si="19"/>
        <v>131372.37103319867</v>
      </c>
    </row>
    <row r="64" spans="1:19" x14ac:dyDescent="0.25">
      <c r="A64" s="183"/>
      <c r="B64" s="59">
        <v>0.125</v>
      </c>
      <c r="C64" s="1">
        <f t="shared" si="20"/>
        <v>34</v>
      </c>
      <c r="D64" s="26">
        <f t="shared" si="10"/>
        <v>2511.8864315095811</v>
      </c>
      <c r="E64" s="26"/>
      <c r="F64" s="26">
        <f t="shared" si="11"/>
        <v>44</v>
      </c>
      <c r="G64" s="26">
        <f t="shared" si="12"/>
        <v>25118.86431509586</v>
      </c>
      <c r="H64" s="151"/>
      <c r="I64" s="157">
        <f t="shared" si="13"/>
        <v>41.944900189018675</v>
      </c>
      <c r="J64" s="26">
        <f t="shared" si="14"/>
        <v>15649.123534829439</v>
      </c>
      <c r="K64" s="64"/>
      <c r="L64" s="154">
        <f t="shared" si="15"/>
        <v>51.944900189018675</v>
      </c>
      <c r="M64" s="26">
        <f t="shared" si="16"/>
        <v>156491.23534829429</v>
      </c>
      <c r="N64" s="26"/>
      <c r="O64" s="26">
        <f t="shared" si="21"/>
        <v>41.18504038210807</v>
      </c>
      <c r="P64" s="26">
        <f t="shared" si="17"/>
        <v>13137.237103319851</v>
      </c>
      <c r="Q64" s="26"/>
      <c r="R64" s="26">
        <f t="shared" si="18"/>
        <v>51.18504038210807</v>
      </c>
      <c r="S64" s="64">
        <f t="shared" si="19"/>
        <v>131372.37103319867</v>
      </c>
    </row>
    <row r="65" spans="1:19" x14ac:dyDescent="0.25">
      <c r="A65" s="183"/>
      <c r="B65" s="59">
        <v>0.16666666666666699</v>
      </c>
      <c r="C65" s="1">
        <f t="shared" si="20"/>
        <v>34</v>
      </c>
      <c r="D65" s="26">
        <f t="shared" si="10"/>
        <v>2511.8864315095811</v>
      </c>
      <c r="E65" s="26"/>
      <c r="F65" s="26">
        <f t="shared" si="11"/>
        <v>44</v>
      </c>
      <c r="G65" s="26">
        <f t="shared" si="12"/>
        <v>25118.86431509586</v>
      </c>
      <c r="H65" s="151"/>
      <c r="I65" s="157">
        <f t="shared" si="13"/>
        <v>41.944900189018675</v>
      </c>
      <c r="J65" s="26">
        <f t="shared" si="14"/>
        <v>15649.123534829439</v>
      </c>
      <c r="K65" s="64"/>
      <c r="L65" s="154">
        <f t="shared" si="15"/>
        <v>51.944900189018675</v>
      </c>
      <c r="M65" s="26">
        <f t="shared" si="16"/>
        <v>156491.23534829429</v>
      </c>
      <c r="N65" s="26"/>
      <c r="O65" s="26">
        <f t="shared" si="21"/>
        <v>41.18504038210807</v>
      </c>
      <c r="P65" s="26">
        <f t="shared" si="17"/>
        <v>13137.237103319851</v>
      </c>
      <c r="Q65" s="26"/>
      <c r="R65" s="26">
        <f t="shared" si="18"/>
        <v>51.18504038210807</v>
      </c>
      <c r="S65" s="64">
        <f t="shared" si="19"/>
        <v>131372.37103319867</v>
      </c>
    </row>
    <row r="66" spans="1:19" x14ac:dyDescent="0.25">
      <c r="A66" s="183"/>
      <c r="B66" s="59">
        <v>0.20833333333333301</v>
      </c>
      <c r="C66" s="1">
        <f t="shared" si="20"/>
        <v>34</v>
      </c>
      <c r="D66" s="26">
        <f t="shared" si="10"/>
        <v>2511.8864315095811</v>
      </c>
      <c r="E66" s="26"/>
      <c r="F66" s="26">
        <f t="shared" si="11"/>
        <v>44</v>
      </c>
      <c r="G66" s="26">
        <f t="shared" si="12"/>
        <v>25118.86431509586</v>
      </c>
      <c r="H66" s="151"/>
      <c r="I66" s="157">
        <f t="shared" si="13"/>
        <v>41.944900189018675</v>
      </c>
      <c r="J66" s="26">
        <f t="shared" si="14"/>
        <v>15649.123534829439</v>
      </c>
      <c r="K66" s="64"/>
      <c r="L66" s="154">
        <f t="shared" si="15"/>
        <v>51.944900189018675</v>
      </c>
      <c r="M66" s="26">
        <f t="shared" si="16"/>
        <v>156491.23534829429</v>
      </c>
      <c r="N66" s="26"/>
      <c r="O66" s="26">
        <f t="shared" si="21"/>
        <v>41.18504038210807</v>
      </c>
      <c r="P66" s="26">
        <f t="shared" si="17"/>
        <v>13137.237103319851</v>
      </c>
      <c r="Q66" s="26"/>
      <c r="R66" s="26">
        <f t="shared" si="18"/>
        <v>51.18504038210807</v>
      </c>
      <c r="S66" s="64">
        <f t="shared" si="19"/>
        <v>131372.37103319867</v>
      </c>
    </row>
    <row r="67" spans="1:19" x14ac:dyDescent="0.25">
      <c r="A67" s="183"/>
      <c r="B67" s="59">
        <v>0.25</v>
      </c>
      <c r="C67" s="1">
        <f t="shared" si="20"/>
        <v>34</v>
      </c>
      <c r="D67" s="26">
        <f t="shared" si="10"/>
        <v>2511.8864315095811</v>
      </c>
      <c r="E67" s="26"/>
      <c r="F67" s="26">
        <f t="shared" si="11"/>
        <v>44</v>
      </c>
      <c r="G67" s="26">
        <f t="shared" si="12"/>
        <v>25118.86431509586</v>
      </c>
      <c r="H67" s="151"/>
      <c r="I67" s="157">
        <f>10*LOG10(10^(C67/10)+10^((10*LOG10(SUM($U$7:$U$44)))/10))</f>
        <v>41.944900189018675</v>
      </c>
      <c r="J67" s="26">
        <f t="shared" si="14"/>
        <v>15649.123534829439</v>
      </c>
      <c r="K67" s="64"/>
      <c r="L67" s="154">
        <f t="shared" si="15"/>
        <v>51.944900189018675</v>
      </c>
      <c r="M67" s="26">
        <f t="shared" si="16"/>
        <v>156491.23534829429</v>
      </c>
      <c r="N67" s="26"/>
      <c r="O67" s="26">
        <f t="shared" si="21"/>
        <v>41.18504038210807</v>
      </c>
      <c r="P67" s="26">
        <f t="shared" si="17"/>
        <v>13137.237103319851</v>
      </c>
      <c r="Q67" s="26"/>
      <c r="R67" s="26">
        <f t="shared" si="18"/>
        <v>51.18504038210807</v>
      </c>
      <c r="S67" s="64">
        <f t="shared" si="19"/>
        <v>131372.37103319867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10"/>
        <v>10000</v>
      </c>
      <c r="E68" s="26"/>
      <c r="F68" s="26">
        <f>C68</f>
        <v>40</v>
      </c>
      <c r="G68" s="26">
        <f t="shared" si="12"/>
        <v>10000</v>
      </c>
      <c r="H68" s="151"/>
      <c r="I68" s="157">
        <f>10*LOG10(10^(C68/10)+10^($H$46/10))</f>
        <v>43.662969990317691</v>
      </c>
      <c r="J68" s="26">
        <f t="shared" si="14"/>
        <v>23243.25779281438</v>
      </c>
      <c r="K68" s="64"/>
      <c r="L68" s="154">
        <f>I68</f>
        <v>43.662969990317691</v>
      </c>
      <c r="M68" s="26">
        <f t="shared" si="16"/>
        <v>23243.25779281438</v>
      </c>
      <c r="N68" s="26"/>
      <c r="O68" s="26">
        <f>H46</f>
        <v>41.21994833095016</v>
      </c>
      <c r="P68" s="26">
        <f t="shared" si="17"/>
        <v>13243.257792814347</v>
      </c>
      <c r="Q68" s="26"/>
      <c r="R68" s="26">
        <f>O68</f>
        <v>41.21994833095016</v>
      </c>
      <c r="S68" s="64">
        <f t="shared" si="19"/>
        <v>13243.257792814347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10"/>
        <v>10000</v>
      </c>
      <c r="E69" s="26"/>
      <c r="F69" s="26">
        <f t="shared" ref="F69:F82" si="22">C69</f>
        <v>40</v>
      </c>
      <c r="G69" s="26">
        <f t="shared" si="12"/>
        <v>10000</v>
      </c>
      <c r="H69" s="151"/>
      <c r="I69" s="157">
        <f t="shared" ref="I69:I82" si="23">10*LOG10(10^(C69/10)+10^($H$46/10))</f>
        <v>43.662969990317691</v>
      </c>
      <c r="J69" s="26">
        <f t="shared" si="14"/>
        <v>23243.25779281438</v>
      </c>
      <c r="K69" s="64"/>
      <c r="L69" s="154">
        <f t="shared" ref="L69:L82" si="24">I69</f>
        <v>43.662969990317691</v>
      </c>
      <c r="M69" s="26">
        <f t="shared" si="16"/>
        <v>23243.25779281438</v>
      </c>
      <c r="N69" s="26"/>
      <c r="O69" s="26">
        <f t="shared" si="21"/>
        <v>41.21994833095016</v>
      </c>
      <c r="P69" s="26">
        <f t="shared" si="17"/>
        <v>13243.257792814347</v>
      </c>
      <c r="Q69" s="26"/>
      <c r="R69" s="26">
        <f t="shared" ref="R69:R82" si="25">O69</f>
        <v>41.21994833095016</v>
      </c>
      <c r="S69" s="64">
        <f t="shared" si="19"/>
        <v>13243.257792814347</v>
      </c>
    </row>
    <row r="70" spans="1:19" x14ac:dyDescent="0.25">
      <c r="A70" s="183"/>
      <c r="B70" s="59">
        <v>0.375</v>
      </c>
      <c r="C70" s="1">
        <f t="shared" ref="C70:C82" si="26">C69</f>
        <v>40</v>
      </c>
      <c r="D70" s="26">
        <f t="shared" si="10"/>
        <v>10000</v>
      </c>
      <c r="E70" s="26"/>
      <c r="F70" s="26">
        <f t="shared" si="22"/>
        <v>40</v>
      </c>
      <c r="G70" s="26">
        <f t="shared" si="12"/>
        <v>10000</v>
      </c>
      <c r="H70" s="151"/>
      <c r="I70" s="157">
        <f t="shared" si="23"/>
        <v>43.662969990317691</v>
      </c>
      <c r="J70" s="26">
        <f t="shared" si="14"/>
        <v>23243.25779281438</v>
      </c>
      <c r="K70" s="64"/>
      <c r="L70" s="154">
        <f t="shared" si="24"/>
        <v>43.662969990317691</v>
      </c>
      <c r="M70" s="26">
        <f t="shared" si="16"/>
        <v>23243.25779281438</v>
      </c>
      <c r="N70" s="26"/>
      <c r="O70" s="26">
        <f t="shared" si="21"/>
        <v>41.21994833095016</v>
      </c>
      <c r="P70" s="26">
        <f t="shared" si="17"/>
        <v>13243.257792814347</v>
      </c>
      <c r="Q70" s="26"/>
      <c r="R70" s="26">
        <f t="shared" si="25"/>
        <v>41.21994833095016</v>
      </c>
      <c r="S70" s="64">
        <f t="shared" si="19"/>
        <v>13243.257792814347</v>
      </c>
    </row>
    <row r="71" spans="1:19" x14ac:dyDescent="0.25">
      <c r="A71" s="183"/>
      <c r="B71" s="59">
        <v>0.41666666666666702</v>
      </c>
      <c r="C71" s="1">
        <f t="shared" si="26"/>
        <v>40</v>
      </c>
      <c r="D71" s="26">
        <f t="shared" si="10"/>
        <v>10000</v>
      </c>
      <c r="E71" s="26"/>
      <c r="F71" s="26">
        <f t="shared" si="22"/>
        <v>40</v>
      </c>
      <c r="G71" s="26">
        <f t="shared" si="12"/>
        <v>10000</v>
      </c>
      <c r="H71" s="151"/>
      <c r="I71" s="157">
        <f t="shared" si="23"/>
        <v>43.662969990317691</v>
      </c>
      <c r="J71" s="26">
        <f t="shared" si="14"/>
        <v>23243.25779281438</v>
      </c>
      <c r="K71" s="64"/>
      <c r="L71" s="154">
        <f t="shared" si="24"/>
        <v>43.662969990317691</v>
      </c>
      <c r="M71" s="26">
        <f t="shared" si="16"/>
        <v>23243.25779281438</v>
      </c>
      <c r="N71" s="26"/>
      <c r="O71" s="26">
        <f t="shared" si="21"/>
        <v>41.21994833095016</v>
      </c>
      <c r="P71" s="26">
        <f t="shared" si="17"/>
        <v>13243.257792814347</v>
      </c>
      <c r="Q71" s="26"/>
      <c r="R71" s="26">
        <f t="shared" si="25"/>
        <v>41.21994833095016</v>
      </c>
      <c r="S71" s="64">
        <f t="shared" si="19"/>
        <v>13243.257792814347</v>
      </c>
    </row>
    <row r="72" spans="1:19" x14ac:dyDescent="0.25">
      <c r="A72" s="183"/>
      <c r="B72" s="59">
        <v>0.45833333333333298</v>
      </c>
      <c r="C72" s="1">
        <f t="shared" si="26"/>
        <v>40</v>
      </c>
      <c r="D72" s="26">
        <f t="shared" si="10"/>
        <v>10000</v>
      </c>
      <c r="E72" s="26"/>
      <c r="F72" s="26">
        <f t="shared" si="22"/>
        <v>40</v>
      </c>
      <c r="G72" s="26">
        <f t="shared" si="12"/>
        <v>10000</v>
      </c>
      <c r="H72" s="151"/>
      <c r="I72" s="157">
        <f t="shared" si="23"/>
        <v>43.662969990317691</v>
      </c>
      <c r="J72" s="26">
        <f t="shared" si="14"/>
        <v>23243.25779281438</v>
      </c>
      <c r="K72" s="64"/>
      <c r="L72" s="154">
        <f t="shared" si="24"/>
        <v>43.662969990317691</v>
      </c>
      <c r="M72" s="26">
        <f t="shared" si="16"/>
        <v>23243.25779281438</v>
      </c>
      <c r="N72" s="26"/>
      <c r="O72" s="26">
        <f t="shared" si="21"/>
        <v>41.21994833095016</v>
      </c>
      <c r="P72" s="26">
        <f t="shared" si="17"/>
        <v>13243.257792814347</v>
      </c>
      <c r="Q72" s="26"/>
      <c r="R72" s="26">
        <f t="shared" si="25"/>
        <v>41.21994833095016</v>
      </c>
      <c r="S72" s="64">
        <f t="shared" si="19"/>
        <v>13243.257792814347</v>
      </c>
    </row>
    <row r="73" spans="1:19" x14ac:dyDescent="0.25">
      <c r="A73" s="183"/>
      <c r="B73" s="59">
        <v>0.5</v>
      </c>
      <c r="C73" s="1">
        <f t="shared" si="26"/>
        <v>40</v>
      </c>
      <c r="D73" s="26">
        <f t="shared" si="10"/>
        <v>10000</v>
      </c>
      <c r="E73" s="26"/>
      <c r="F73" s="26">
        <f t="shared" si="22"/>
        <v>40</v>
      </c>
      <c r="G73" s="26">
        <f t="shared" si="12"/>
        <v>10000</v>
      </c>
      <c r="H73" s="151"/>
      <c r="I73" s="157">
        <f t="shared" si="23"/>
        <v>43.662969990317691</v>
      </c>
      <c r="J73" s="26">
        <f t="shared" si="14"/>
        <v>23243.25779281438</v>
      </c>
      <c r="K73" s="64"/>
      <c r="L73" s="154">
        <f t="shared" si="24"/>
        <v>43.662969990317691</v>
      </c>
      <c r="M73" s="26">
        <f t="shared" si="16"/>
        <v>23243.25779281438</v>
      </c>
      <c r="N73" s="26"/>
      <c r="O73" s="26">
        <f t="shared" si="21"/>
        <v>41.21994833095016</v>
      </c>
      <c r="P73" s="26">
        <f t="shared" si="17"/>
        <v>13243.257792814347</v>
      </c>
      <c r="Q73" s="26"/>
      <c r="R73" s="26">
        <f t="shared" si="25"/>
        <v>41.21994833095016</v>
      </c>
      <c r="S73" s="64">
        <f t="shared" si="19"/>
        <v>13243.257792814347</v>
      </c>
    </row>
    <row r="74" spans="1:19" x14ac:dyDescent="0.25">
      <c r="A74" s="183"/>
      <c r="B74" s="59">
        <v>0.54166666666666696</v>
      </c>
      <c r="C74" s="1">
        <f t="shared" si="26"/>
        <v>40</v>
      </c>
      <c r="D74" s="26">
        <f t="shared" si="10"/>
        <v>10000</v>
      </c>
      <c r="E74" s="26"/>
      <c r="F74" s="26">
        <f t="shared" si="22"/>
        <v>40</v>
      </c>
      <c r="G74" s="26">
        <f t="shared" si="12"/>
        <v>10000</v>
      </c>
      <c r="H74" s="151"/>
      <c r="I74" s="157">
        <f t="shared" si="23"/>
        <v>43.662969990317691</v>
      </c>
      <c r="J74" s="26">
        <f t="shared" si="14"/>
        <v>23243.25779281438</v>
      </c>
      <c r="K74" s="64"/>
      <c r="L74" s="154">
        <f t="shared" si="24"/>
        <v>43.662969990317691</v>
      </c>
      <c r="M74" s="26">
        <f t="shared" si="16"/>
        <v>23243.25779281438</v>
      </c>
      <c r="N74" s="26"/>
      <c r="O74" s="26">
        <f t="shared" si="21"/>
        <v>41.21994833095016</v>
      </c>
      <c r="P74" s="26">
        <f t="shared" si="17"/>
        <v>13243.257792814347</v>
      </c>
      <c r="Q74" s="26"/>
      <c r="R74" s="26">
        <f t="shared" si="25"/>
        <v>41.21994833095016</v>
      </c>
      <c r="S74" s="64">
        <f t="shared" si="19"/>
        <v>13243.257792814347</v>
      </c>
    </row>
    <row r="75" spans="1:19" x14ac:dyDescent="0.25">
      <c r="A75" s="183"/>
      <c r="B75" s="59">
        <v>0.58333333333333304</v>
      </c>
      <c r="C75" s="1">
        <f t="shared" si="26"/>
        <v>40</v>
      </c>
      <c r="D75" s="26">
        <f t="shared" si="10"/>
        <v>10000</v>
      </c>
      <c r="E75" s="26"/>
      <c r="F75" s="26">
        <f t="shared" si="22"/>
        <v>40</v>
      </c>
      <c r="G75" s="26">
        <f t="shared" si="12"/>
        <v>10000</v>
      </c>
      <c r="H75" s="151"/>
      <c r="I75" s="157">
        <f t="shared" si="23"/>
        <v>43.662969990317691</v>
      </c>
      <c r="J75" s="26">
        <f t="shared" si="14"/>
        <v>23243.25779281438</v>
      </c>
      <c r="K75" s="64"/>
      <c r="L75" s="154">
        <f t="shared" si="24"/>
        <v>43.662969990317691</v>
      </c>
      <c r="M75" s="26">
        <f t="shared" si="16"/>
        <v>23243.25779281438</v>
      </c>
      <c r="N75" s="26"/>
      <c r="O75" s="26">
        <f t="shared" si="21"/>
        <v>41.21994833095016</v>
      </c>
      <c r="P75" s="26">
        <f t="shared" si="17"/>
        <v>13243.257792814347</v>
      </c>
      <c r="Q75" s="26"/>
      <c r="R75" s="26">
        <f t="shared" si="25"/>
        <v>41.21994833095016</v>
      </c>
      <c r="S75" s="64">
        <f t="shared" si="19"/>
        <v>13243.257792814347</v>
      </c>
    </row>
    <row r="76" spans="1:19" x14ac:dyDescent="0.25">
      <c r="A76" s="183"/>
      <c r="B76" s="59">
        <v>0.625</v>
      </c>
      <c r="C76" s="1">
        <f t="shared" si="26"/>
        <v>40</v>
      </c>
      <c r="D76" s="26">
        <f t="shared" si="10"/>
        <v>10000</v>
      </c>
      <c r="E76" s="26"/>
      <c r="F76" s="26">
        <f t="shared" si="22"/>
        <v>40</v>
      </c>
      <c r="G76" s="26">
        <f t="shared" si="12"/>
        <v>10000</v>
      </c>
      <c r="H76" s="151"/>
      <c r="I76" s="157">
        <f t="shared" si="23"/>
        <v>43.662969990317691</v>
      </c>
      <c r="J76" s="26">
        <f t="shared" si="14"/>
        <v>23243.25779281438</v>
      </c>
      <c r="K76" s="64"/>
      <c r="L76" s="154">
        <f t="shared" si="24"/>
        <v>43.662969990317691</v>
      </c>
      <c r="M76" s="26">
        <f t="shared" si="16"/>
        <v>23243.25779281438</v>
      </c>
      <c r="N76" s="26"/>
      <c r="O76" s="26">
        <f t="shared" si="21"/>
        <v>41.21994833095016</v>
      </c>
      <c r="P76" s="26">
        <f t="shared" si="17"/>
        <v>13243.257792814347</v>
      </c>
      <c r="Q76" s="26"/>
      <c r="R76" s="26">
        <f t="shared" si="25"/>
        <v>41.21994833095016</v>
      </c>
      <c r="S76" s="64">
        <f t="shared" si="19"/>
        <v>13243.257792814347</v>
      </c>
    </row>
    <row r="77" spans="1:19" x14ac:dyDescent="0.25">
      <c r="A77" s="183"/>
      <c r="B77" s="59">
        <v>0.66666666666666696</v>
      </c>
      <c r="C77" s="1">
        <f t="shared" si="26"/>
        <v>40</v>
      </c>
      <c r="D77" s="26">
        <f t="shared" si="10"/>
        <v>10000</v>
      </c>
      <c r="E77" s="26"/>
      <c r="F77" s="26">
        <f t="shared" si="22"/>
        <v>40</v>
      </c>
      <c r="G77" s="26">
        <f t="shared" si="12"/>
        <v>10000</v>
      </c>
      <c r="H77" s="151"/>
      <c r="I77" s="157">
        <f t="shared" si="23"/>
        <v>43.662969990317691</v>
      </c>
      <c r="J77" s="26">
        <f t="shared" si="14"/>
        <v>23243.25779281438</v>
      </c>
      <c r="K77" s="64"/>
      <c r="L77" s="154">
        <f t="shared" si="24"/>
        <v>43.662969990317691</v>
      </c>
      <c r="M77" s="26">
        <f t="shared" si="16"/>
        <v>23243.25779281438</v>
      </c>
      <c r="N77" s="26"/>
      <c r="O77" s="26">
        <f t="shared" si="21"/>
        <v>41.21994833095016</v>
      </c>
      <c r="P77" s="26">
        <f t="shared" si="17"/>
        <v>13243.257792814347</v>
      </c>
      <c r="Q77" s="26"/>
      <c r="R77" s="26">
        <f t="shared" si="25"/>
        <v>41.21994833095016</v>
      </c>
      <c r="S77" s="64">
        <f t="shared" si="19"/>
        <v>13243.257792814347</v>
      </c>
    </row>
    <row r="78" spans="1:19" x14ac:dyDescent="0.25">
      <c r="A78" s="183"/>
      <c r="B78" s="59">
        <v>0.70833333333333304</v>
      </c>
      <c r="C78" s="1">
        <f t="shared" si="26"/>
        <v>40</v>
      </c>
      <c r="D78" s="26">
        <f t="shared" si="10"/>
        <v>10000</v>
      </c>
      <c r="E78" s="26"/>
      <c r="F78" s="26">
        <f t="shared" si="22"/>
        <v>40</v>
      </c>
      <c r="G78" s="26">
        <f t="shared" si="12"/>
        <v>10000</v>
      </c>
      <c r="H78" s="151"/>
      <c r="I78" s="157">
        <f t="shared" si="23"/>
        <v>43.662969990317691</v>
      </c>
      <c r="J78" s="26">
        <f t="shared" si="14"/>
        <v>23243.25779281438</v>
      </c>
      <c r="K78" s="64"/>
      <c r="L78" s="154">
        <f t="shared" si="24"/>
        <v>43.662969990317691</v>
      </c>
      <c r="M78" s="26">
        <f t="shared" si="16"/>
        <v>23243.25779281438</v>
      </c>
      <c r="N78" s="26"/>
      <c r="O78" s="26">
        <f t="shared" si="21"/>
        <v>41.21994833095016</v>
      </c>
      <c r="P78" s="26">
        <f t="shared" si="17"/>
        <v>13243.257792814347</v>
      </c>
      <c r="Q78" s="26"/>
      <c r="R78" s="26">
        <f t="shared" si="25"/>
        <v>41.21994833095016</v>
      </c>
      <c r="S78" s="64">
        <f t="shared" si="19"/>
        <v>13243.257792814347</v>
      </c>
    </row>
    <row r="79" spans="1:19" x14ac:dyDescent="0.25">
      <c r="A79" s="183"/>
      <c r="B79" s="59">
        <v>0.75</v>
      </c>
      <c r="C79" s="1">
        <f t="shared" si="26"/>
        <v>40</v>
      </c>
      <c r="D79" s="26">
        <f t="shared" si="10"/>
        <v>10000</v>
      </c>
      <c r="E79" s="26"/>
      <c r="F79" s="26">
        <f t="shared" si="22"/>
        <v>40</v>
      </c>
      <c r="G79" s="26">
        <f t="shared" si="12"/>
        <v>10000</v>
      </c>
      <c r="H79" s="151"/>
      <c r="I79" s="157">
        <f t="shared" si="23"/>
        <v>43.662969990317691</v>
      </c>
      <c r="J79" s="26">
        <f t="shared" si="14"/>
        <v>23243.25779281438</v>
      </c>
      <c r="K79" s="64"/>
      <c r="L79" s="154">
        <f t="shared" si="24"/>
        <v>43.662969990317691</v>
      </c>
      <c r="M79" s="26">
        <f t="shared" si="16"/>
        <v>23243.25779281438</v>
      </c>
      <c r="N79" s="26"/>
      <c r="O79" s="26">
        <f t="shared" si="21"/>
        <v>41.21994833095016</v>
      </c>
      <c r="P79" s="26">
        <f t="shared" si="17"/>
        <v>13243.257792814347</v>
      </c>
      <c r="Q79" s="26"/>
      <c r="R79" s="26">
        <f t="shared" si="25"/>
        <v>41.21994833095016</v>
      </c>
      <c r="S79" s="64">
        <f t="shared" si="19"/>
        <v>13243.257792814347</v>
      </c>
    </row>
    <row r="80" spans="1:19" x14ac:dyDescent="0.25">
      <c r="A80" s="183"/>
      <c r="B80" s="59">
        <v>0.79166666666666696</v>
      </c>
      <c r="C80" s="1">
        <f t="shared" si="26"/>
        <v>40</v>
      </c>
      <c r="D80" s="26">
        <f t="shared" si="10"/>
        <v>10000</v>
      </c>
      <c r="E80" s="26"/>
      <c r="F80" s="26">
        <f t="shared" si="22"/>
        <v>40</v>
      </c>
      <c r="G80" s="26">
        <f t="shared" si="12"/>
        <v>10000</v>
      </c>
      <c r="H80" s="151"/>
      <c r="I80" s="157">
        <f t="shared" si="23"/>
        <v>43.662969990317691</v>
      </c>
      <c r="J80" s="26">
        <f t="shared" si="14"/>
        <v>23243.25779281438</v>
      </c>
      <c r="K80" s="64"/>
      <c r="L80" s="154">
        <f t="shared" si="24"/>
        <v>43.662969990317691</v>
      </c>
      <c r="M80" s="26">
        <f t="shared" si="16"/>
        <v>23243.25779281438</v>
      </c>
      <c r="N80" s="26"/>
      <c r="O80" s="26">
        <f t="shared" si="21"/>
        <v>41.21994833095016</v>
      </c>
      <c r="P80" s="26">
        <f t="shared" si="17"/>
        <v>13243.257792814347</v>
      </c>
      <c r="Q80" s="26"/>
      <c r="R80" s="26">
        <f t="shared" si="25"/>
        <v>41.21994833095016</v>
      </c>
      <c r="S80" s="64">
        <f t="shared" si="19"/>
        <v>13243.257792814347</v>
      </c>
    </row>
    <row r="81" spans="1:20" x14ac:dyDescent="0.25">
      <c r="A81" s="183"/>
      <c r="B81" s="59">
        <v>0.83333333333333304</v>
      </c>
      <c r="C81" s="1">
        <f t="shared" si="26"/>
        <v>40</v>
      </c>
      <c r="D81" s="26">
        <f t="shared" si="10"/>
        <v>10000</v>
      </c>
      <c r="E81" s="26"/>
      <c r="F81" s="26">
        <f t="shared" si="22"/>
        <v>40</v>
      </c>
      <c r="G81" s="26">
        <f t="shared" si="12"/>
        <v>10000</v>
      </c>
      <c r="H81" s="151"/>
      <c r="I81" s="157">
        <f t="shared" si="23"/>
        <v>43.662969990317691</v>
      </c>
      <c r="J81" s="26">
        <f t="shared" si="14"/>
        <v>23243.25779281438</v>
      </c>
      <c r="K81" s="64"/>
      <c r="L81" s="154">
        <f t="shared" si="24"/>
        <v>43.662969990317691</v>
      </c>
      <c r="M81" s="26">
        <f t="shared" si="16"/>
        <v>23243.25779281438</v>
      </c>
      <c r="N81" s="26"/>
      <c r="O81" s="26">
        <f t="shared" si="21"/>
        <v>41.21994833095016</v>
      </c>
      <c r="P81" s="26">
        <f t="shared" si="17"/>
        <v>13243.257792814347</v>
      </c>
      <c r="Q81" s="26"/>
      <c r="R81" s="26">
        <f t="shared" si="25"/>
        <v>41.21994833095016</v>
      </c>
      <c r="S81" s="64">
        <f t="shared" si="19"/>
        <v>13243.257792814347</v>
      </c>
    </row>
    <row r="82" spans="1:20" x14ac:dyDescent="0.25">
      <c r="A82" s="183"/>
      <c r="B82" s="59">
        <v>0.875</v>
      </c>
      <c r="C82" s="1">
        <f t="shared" si="26"/>
        <v>40</v>
      </c>
      <c r="D82" s="26">
        <f t="shared" si="10"/>
        <v>10000</v>
      </c>
      <c r="E82" s="26"/>
      <c r="F82" s="26">
        <f t="shared" si="22"/>
        <v>40</v>
      </c>
      <c r="G82" s="26">
        <f t="shared" si="12"/>
        <v>10000</v>
      </c>
      <c r="H82" s="151"/>
      <c r="I82" s="157">
        <f t="shared" si="23"/>
        <v>43.662969990317691</v>
      </c>
      <c r="J82" s="26">
        <f t="shared" si="14"/>
        <v>23243.25779281438</v>
      </c>
      <c r="K82" s="64"/>
      <c r="L82" s="154">
        <f t="shared" si="24"/>
        <v>43.662969990317691</v>
      </c>
      <c r="M82" s="26">
        <f t="shared" si="16"/>
        <v>23243.25779281438</v>
      </c>
      <c r="N82" s="26"/>
      <c r="O82" s="26">
        <f t="shared" si="21"/>
        <v>41.21994833095016</v>
      </c>
      <c r="P82" s="26">
        <f t="shared" si="17"/>
        <v>13243.257792814347</v>
      </c>
      <c r="Q82" s="26"/>
      <c r="R82" s="26">
        <f t="shared" si="25"/>
        <v>41.21994833095016</v>
      </c>
      <c r="S82" s="64">
        <f t="shared" si="19"/>
        <v>13243.257792814347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10"/>
        <v>2511.8864315095811</v>
      </c>
      <c r="E83" s="26"/>
      <c r="F83" s="26">
        <f>C83+10</f>
        <v>44</v>
      </c>
      <c r="G83" s="26">
        <f t="shared" si="12"/>
        <v>25118.86431509586</v>
      </c>
      <c r="H83" s="151"/>
      <c r="I83" s="157">
        <f>10*LOG10(10^(C83/10)+10^((10*LOG10(SUM($U$7:$U$44)))/10))</f>
        <v>41.944900189018675</v>
      </c>
      <c r="J83" s="26">
        <f t="shared" si="14"/>
        <v>15649.123534829439</v>
      </c>
      <c r="K83" s="64"/>
      <c r="L83" s="154">
        <f>I83+10</f>
        <v>51.944900189018675</v>
      </c>
      <c r="M83" s="26">
        <f t="shared" si="16"/>
        <v>156491.23534829429</v>
      </c>
      <c r="N83" s="26"/>
      <c r="O83" s="26">
        <f>D51</f>
        <v>41.18504038210807</v>
      </c>
      <c r="P83" s="26">
        <f t="shared" si="17"/>
        <v>13137.237103319851</v>
      </c>
      <c r="Q83" s="26"/>
      <c r="R83" s="26">
        <f>O83+10</f>
        <v>51.18504038210807</v>
      </c>
      <c r="S83" s="64">
        <f t="shared" si="19"/>
        <v>131372.37103319867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10"/>
        <v>2511.8864315095811</v>
      </c>
      <c r="E84" s="65"/>
      <c r="F84" s="65">
        <f>C84+10</f>
        <v>44</v>
      </c>
      <c r="G84" s="65">
        <f t="shared" si="12"/>
        <v>25118.86431509586</v>
      </c>
      <c r="H84" s="152"/>
      <c r="I84" s="158">
        <f>10*LOG10(10^(C84/10)+10^((10*LOG10(SUM($U$7:$U$44)))/10))</f>
        <v>41.944900189018675</v>
      </c>
      <c r="J84" s="65">
        <f t="shared" si="14"/>
        <v>15649.123534829439</v>
      </c>
      <c r="K84" s="66"/>
      <c r="L84" s="155">
        <f>I84+10</f>
        <v>51.944900189018675</v>
      </c>
      <c r="M84" s="65">
        <f t="shared" si="16"/>
        <v>156491.23534829429</v>
      </c>
      <c r="N84" s="65"/>
      <c r="O84" s="65">
        <f t="shared" si="21"/>
        <v>41.18504038210807</v>
      </c>
      <c r="P84" s="65">
        <f t="shared" si="17"/>
        <v>13137.237103319851</v>
      </c>
      <c r="Q84" s="65"/>
      <c r="R84" s="65">
        <f>O84+10</f>
        <v>51.18504038210807</v>
      </c>
      <c r="S84" s="66">
        <f t="shared" si="19"/>
        <v>131372.37103319867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43.0953345047567</v>
      </c>
      <c r="K85" s="67"/>
      <c r="L85" s="67" t="s">
        <v>134</v>
      </c>
      <c r="M85" s="67">
        <f>10*LOG10(SUM(M61:M84)/24)</f>
        <v>48.645778183071201</v>
      </c>
      <c r="N85" s="67"/>
      <c r="O85" s="67" t="s">
        <v>135</v>
      </c>
      <c r="P85" s="67">
        <f>10*LOG10(SUM(P61:P84)/24)</f>
        <v>41.206890709085314</v>
      </c>
      <c r="Q85" s="67"/>
      <c r="R85" s="67" t="s">
        <v>134</v>
      </c>
      <c r="S85" s="68">
        <f>10*LOG10(SUM(S61:S84)/24)</f>
        <v>47.599825017096087</v>
      </c>
    </row>
    <row r="86" spans="1:20" ht="15.75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ht="58.15" customHeight="1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1</v>
      </c>
      <c r="C89" s="22">
        <f>C2</f>
        <v>258320</v>
      </c>
      <c r="D89" s="23">
        <f>D2</f>
        <v>4256294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41.21994833095016</v>
      </c>
      <c r="J89" s="86">
        <f>D51</f>
        <v>41.18504038210807</v>
      </c>
      <c r="K89" s="86">
        <f>E51</f>
        <v>41.206890709085314</v>
      </c>
      <c r="L89" s="87">
        <f>F51</f>
        <v>47.599825017096087</v>
      </c>
      <c r="M89" s="89">
        <f>C52</f>
        <v>43.662969990317691</v>
      </c>
      <c r="N89" s="86">
        <f>D52</f>
        <v>41.944900189018675</v>
      </c>
      <c r="O89" s="86">
        <f>E52</f>
        <v>43.0953345047567</v>
      </c>
      <c r="P89" s="87">
        <f>F52</f>
        <v>48.645778183071201</v>
      </c>
      <c r="Q89" s="89">
        <f>C53</f>
        <v>3.6629699903176913</v>
      </c>
      <c r="R89" s="86">
        <f>D53</f>
        <v>7.944900189018675</v>
      </c>
      <c r="S89" s="86">
        <f>E53</f>
        <v>4.5268634347853265</v>
      </c>
      <c r="T89" s="87">
        <f>F53</f>
        <v>6.6952062532583767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1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772.10685788950218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31.793848857841073</v>
      </c>
      <c r="K95" s="35">
        <f>4/60*100</f>
        <v>6.666666666666667</v>
      </c>
      <c r="L95" s="36">
        <f t="shared" ref="L95:L126" si="27">F95-J95+M95</f>
        <v>3.4452387687493484</v>
      </c>
      <c r="M95" s="110">
        <f>10*LOG(6.666667/100)</f>
        <v>-11.760912373409578</v>
      </c>
      <c r="N95" s="110">
        <f t="shared" ref="N95:N126" si="28">10^(L95/10)</f>
        <v>2.2106697923478453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9">E$95+P96</f>
        <v>778.10685788950218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30">20*LOG10(E96/G96)-2.3</f>
        <v>35.520784860230997</v>
      </c>
      <c r="K96" s="27">
        <f t="shared" ref="K96:K159" si="31">4/60*100</f>
        <v>6.666666666666667</v>
      </c>
      <c r="L96" s="37">
        <f t="shared" si="27"/>
        <v>-0.28169723364057475</v>
      </c>
      <c r="M96" s="110">
        <f t="shared" ref="M96:M159" si="32">10*LOG(6.666667/100)</f>
        <v>-11.760912373409578</v>
      </c>
      <c r="N96" s="110">
        <f t="shared" si="28"/>
        <v>0.93719567694690453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9"/>
        <v>784.10685788950218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30"/>
        <v>35.587505045254943</v>
      </c>
      <c r="K97" s="27">
        <f t="shared" si="31"/>
        <v>6.666666666666667</v>
      </c>
      <c r="L97" s="37">
        <f t="shared" si="27"/>
        <v>-0.34841741866452125</v>
      </c>
      <c r="M97" s="110">
        <f t="shared" si="32"/>
        <v>-11.760912373409578</v>
      </c>
      <c r="N97" s="110">
        <f t="shared" si="28"/>
        <v>0.92290767604498858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9"/>
        <v>790.10685788950218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30"/>
        <v>35.653716627160975</v>
      </c>
      <c r="K98" s="27">
        <f t="shared" si="31"/>
        <v>6.666666666666667</v>
      </c>
      <c r="L98" s="37">
        <f t="shared" si="27"/>
        <v>-0.41462900057055307</v>
      </c>
      <c r="M98" s="110">
        <f t="shared" si="32"/>
        <v>-11.760912373409578</v>
      </c>
      <c r="N98" s="110">
        <f t="shared" si="28"/>
        <v>0.90894394299042891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9"/>
        <v>796.10685788950218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30"/>
        <v>35.719427301413269</v>
      </c>
      <c r="K99" s="27">
        <f t="shared" si="31"/>
        <v>6.666666666666667</v>
      </c>
      <c r="L99" s="37">
        <f t="shared" si="27"/>
        <v>-0.48033967482284723</v>
      </c>
      <c r="M99" s="110">
        <f t="shared" si="32"/>
        <v>-11.760912373409578</v>
      </c>
      <c r="N99" s="110">
        <f t="shared" si="28"/>
        <v>0.89529473910727653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9"/>
        <v>802.10685788950218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30"/>
        <v>35.784644590131229</v>
      </c>
      <c r="K100" s="27">
        <f t="shared" si="31"/>
        <v>6.666666666666667</v>
      </c>
      <c r="L100" s="37">
        <f t="shared" si="27"/>
        <v>-0.54555696354080752</v>
      </c>
      <c r="M100" s="110">
        <f t="shared" si="32"/>
        <v>-11.760912373409578</v>
      </c>
      <c r="N100" s="110">
        <f t="shared" si="28"/>
        <v>0.88195068859316905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9"/>
        <v>808.10685788950218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30"/>
        <v>35.849375847257001</v>
      </c>
      <c r="K101" s="27">
        <f t="shared" si="31"/>
        <v>6.666666666666667</v>
      </c>
      <c r="L101" s="37">
        <f t="shared" si="27"/>
        <v>-0.61028822066657895</v>
      </c>
      <c r="M101" s="110">
        <f t="shared" si="32"/>
        <v>-11.760912373409578</v>
      </c>
      <c r="N101" s="110">
        <f t="shared" si="28"/>
        <v>0.8689027624141421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9"/>
        <v>814.10685788950218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30"/>
        <v>35.913628263531756</v>
      </c>
      <c r="K102" s="27">
        <f t="shared" si="31"/>
        <v>6.666666666666667</v>
      </c>
      <c r="L102" s="37">
        <f t="shared" si="27"/>
        <v>-0.67454063694133382</v>
      </c>
      <c r="M102" s="110">
        <f t="shared" si="32"/>
        <v>-11.760912373409578</v>
      </c>
      <c r="N102" s="110">
        <f t="shared" si="28"/>
        <v>0.85614226302725027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9"/>
        <v>820.10685788950218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30"/>
        <v>35.977408871289391</v>
      </c>
      <c r="K103" s="27">
        <f t="shared" si="31"/>
        <v>6.666666666666667</v>
      </c>
      <c r="L103" s="37">
        <f t="shared" si="27"/>
        <v>-0.73832124469896954</v>
      </c>
      <c r="M103" s="110">
        <f t="shared" si="32"/>
        <v>-11.760912373409578</v>
      </c>
      <c r="N103" s="110">
        <f t="shared" si="28"/>
        <v>0.84366080988268211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9"/>
        <v>826.10685788950218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30"/>
        <v>36.040724549075399</v>
      </c>
      <c r="K104" s="27">
        <f t="shared" si="31"/>
        <v>6.666666666666667</v>
      </c>
      <c r="L104" s="37">
        <f t="shared" si="27"/>
        <v>-0.80163692248497753</v>
      </c>
      <c r="M104" s="110">
        <f t="shared" si="32"/>
        <v>-11.760912373409578</v>
      </c>
      <c r="N104" s="110">
        <f t="shared" si="28"/>
        <v>0.83145032566028831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9"/>
        <v>832.10685788950218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30"/>
        <v>36.103582026098671</v>
      </c>
      <c r="K105" s="27">
        <f t="shared" si="31"/>
        <v>6.666666666666667</v>
      </c>
      <c r="L105" s="37">
        <f t="shared" si="27"/>
        <v>-0.86449439950824924</v>
      </c>
      <c r="M105" s="110">
        <f t="shared" si="32"/>
        <v>-11.760912373409578</v>
      </c>
      <c r="N105" s="110">
        <f t="shared" si="28"/>
        <v>0.81950302319827684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9"/>
        <v>838.10685788950218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30"/>
        <v>36.165987886523354</v>
      </c>
      <c r="K106" s="27">
        <f t="shared" si="31"/>
        <v>6.666666666666667</v>
      </c>
      <c r="L106" s="37">
        <f t="shared" si="27"/>
        <v>-0.9269002599329319</v>
      </c>
      <c r="M106" s="110">
        <f t="shared" si="32"/>
        <v>-11.760912373409578</v>
      </c>
      <c r="N106" s="110">
        <f t="shared" si="28"/>
        <v>0.80781139307459704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9"/>
        <v>844.10685788950218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30"/>
        <v>36.227948573607591</v>
      </c>
      <c r="K107" s="27">
        <f t="shared" si="31"/>
        <v>6.666666666666667</v>
      </c>
      <c r="L107" s="37">
        <f t="shared" si="27"/>
        <v>-0.98886094701716942</v>
      </c>
      <c r="M107" s="110">
        <f t="shared" si="32"/>
        <v>-11.760912373409578</v>
      </c>
      <c r="N107" s="110">
        <f t="shared" si="28"/>
        <v>0.79636819180402707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9"/>
        <v>850.10685788950218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30"/>
        <v>36.289470393695773</v>
      </c>
      <c r="K108" s="27">
        <f t="shared" si="31"/>
        <v>6.666666666666667</v>
      </c>
      <c r="L108" s="37">
        <f t="shared" si="27"/>
        <v>-1.0503827671053507</v>
      </c>
      <c r="M108" s="110">
        <f t="shared" si="32"/>
        <v>-11.760912373409578</v>
      </c>
      <c r="N108" s="110">
        <f t="shared" si="28"/>
        <v>0.78516643061630687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9"/>
        <v>856.10685788950218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30"/>
        <v>36.350559520070284</v>
      </c>
      <c r="K109" s="27">
        <f t="shared" si="31"/>
        <v>6.666666666666667</v>
      </c>
      <c r="L109" s="37">
        <f t="shared" si="27"/>
        <v>-1.1114718934798624</v>
      </c>
      <c r="M109" s="110">
        <f t="shared" si="32"/>
        <v>-11.760912373409578</v>
      </c>
      <c r="N109" s="110">
        <f t="shared" si="28"/>
        <v>0.77419936478288687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9"/>
        <v>862.10685788950218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30"/>
        <v>36.411221996668829</v>
      </c>
      <c r="K110" s="27">
        <f t="shared" si="31"/>
        <v>6.666666666666667</v>
      </c>
      <c r="L110" s="37">
        <f t="shared" si="27"/>
        <v>-1.1721343700784068</v>
      </c>
      <c r="M110" s="110">
        <f t="shared" si="32"/>
        <v>-11.760912373409578</v>
      </c>
      <c r="N110" s="110">
        <f t="shared" si="28"/>
        <v>0.76346048346181838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9"/>
        <v>868.10685788950218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30"/>
        <v>36.471463741672792</v>
      </c>
      <c r="K111" s="27">
        <f t="shared" si="31"/>
        <v>6.666666666666667</v>
      </c>
      <c r="L111" s="37">
        <f t="shared" si="27"/>
        <v>-1.2323761150823707</v>
      </c>
      <c r="M111" s="110">
        <f t="shared" si="32"/>
        <v>-11.760912373409578</v>
      </c>
      <c r="N111" s="110">
        <f t="shared" si="28"/>
        <v>0.75294350003226196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9"/>
        <v>874.10685788950218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30"/>
        <v>36.531290550972074</v>
      </c>
      <c r="K112" s="27">
        <f t="shared" si="31"/>
        <v>6.666666666666667</v>
      </c>
      <c r="L112" s="37">
        <f t="shared" si="27"/>
        <v>-1.2922029243816517</v>
      </c>
      <c r="M112" s="110">
        <f t="shared" si="32"/>
        <v>-11.760912373409578</v>
      </c>
      <c r="N112" s="110">
        <f t="shared" si="28"/>
        <v>0.7426423428918012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9"/>
        <v>880.10685788950218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30"/>
        <v>36.590708101511353</v>
      </c>
      <c r="K113" s="27">
        <f t="shared" si="31"/>
        <v>6.666666666666667</v>
      </c>
      <c r="L113" s="37">
        <f t="shared" si="27"/>
        <v>-1.3516204749209315</v>
      </c>
      <c r="M113" s="110">
        <f t="shared" si="32"/>
        <v>-11.760912373409578</v>
      </c>
      <c r="N113" s="110">
        <f t="shared" si="28"/>
        <v>0.73255114669142374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9"/>
        <v>886.10685788950218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30"/>
        <v>36.649721954522711</v>
      </c>
      <c r="K114" s="27">
        <f t="shared" si="31"/>
        <v>6.666666666666667</v>
      </c>
      <c r="L114" s="37">
        <f t="shared" si="27"/>
        <v>-1.4106343279322893</v>
      </c>
      <c r="M114" s="110">
        <f t="shared" si="32"/>
        <v>-11.760912373409578</v>
      </c>
      <c r="N114" s="110">
        <f t="shared" si="28"/>
        <v>0.72266424398453277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9"/>
        <v>892.10685788950218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30"/>
        <v>36.708337558649156</v>
      </c>
      <c r="K115" s="27">
        <f t="shared" si="31"/>
        <v>6.666666666666667</v>
      </c>
      <c r="L115" s="37">
        <f t="shared" si="27"/>
        <v>-1.4692499320587338</v>
      </c>
      <c r="M115" s="110">
        <f t="shared" si="32"/>
        <v>-11.760912373409578</v>
      </c>
      <c r="N115" s="110">
        <f t="shared" si="28"/>
        <v>0.71297615726779018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9"/>
        <v>898.10685788950218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30"/>
        <v>36.766560252963473</v>
      </c>
      <c r="K116" s="27">
        <f t="shared" si="31"/>
        <v>6.666666666666667</v>
      </c>
      <c r="L116" s="37">
        <f t="shared" si="27"/>
        <v>-1.5274726263730507</v>
      </c>
      <c r="M116" s="110">
        <f t="shared" si="32"/>
        <v>-11.760912373409578</v>
      </c>
      <c r="N116" s="110">
        <f t="shared" si="28"/>
        <v>0.70348159139291844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9"/>
        <v>904.10685788950218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30"/>
        <v>36.824395269886551</v>
      </c>
      <c r="K117" s="27">
        <f t="shared" si="31"/>
        <v>6.666666666666667</v>
      </c>
      <c r="L117" s="37">
        <f t="shared" si="27"/>
        <v>-1.5853076432961295</v>
      </c>
      <c r="M117" s="110">
        <f t="shared" si="32"/>
        <v>-11.760912373409578</v>
      </c>
      <c r="N117" s="110">
        <f t="shared" si="28"/>
        <v>0.69417542632983575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9"/>
        <v>910.10685788950218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30"/>
        <v>36.881847738009249</v>
      </c>
      <c r="K118" s="27">
        <f t="shared" si="31"/>
        <v>6.666666666666667</v>
      </c>
      <c r="L118" s="37">
        <f t="shared" si="27"/>
        <v>-1.6427601114188271</v>
      </c>
      <c r="M118" s="110">
        <f t="shared" si="32"/>
        <v>-11.760912373409578</v>
      </c>
      <c r="N118" s="110">
        <f t="shared" si="28"/>
        <v>0.68505271026264547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9"/>
        <v>916.10685788950218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30"/>
        <v>36.938922684821428</v>
      </c>
      <c r="K119" s="27">
        <f t="shared" si="31"/>
        <v>6.666666666666667</v>
      </c>
      <c r="L119" s="37">
        <f t="shared" si="27"/>
        <v>-1.699835058231006</v>
      </c>
      <c r="M119" s="110">
        <f t="shared" si="32"/>
        <v>-11.760912373409578</v>
      </c>
      <c r="N119" s="110">
        <f t="shared" si="28"/>
        <v>0.67610865300112399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9"/>
        <v>922.10685788950218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30"/>
        <v>36.995625039352049</v>
      </c>
      <c r="K120" s="27">
        <f t="shared" si="31"/>
        <v>6.666666666666667</v>
      </c>
      <c r="L120" s="37">
        <f t="shared" si="27"/>
        <v>-1.7565374127616273</v>
      </c>
      <c r="M120" s="110">
        <f t="shared" si="32"/>
        <v>-11.760912373409578</v>
      </c>
      <c r="N120" s="110">
        <f t="shared" si="28"/>
        <v>0.66733861969129782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9"/>
        <v>928.10685788950218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30"/>
        <v>37.051959634723538</v>
      </c>
      <c r="K121" s="27">
        <f t="shared" si="31"/>
        <v>6.666666666666667</v>
      </c>
      <c r="L121" s="37">
        <f t="shared" si="27"/>
        <v>-1.812872008133116</v>
      </c>
      <c r="M121" s="110">
        <f t="shared" si="32"/>
        <v>-11.760912373409578</v>
      </c>
      <c r="N121" s="110">
        <f t="shared" si="28"/>
        <v>0.65873812480973071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9"/>
        <v>934.10685788950218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30"/>
        <v>37.10793121062391</v>
      </c>
      <c r="K122" s="27">
        <f t="shared" si="31"/>
        <v>6.666666666666667</v>
      </c>
      <c r="L122" s="37">
        <f t="shared" si="27"/>
        <v>-1.8688435840334883</v>
      </c>
      <c r="M122" s="110">
        <f t="shared" si="32"/>
        <v>-11.760912373409578</v>
      </c>
      <c r="N122" s="110">
        <f t="shared" si="28"/>
        <v>0.65030282642696269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9"/>
        <v>940.10685788950218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30"/>
        <v>37.163544415699761</v>
      </c>
      <c r="K123" s="27">
        <f t="shared" si="31"/>
        <v>6.666666666666667</v>
      </c>
      <c r="L123" s="37">
        <f t="shared" si="27"/>
        <v>-1.9244567891093389</v>
      </c>
      <c r="M123" s="110">
        <f t="shared" si="32"/>
        <v>-11.760912373409578</v>
      </c>
      <c r="N123" s="110">
        <f t="shared" si="28"/>
        <v>0.64202852072641081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9"/>
        <v>946.10685788950218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30"/>
        <v>37.218803809873059</v>
      </c>
      <c r="K124" s="27">
        <f t="shared" si="31"/>
        <v>6.666666666666667</v>
      </c>
      <c r="L124" s="37">
        <f t="shared" si="27"/>
        <v>-1.9797161832826369</v>
      </c>
      <c r="M124" s="110">
        <f t="shared" si="32"/>
        <v>-11.760912373409578</v>
      </c>
      <c r="N124" s="110">
        <f t="shared" si="28"/>
        <v>0.63391113676582544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9"/>
        <v>952.10685788950218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30"/>
        <v>37.273713866584792</v>
      </c>
      <c r="K125" s="27">
        <f t="shared" si="31"/>
        <v>6.666666666666667</v>
      </c>
      <c r="L125" s="37">
        <f t="shared" si="27"/>
        <v>-2.0346262399943704</v>
      </c>
      <c r="M125" s="110">
        <f t="shared" si="32"/>
        <v>-11.760912373409578</v>
      </c>
      <c r="N125" s="110">
        <f t="shared" si="28"/>
        <v>0.6259467314690873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9"/>
        <v>958.10685788950218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30"/>
        <v>37.3282789749681</v>
      </c>
      <c r="K126" s="27">
        <f t="shared" si="31"/>
        <v>6.666666666666667</v>
      </c>
      <c r="L126" s="37">
        <f t="shared" si="27"/>
        <v>-2.0891913483776783</v>
      </c>
      <c r="M126" s="110">
        <f t="shared" si="32"/>
        <v>-11.760912373409578</v>
      </c>
      <c r="N126" s="110">
        <f t="shared" si="28"/>
        <v>0.61813148483686131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9"/>
        <v>964.10685788950218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30"/>
        <v>37.382503441953574</v>
      </c>
      <c r="K127" s="27">
        <f t="shared" si="31"/>
        <v>6.666666666666667</v>
      </c>
      <c r="L127" s="37">
        <f t="shared" ref="L127:L158" si="33">F127-J127+M127</f>
        <v>-2.1434158153631522</v>
      </c>
      <c r="M127" s="110">
        <f t="shared" si="32"/>
        <v>-11.760912373409578</v>
      </c>
      <c r="N127" s="110">
        <f t="shared" ref="N127:N158" si="34">10^(L127/10)</f>
        <v>0.61046169536523887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5">E$95+P128</f>
        <v>970.10685788950218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30"/>
        <v>37.436391494309248</v>
      </c>
      <c r="K128" s="27">
        <f t="shared" si="31"/>
        <v>6.666666666666667</v>
      </c>
      <c r="L128" s="37">
        <f t="shared" si="33"/>
        <v>-2.1973038677188264</v>
      </c>
      <c r="M128" s="110">
        <f t="shared" si="32"/>
        <v>-11.760912373409578</v>
      </c>
      <c r="N128" s="110">
        <f t="shared" si="34"/>
        <v>0.60293377566211048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5"/>
        <v>976.10685788950218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30"/>
        <v>37.489947280617706</v>
      </c>
      <c r="K129" s="27">
        <f t="shared" si="31"/>
        <v>6.666666666666667</v>
      </c>
      <c r="L129" s="37">
        <f t="shared" si="33"/>
        <v>-2.2508596540272841</v>
      </c>
      <c r="M129" s="110">
        <f t="shared" si="32"/>
        <v>-11.760912373409578</v>
      </c>
      <c r="N129" s="110">
        <f t="shared" si="34"/>
        <v>0.59554424825157226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5"/>
        <v>982.10685788950218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30"/>
        <v>37.543174873192619</v>
      </c>
      <c r="K130" s="27">
        <f t="shared" si="31"/>
        <v>6.666666666666667</v>
      </c>
      <c r="L130" s="37">
        <f t="shared" si="33"/>
        <v>-2.3040872466021973</v>
      </c>
      <c r="M130" s="110">
        <f t="shared" si="32"/>
        <v>-11.760912373409578</v>
      </c>
      <c r="N130" s="110">
        <f t="shared" si="34"/>
        <v>0.58828974155720659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5"/>
        <v>988.10685788950218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30"/>
        <v>37.596078269936868</v>
      </c>
      <c r="K131" s="27">
        <f t="shared" si="31"/>
        <v>6.666666666666667</v>
      </c>
      <c r="L131" s="37">
        <f t="shared" si="33"/>
        <v>-2.356990643346446</v>
      </c>
      <c r="M131" s="110">
        <f t="shared" si="32"/>
        <v>-11.760912373409578</v>
      </c>
      <c r="N131" s="110">
        <f t="shared" si="34"/>
        <v>0.58116698605558093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5"/>
        <v>994.10685788950218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30"/>
        <v>37.648661396144476</v>
      </c>
      <c r="K132" s="27">
        <f t="shared" si="31"/>
        <v>6.666666666666667</v>
      </c>
      <c r="L132" s="37">
        <f t="shared" si="33"/>
        <v>-2.4095737695540542</v>
      </c>
      <c r="M132" s="110">
        <f t="shared" si="32"/>
        <v>-11.760912373409578</v>
      </c>
      <c r="N132" s="110">
        <f t="shared" si="34"/>
        <v>0.57417281059175584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5"/>
        <v>1000.1068578895022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30"/>
        <v>37.70092810624832</v>
      </c>
      <c r="K133" s="27">
        <f t="shared" si="31"/>
        <v>6.666666666666667</v>
      </c>
      <c r="L133" s="37">
        <f t="shared" si="33"/>
        <v>-2.4618404796578979</v>
      </c>
      <c r="M133" s="110">
        <f t="shared" si="32"/>
        <v>-11.760912373409578</v>
      </c>
      <c r="N133" s="110">
        <f t="shared" si="34"/>
        <v>0.5673041388490615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5"/>
        <v>1006.1068578895022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30"/>
        <v>37.752882185515517</v>
      </c>
      <c r="K134" s="27">
        <f t="shared" si="31"/>
        <v>6.666666666666667</v>
      </c>
      <c r="L134" s="37">
        <f t="shared" si="33"/>
        <v>-2.5137945589250954</v>
      </c>
      <c r="M134" s="110">
        <f t="shared" si="32"/>
        <v>-11.760912373409578</v>
      </c>
      <c r="N134" s="110">
        <f t="shared" si="34"/>
        <v>0.56055798596580697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5"/>
        <v>1012.1068578895022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30"/>
        <v>37.804527351692464</v>
      </c>
      <c r="K135" s="27">
        <f t="shared" si="31"/>
        <v>6.666666666666667</v>
      </c>
      <c r="L135" s="37">
        <f t="shared" si="33"/>
        <v>-2.565439725102042</v>
      </c>
      <c r="M135" s="110">
        <f t="shared" si="32"/>
        <v>-11.760912373409578</v>
      </c>
      <c r="N135" s="110">
        <f t="shared" si="34"/>
        <v>0.55393145529196419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5"/>
        <v>1018.1068578895022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30"/>
        <v>37.855867256601286</v>
      </c>
      <c r="K136" s="27">
        <f t="shared" si="31"/>
        <v>6.666666666666667</v>
      </c>
      <c r="L136" s="37">
        <f t="shared" si="33"/>
        <v>-2.6167796300108641</v>
      </c>
      <c r="M136" s="110">
        <f t="shared" si="32"/>
        <v>-11.760912373409578</v>
      </c>
      <c r="N136" s="110">
        <f t="shared" si="34"/>
        <v>0.54742173527924753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5"/>
        <v>1024.1068578895022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30"/>
        <v>37.906905487689244</v>
      </c>
      <c r="K137" s="27">
        <f t="shared" si="31"/>
        <v>6.666666666666667</v>
      </c>
      <c r="L137" s="37">
        <f t="shared" si="33"/>
        <v>-2.6678178610988219</v>
      </c>
      <c r="M137" s="110">
        <f t="shared" si="32"/>
        <v>-11.760912373409578</v>
      </c>
      <c r="N137" s="110">
        <f t="shared" si="34"/>
        <v>0.54102609649837774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5"/>
        <v>1030.1068578895022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30"/>
        <v>37.957645569533057</v>
      </c>
      <c r="K138" s="27">
        <f t="shared" si="31"/>
        <v>6.666666666666667</v>
      </c>
      <c r="L138" s="37">
        <f t="shared" si="33"/>
        <v>-2.7185579429426348</v>
      </c>
      <c r="M138" s="110">
        <f t="shared" si="32"/>
        <v>-11.760912373409578</v>
      </c>
      <c r="N138" s="110">
        <f t="shared" si="34"/>
        <v>0.53474188877758211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5"/>
        <v>1036.1068578895022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30"/>
        <v>38.008090965299438</v>
      </c>
      <c r="K139" s="27">
        <f t="shared" si="31"/>
        <v>6.666666666666667</v>
      </c>
      <c r="L139" s="37">
        <f t="shared" si="33"/>
        <v>-2.769003338709016</v>
      </c>
      <c r="M139" s="110">
        <f t="shared" si="32"/>
        <v>-11.760912373409578</v>
      </c>
      <c r="N139" s="110">
        <f t="shared" si="34"/>
        <v>0.52856653845676538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5"/>
        <v>1042.1068578895022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30"/>
        <v>38.05824507816348</v>
      </c>
      <c r="K140" s="27">
        <f t="shared" si="31"/>
        <v>6.666666666666667</v>
      </c>
      <c r="L140" s="37">
        <f t="shared" si="33"/>
        <v>-2.8191574515730586</v>
      </c>
      <c r="M140" s="110">
        <f t="shared" si="32"/>
        <v>-11.760912373409578</v>
      </c>
      <c r="N140" s="110">
        <f t="shared" si="34"/>
        <v>0.52249754575202112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5"/>
        <v>1048.1068578895022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30"/>
        <v>38.108111252686335</v>
      </c>
      <c r="K141" s="27">
        <f t="shared" si="31"/>
        <v>6.666666666666667</v>
      </c>
      <c r="L141" s="37">
        <f t="shared" si="33"/>
        <v>-2.8690236260959132</v>
      </c>
      <c r="M141" s="110">
        <f t="shared" si="32"/>
        <v>-11.760912373409578</v>
      </c>
      <c r="N141" s="110">
        <f t="shared" si="34"/>
        <v>0.51653248222545123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5"/>
        <v>1054.1068578895022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30"/>
        <v>38.157692776153567</v>
      </c>
      <c r="K142" s="27">
        <f t="shared" si="31"/>
        <v>6.666666666666667</v>
      </c>
      <c r="L142" s="37">
        <f t="shared" si="33"/>
        <v>-2.9186051495631453</v>
      </c>
      <c r="M142" s="110">
        <f t="shared" si="32"/>
        <v>-11.760912373409578</v>
      </c>
      <c r="N142" s="110">
        <f t="shared" si="34"/>
        <v>0.51066898835550734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5"/>
        <v>1060.1068578895022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30"/>
        <v>38.206992879875529</v>
      </c>
      <c r="K143" s="27">
        <f t="shared" si="31"/>
        <v>6.666666666666667</v>
      </c>
      <c r="L143" s="37">
        <f t="shared" si="33"/>
        <v>-2.9679052532851067</v>
      </c>
      <c r="M143" s="110">
        <f t="shared" si="32"/>
        <v>-11.760912373409578</v>
      </c>
      <c r="N143" s="110">
        <f t="shared" si="34"/>
        <v>0.504904771203321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5"/>
        <v>1066.1068578895022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30"/>
        <v>38.25601474045105</v>
      </c>
      <c r="K144" s="27">
        <f t="shared" si="31"/>
        <v>6.666666666666667</v>
      </c>
      <c r="L144" s="37">
        <f t="shared" si="33"/>
        <v>-3.0169271138606284</v>
      </c>
      <c r="M144" s="110">
        <f t="shared" si="32"/>
        <v>-11.760912373409578</v>
      </c>
      <c r="N144" s="110">
        <f t="shared" si="34"/>
        <v>0.4992376021707064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5"/>
        <v>1072.1068578895022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30"/>
        <v>38.304761480995616</v>
      </c>
      <c r="K145" s="27">
        <f t="shared" si="31"/>
        <v>6.666666666666667</v>
      </c>
      <c r="L145" s="37">
        <f t="shared" si="33"/>
        <v>-3.065673854405194</v>
      </c>
      <c r="M145" s="110">
        <f t="shared" si="32"/>
        <v>-11.760912373409578</v>
      </c>
      <c r="N145" s="110">
        <f t="shared" si="34"/>
        <v>0.49366531484575488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5"/>
        <v>1078.1068578895022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30"/>
        <v>38.353236172335372</v>
      </c>
      <c r="K146" s="27">
        <f t="shared" si="31"/>
        <v>6.666666666666667</v>
      </c>
      <c r="L146" s="37">
        <f t="shared" si="33"/>
        <v>-3.1141485457449498</v>
      </c>
      <c r="M146" s="110">
        <f t="shared" si="32"/>
        <v>-11.760912373409578</v>
      </c>
      <c r="N146" s="110">
        <f t="shared" si="34"/>
        <v>0.48818580293211172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5"/>
        <v>1084.1068578895022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30"/>
        <v>38.401441834167834</v>
      </c>
      <c r="K147" s="27">
        <f t="shared" si="31"/>
        <v>6.666666666666667</v>
      </c>
      <c r="L147" s="37">
        <f t="shared" si="33"/>
        <v>-3.1623542075774118</v>
      </c>
      <c r="M147" s="110">
        <f t="shared" si="32"/>
        <v>-11.760912373409578</v>
      </c>
      <c r="N147" s="110">
        <f t="shared" si="34"/>
        <v>0.48279701825827159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5"/>
        <v>1090.1068578895022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30"/>
        <v>38.449381436190798</v>
      </c>
      <c r="K148" s="27">
        <f t="shared" si="31"/>
        <v>6.666666666666667</v>
      </c>
      <c r="L148" s="37">
        <f t="shared" si="33"/>
        <v>-3.2102938096003761</v>
      </c>
      <c r="M148" s="110">
        <f t="shared" si="32"/>
        <v>-11.760912373409578</v>
      </c>
      <c r="N148" s="110">
        <f t="shared" si="34"/>
        <v>0.47749696886333481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5"/>
        <v>1096.1068578895022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30"/>
        <v>38.497057899200051</v>
      </c>
      <c r="K149" s="27">
        <f t="shared" si="31"/>
        <v>6.666666666666667</v>
      </c>
      <c r="L149" s="37">
        <f t="shared" si="33"/>
        <v>-3.2579702726096293</v>
      </c>
      <c r="M149" s="110">
        <f t="shared" si="32"/>
        <v>-11.760912373409578</v>
      </c>
      <c r="N149" s="110">
        <f t="shared" si="34"/>
        <v>0.47228371715593459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5"/>
        <v>1102.1068578895022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30"/>
        <v>38.544474096157188</v>
      </c>
      <c r="K150" s="27">
        <f t="shared" si="31"/>
        <v>6.666666666666667</v>
      </c>
      <c r="L150" s="37">
        <f t="shared" si="33"/>
        <v>-3.3053864695667663</v>
      </c>
      <c r="M150" s="110">
        <f t="shared" si="32"/>
        <v>-11.760912373409578</v>
      </c>
      <c r="N150" s="110">
        <f t="shared" si="34"/>
        <v>0.46715537814312591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5"/>
        <v>1108.1068578895022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30"/>
        <v>38.591632853228532</v>
      </c>
      <c r="K151" s="27">
        <f t="shared" si="31"/>
        <v>6.666666666666667</v>
      </c>
      <c r="L151" s="37">
        <f t="shared" si="33"/>
        <v>-3.3525452266381102</v>
      </c>
      <c r="M151" s="110">
        <f t="shared" si="32"/>
        <v>-11.760912373409578</v>
      </c>
      <c r="N151" s="110">
        <f t="shared" si="34"/>
        <v>0.4621101177262113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5"/>
        <v>1114.1068578895022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30"/>
        <v>38.638536950795867</v>
      </c>
      <c r="K152" s="27">
        <f t="shared" si="31"/>
        <v>6.666666666666667</v>
      </c>
      <c r="L152" s="37">
        <f t="shared" si="33"/>
        <v>-3.3994493242054453</v>
      </c>
      <c r="M152" s="110">
        <f t="shared" si="32"/>
        <v>-11.760912373409578</v>
      </c>
      <c r="N152" s="110">
        <f t="shared" si="34"/>
        <v>0.45714615106065248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5"/>
        <v>864.10685788950218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30"/>
        <v>36.431349037591318</v>
      </c>
      <c r="K153" s="27">
        <f t="shared" si="31"/>
        <v>6.666666666666667</v>
      </c>
      <c r="L153" s="37">
        <f t="shared" si="33"/>
        <v>-1.1922614110008958</v>
      </c>
      <c r="M153" s="110">
        <f t="shared" si="32"/>
        <v>-11.760912373409578</v>
      </c>
      <c r="N153" s="110">
        <f t="shared" si="34"/>
        <v>0.75993047116783907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5"/>
        <v>864.30230246243104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30"/>
        <v>36.433313398851368</v>
      </c>
      <c r="K154" s="27">
        <f t="shared" si="31"/>
        <v>6.666666666666667</v>
      </c>
      <c r="L154" s="37">
        <f t="shared" si="33"/>
        <v>-1.1942257722609462</v>
      </c>
      <c r="M154" s="110">
        <f t="shared" si="32"/>
        <v>-11.760912373409578</v>
      </c>
      <c r="N154" s="110">
        <f t="shared" si="34"/>
        <v>0.75958682405945865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5"/>
        <v>864.88616592744779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30"/>
        <v>36.43917901027114</v>
      </c>
      <c r="K155" s="27">
        <f t="shared" si="31"/>
        <v>6.666666666666667</v>
      </c>
      <c r="L155" s="37">
        <f t="shared" si="33"/>
        <v>-1.2000913836807179</v>
      </c>
      <c r="M155" s="110">
        <f t="shared" si="32"/>
        <v>-11.760912373409578</v>
      </c>
      <c r="N155" s="110">
        <f t="shared" si="34"/>
        <v>0.75856161330632477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5"/>
        <v>865.85119105156593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30"/>
        <v>36.448865173871759</v>
      </c>
      <c r="K156" s="27">
        <f t="shared" si="31"/>
        <v>6.666666666666667</v>
      </c>
      <c r="L156" s="37">
        <f t="shared" si="33"/>
        <v>-1.2097775472813375</v>
      </c>
      <c r="M156" s="110">
        <f t="shared" si="32"/>
        <v>-11.760912373409578</v>
      </c>
      <c r="N156" s="110">
        <f t="shared" si="34"/>
        <v>0.7568716622293975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5"/>
        <v>867.18577248153986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30"/>
        <v>36.462242879655484</v>
      </c>
      <c r="K157" s="27">
        <f t="shared" si="31"/>
        <v>6.666666666666667</v>
      </c>
      <c r="L157" s="37">
        <f t="shared" si="33"/>
        <v>-1.2231552530650625</v>
      </c>
      <c r="M157" s="110">
        <f t="shared" si="32"/>
        <v>-11.760912373409578</v>
      </c>
      <c r="N157" s="110">
        <f t="shared" si="34"/>
        <v>0.75454383437460892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5"/>
        <v>868.87462111672573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30"/>
        <v>36.479142242767622</v>
      </c>
      <c r="K158" s="27">
        <f t="shared" si="31"/>
        <v>6.666666666666667</v>
      </c>
      <c r="L158" s="37">
        <f t="shared" si="33"/>
        <v>-1.2400546161772006</v>
      </c>
      <c r="M158" s="110">
        <f t="shared" si="32"/>
        <v>-11.760912373409578</v>
      </c>
      <c r="N158" s="110">
        <f t="shared" si="34"/>
        <v>0.75161344178872636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5"/>
        <v>870.89957017132997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30"/>
        <v>36.49936152414498</v>
      </c>
      <c r="K159" s="27">
        <f t="shared" si="31"/>
        <v>6.666666666666667</v>
      </c>
      <c r="L159" s="37">
        <f t="shared" ref="L159:L190" si="36">F159-J159+M159</f>
        <v>-1.2602738975545584</v>
      </c>
      <c r="M159" s="110">
        <f t="shared" si="32"/>
        <v>-11.760912373409578</v>
      </c>
      <c r="N159" s="110">
        <f t="shared" ref="N159:N190" si="37">10^(L159/10)</f>
        <v>0.7481223170116319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8">E$95+P160</f>
        <v>873.24043292766646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9">20*LOG10(E160/G160)-2.3</f>
        <v>36.522676725598615</v>
      </c>
      <c r="K160" s="27">
        <f t="shared" ref="K160:K223" si="40">4/60*100</f>
        <v>6.666666666666667</v>
      </c>
      <c r="L160" s="37">
        <f t="shared" si="36"/>
        <v>-1.2835890990081928</v>
      </c>
      <c r="M160" s="110">
        <f t="shared" ref="M160:M223" si="41">10*LOG(6.666667/100)</f>
        <v>-11.760912373409578</v>
      </c>
      <c r="N160" s="110">
        <f t="shared" si="37"/>
        <v>0.74411676631581514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8"/>
        <v>875.87583205808494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9"/>
        <v>36.548850861394158</v>
      </c>
      <c r="K161" s="27">
        <f t="shared" si="40"/>
        <v>6.666666666666667</v>
      </c>
      <c r="L161" s="37">
        <f t="shared" si="36"/>
        <v>-1.3097632348037358</v>
      </c>
      <c r="M161" s="110">
        <f t="shared" si="41"/>
        <v>-11.760912373409578</v>
      </c>
      <c r="N161" s="110">
        <f t="shared" si="37"/>
        <v>0.73964559736690627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8"/>
        <v>878.78394071425885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9"/>
        <v>36.577642236637473</v>
      </c>
      <c r="K162" s="27">
        <f t="shared" si="40"/>
        <v>6.666666666666667</v>
      </c>
      <c r="L162" s="37">
        <f t="shared" si="36"/>
        <v>-1.3385546100470513</v>
      </c>
      <c r="M162" s="110">
        <f t="shared" si="41"/>
        <v>-11.760912373409578</v>
      </c>
      <c r="N162" s="110">
        <f t="shared" si="37"/>
        <v>0.73475836485148083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8"/>
        <v>881.94309963146998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9"/>
        <v>36.608811332722318</v>
      </c>
      <c r="K163" s="27">
        <f t="shared" si="40"/>
        <v>6.666666666666667</v>
      </c>
      <c r="L163" s="37">
        <f t="shared" si="36"/>
        <v>-1.3697237061318965</v>
      </c>
      <c r="M163" s="110">
        <f t="shared" si="41"/>
        <v>-11.760912373409578</v>
      </c>
      <c r="N163" s="110">
        <f t="shared" si="37"/>
        <v>0.72950391909849732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8"/>
        <v>885.33229672724747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9"/>
        <v>36.642126149513558</v>
      </c>
      <c r="K164" s="27">
        <f t="shared" si="40"/>
        <v>6.666666666666667</v>
      </c>
      <c r="L164" s="37">
        <f t="shared" si="36"/>
        <v>-1.4030385229231364</v>
      </c>
      <c r="M164" s="110">
        <f t="shared" si="41"/>
        <v>-11.760912373409578</v>
      </c>
      <c r="N164" s="110">
        <f t="shared" si="37"/>
        <v>0.72392928879390961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8"/>
        <v>888.93151282158408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9"/>
        <v>36.677366046188837</v>
      </c>
      <c r="K165" s="27">
        <f t="shared" si="40"/>
        <v>6.666666666666667</v>
      </c>
      <c r="L165" s="37">
        <f t="shared" si="36"/>
        <v>-1.4382784195984151</v>
      </c>
      <c r="M165" s="110">
        <f t="shared" si="41"/>
        <v>-11.760912373409578</v>
      </c>
      <c r="N165" s="110">
        <f t="shared" si="37"/>
        <v>0.71807888746061821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8"/>
        <v>892.72194815601904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9"/>
        <v>36.714324246409703</v>
      </c>
      <c r="K166" s="27">
        <f t="shared" si="40"/>
        <v>6.666666666666667</v>
      </c>
      <c r="L166" s="37">
        <f t="shared" si="36"/>
        <v>-1.475236619819281</v>
      </c>
      <c r="M166" s="110">
        <f t="shared" si="41"/>
        <v>-11.760912373409578</v>
      </c>
      <c r="N166" s="110">
        <f t="shared" si="37"/>
        <v>0.71199400685542036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8"/>
        <v>896.68614990868173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9"/>
        <v>36.752809235154629</v>
      </c>
      <c r="K167" s="27">
        <f t="shared" si="40"/>
        <v>6.666666666666667</v>
      </c>
      <c r="L167" s="37">
        <f t="shared" si="36"/>
        <v>-1.5137216085642073</v>
      </c>
      <c r="M167" s="110">
        <f t="shared" si="41"/>
        <v>-11.760912373409578</v>
      </c>
      <c r="N167" s="110">
        <f t="shared" si="37"/>
        <v>0.70571254738207856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8"/>
        <v>900.80806223507147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9"/>
        <v>36.792645289233668</v>
      </c>
      <c r="K168" s="27">
        <f t="shared" si="40"/>
        <v>6.666666666666667</v>
      </c>
      <c r="L168" s="37">
        <f t="shared" si="36"/>
        <v>-1.5535576626432466</v>
      </c>
      <c r="M168" s="110">
        <f t="shared" si="41"/>
        <v>-11.760912373409578</v>
      </c>
      <c r="N168" s="110">
        <f t="shared" si="37"/>
        <v>0.69926893272217905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8"/>
        <v>905.0730189982595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9"/>
        <v>36.833672367944338</v>
      </c>
      <c r="K169" s="27">
        <f t="shared" si="40"/>
        <v>6.666666666666667</v>
      </c>
      <c r="L169" s="37">
        <f t="shared" si="36"/>
        <v>-1.5945847413539163</v>
      </c>
      <c r="M169" s="110">
        <f t="shared" si="41"/>
        <v>-11.760912373409578</v>
      </c>
      <c r="N169" s="110">
        <f t="shared" si="37"/>
        <v>0.69269415949537383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8"/>
        <v>909.46769655904438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9"/>
        <v>36.875745558802521</v>
      </c>
      <c r="K170" s="27">
        <f t="shared" si="40"/>
        <v>6.666666666666667</v>
      </c>
      <c r="L170" s="37">
        <f t="shared" si="36"/>
        <v>-1.6366579322120991</v>
      </c>
      <c r="M170" s="110">
        <f t="shared" si="41"/>
        <v>-11.760912373409578</v>
      </c>
      <c r="N170" s="110">
        <f t="shared" si="37"/>
        <v>0.68601593977388897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8"/>
        <v>913.98004069724777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9"/>
        <v>36.918734236127513</v>
      </c>
      <c r="K171" s="27">
        <f t="shared" si="40"/>
        <v>6.666666666666667</v>
      </c>
      <c r="L171" s="37">
        <f t="shared" si="36"/>
        <v>-1.679646609537091</v>
      </c>
      <c r="M171" s="110">
        <f t="shared" si="41"/>
        <v>-11.760912373409578</v>
      </c>
      <c r="N171" s="110">
        <f t="shared" si="37"/>
        <v>0.67925890245411003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8"/>
        <v>918.59917850734212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9"/>
        <v>36.962521053950574</v>
      </c>
      <c r="K172" s="27">
        <f t="shared" si="40"/>
        <v>6.666666666666667</v>
      </c>
      <c r="L172" s="37">
        <f t="shared" si="36"/>
        <v>-1.7234334273601526</v>
      </c>
      <c r="M172" s="110">
        <f t="shared" si="41"/>
        <v>-11.760912373409578</v>
      </c>
      <c r="N172" s="110">
        <f t="shared" si="37"/>
        <v>0.67244482743488165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8"/>
        <v>923.31532326098863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9"/>
        <v>37.007000862679369</v>
      </c>
      <c r="K173" s="27">
        <f t="shared" si="40"/>
        <v>6.666666666666667</v>
      </c>
      <c r="L173" s="37">
        <f t="shared" si="36"/>
        <v>-1.7679132360889476</v>
      </c>
      <c r="M173" s="110">
        <f t="shared" si="41"/>
        <v>-11.760912373409578</v>
      </c>
      <c r="N173" s="110">
        <f t="shared" si="37"/>
        <v>0.66559289353497109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8"/>
        <v>928.11967787555329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9"/>
        <v>37.052079612519194</v>
      </c>
      <c r="K174" s="27">
        <f t="shared" si="40"/>
        <v>6.666666666666667</v>
      </c>
      <c r="L174" s="37">
        <f t="shared" si="36"/>
        <v>-1.8129919859287718</v>
      </c>
      <c r="M174" s="110">
        <f t="shared" si="41"/>
        <v>-11.760912373409578</v>
      </c>
      <c r="N174" s="110">
        <f t="shared" si="37"/>
        <v>0.65871992682201963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8"/>
        <v>933.00434077845227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9"/>
        <v>37.097673285899859</v>
      </c>
      <c r="K175" s="27">
        <f t="shared" si="40"/>
        <v>6.666666666666667</v>
      </c>
      <c r="L175" s="37">
        <f t="shared" si="36"/>
        <v>-1.858585659309437</v>
      </c>
      <c r="M175" s="110">
        <f t="shared" si="41"/>
        <v>-11.760912373409578</v>
      </c>
      <c r="N175" s="110">
        <f t="shared" si="37"/>
        <v>0.65184064051515134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8"/>
        <v>937.96221656084572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9"/>
        <v>37.143706885499675</v>
      </c>
      <c r="K176" s="27">
        <f t="shared" si="40"/>
        <v>6.666666666666667</v>
      </c>
      <c r="L176" s="37">
        <f t="shared" si="36"/>
        <v>-1.9046192589092534</v>
      </c>
      <c r="M176" s="110">
        <f t="shared" si="41"/>
        <v>-11.760912373409578</v>
      </c>
      <c r="N176" s="110">
        <f t="shared" si="37"/>
        <v>0.6449678609970404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8"/>
        <v>942.98693279585279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9"/>
        <v>37.19011349305039</v>
      </c>
      <c r="K177" s="27">
        <f t="shared" si="40"/>
        <v>6.666666666666667</v>
      </c>
      <c r="L177" s="37">
        <f t="shared" si="36"/>
        <v>-1.9510258664599682</v>
      </c>
      <c r="M177" s="110">
        <f t="shared" si="41"/>
        <v>-11.760912373409578</v>
      </c>
      <c r="N177" s="110">
        <f t="shared" si="37"/>
        <v>0.63811273691717996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8"/>
        <v>948.07276367809527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9"/>
        <v>37.236833406068932</v>
      </c>
      <c r="K178" s="27">
        <f t="shared" si="40"/>
        <v>6.666666666666667</v>
      </c>
      <c r="L178" s="37">
        <f t="shared" si="36"/>
        <v>-1.9977457794785103</v>
      </c>
      <c r="M178" s="110">
        <f t="shared" si="41"/>
        <v>-11.760912373409578</v>
      </c>
      <c r="N178" s="110">
        <f t="shared" si="37"/>
        <v>0.63128493008087316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8"/>
        <v>953.2145606522505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9"/>
        <v>37.283813354198145</v>
      </c>
      <c r="K179" s="27">
        <f t="shared" si="40"/>
        <v>6.666666666666667</v>
      </c>
      <c r="L179" s="37">
        <f t="shared" si="36"/>
        <v>-2.0447257276077231</v>
      </c>
      <c r="M179" s="110">
        <f t="shared" si="41"/>
        <v>-11.760912373409578</v>
      </c>
      <c r="N179" s="110">
        <f t="shared" si="37"/>
        <v>0.62449278797304975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8"/>
        <v>958.40768987905608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9"/>
        <v>37.331005793280404</v>
      </c>
      <c r="K180" s="27">
        <f t="shared" si="40"/>
        <v>6.666666666666667</v>
      </c>
      <c r="L180" s="37">
        <f t="shared" si="36"/>
        <v>-2.0919181666899824</v>
      </c>
      <c r="M180" s="110">
        <f t="shared" si="41"/>
        <v>-11.760912373409578</v>
      </c>
      <c r="N180" s="110">
        <f t="shared" si="37"/>
        <v>0.61774349850891785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8"/>
        <v>963.64797619050819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9"/>
        <v>37.37836827310408</v>
      </c>
      <c r="K181" s="27">
        <f t="shared" si="40"/>
        <v>6.666666666666667</v>
      </c>
      <c r="L181" s="37">
        <f t="shared" si="36"/>
        <v>-2.139280646513658</v>
      </c>
      <c r="M181" s="110">
        <f t="shared" si="41"/>
        <v>-11.760912373409578</v>
      </c>
      <c r="N181" s="110">
        <f t="shared" si="37"/>
        <v>0.61104322805074096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8"/>
        <v>968.93165307547463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9"/>
        <v>37.425862873542926</v>
      </c>
      <c r="K182" s="27">
        <f t="shared" si="40"/>
        <v>6.666666666666667</v>
      </c>
      <c r="L182" s="37">
        <f t="shared" si="36"/>
        <v>-2.1867752469525037</v>
      </c>
      <c r="M182" s="110">
        <f t="shared" si="41"/>
        <v>-11.760912373409578</v>
      </c>
      <c r="N182" s="110">
        <f t="shared" si="37"/>
        <v>0.6043972439709514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8"/>
        <v>974.25531818539457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9"/>
        <v>37.473455703249229</v>
      </c>
      <c r="K183" s="27">
        <f t="shared" si="40"/>
        <v>6.666666666666667</v>
      </c>
      <c r="L183" s="37">
        <f t="shared" si="36"/>
        <v>-2.2343680766588072</v>
      </c>
      <c r="M183" s="110">
        <f t="shared" si="41"/>
        <v>-11.760912373409578</v>
      </c>
      <c r="N183" s="110">
        <f t="shared" si="37"/>
        <v>0.59781002314236131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8"/>
        <v>979.61589383733747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9"/>
        <v>37.521116454938706</v>
      </c>
      <c r="K184" s="27">
        <f t="shared" si="40"/>
        <v>6.666666666666667</v>
      </c>
      <c r="L184" s="37">
        <f t="shared" si="36"/>
        <v>-2.2820288283482846</v>
      </c>
      <c r="M184" s="110">
        <f t="shared" si="41"/>
        <v>-11.760912373409578</v>
      </c>
      <c r="N184" s="110">
        <f t="shared" si="37"/>
        <v>0.59128534774484243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8"/>
        <v>985.01059200424243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9"/>
        <v>37.568818011460095</v>
      </c>
      <c r="K185" s="27">
        <f t="shared" si="40"/>
        <v>6.666666666666667</v>
      </c>
      <c r="L185" s="37">
        <f t="shared" si="36"/>
        <v>-2.3297303848696735</v>
      </c>
      <c r="M185" s="110">
        <f t="shared" si="41"/>
        <v>-11.760912373409578</v>
      </c>
      <c r="N185" s="110">
        <f t="shared" si="37"/>
        <v>0.58482638972871848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8"/>
        <v>990.43688330973612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9"/>
        <v>37.61653609716452</v>
      </c>
      <c r="K186" s="27">
        <f t="shared" si="40"/>
        <v>6.666666666666667</v>
      </c>
      <c r="L186" s="37">
        <f t="shared" si="36"/>
        <v>-2.3774484705740981</v>
      </c>
      <c r="M186" s="110">
        <f t="shared" si="41"/>
        <v>-11.760912373409578</v>
      </c>
      <c r="N186" s="110">
        <f t="shared" si="37"/>
        <v>0.57843578519205285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8"/>
        <v>995.89246958069202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9"/>
        <v>37.664248969501379</v>
      </c>
      <c r="K187" s="27">
        <f t="shared" si="40"/>
        <v>6.666666666666667</v>
      </c>
      <c r="L187" s="37">
        <f t="shared" si="36"/>
        <v>-2.4251613429109575</v>
      </c>
      <c r="M187" s="110">
        <f t="shared" si="41"/>
        <v>-11.760912373409578</v>
      </c>
      <c r="N187" s="110">
        <f t="shared" si="37"/>
        <v>0.57211569982848953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8"/>
        <v>1001.3752595500887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9"/>
        <v>37.711937146218737</v>
      </c>
      <c r="K188" s="27">
        <f t="shared" si="40"/>
        <v>6.666666666666667</v>
      </c>
      <c r="L188" s="37">
        <f t="shared" si="36"/>
        <v>-2.4728495196283156</v>
      </c>
      <c r="M188" s="110">
        <f t="shared" si="41"/>
        <v>-11.760912373409578</v>
      </c>
      <c r="N188" s="110">
        <f t="shared" si="37"/>
        <v>0.565867886494964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8"/>
        <v>1006.8833473427692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9"/>
        <v>37.759583164003324</v>
      </c>
      <c r="K189" s="27">
        <f t="shared" si="40"/>
        <v>6.666666666666667</v>
      </c>
      <c r="L189" s="37">
        <f t="shared" si="36"/>
        <v>-2.5204955374129021</v>
      </c>
      <c r="M189" s="110">
        <f t="shared" si="41"/>
        <v>-11.760912373409578</v>
      </c>
      <c r="N189" s="110">
        <f t="shared" si="37"/>
        <v>0.55969373584149407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8"/>
        <v>1012.4149934155389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9"/>
        <v>37.807171364837266</v>
      </c>
      <c r="K190" s="27">
        <f t="shared" si="40"/>
        <v>6.666666666666667</v>
      </c>
      <c r="L190" s="37">
        <f t="shared" si="36"/>
        <v>-2.5680837382468447</v>
      </c>
      <c r="M190" s="110">
        <f t="shared" si="41"/>
        <v>-11.760912373409578</v>
      </c>
      <c r="N190" s="110">
        <f t="shared" si="37"/>
        <v>0.55359432084265847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8"/>
        <v>1017.9686076595711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9"/>
        <v>37.854687706764565</v>
      </c>
      <c r="K191" s="27">
        <f t="shared" si="40"/>
        <v>6.666666666666667</v>
      </c>
      <c r="L191" s="37">
        <f t="shared" ref="L191:L222" si="42">F191-J191+M191</f>
        <v>-2.6156000801741435</v>
      </c>
      <c r="M191" s="110">
        <f t="shared" si="41"/>
        <v>-11.760912373409578</v>
      </c>
      <c r="N191" s="110">
        <f t="shared" ref="N191:N222" si="43">10^(L191/10)</f>
        <v>0.54757043597459276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4">E$95+P192</f>
        <v>1023.5427344067566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9"/>
        <v>37.902119596142398</v>
      </c>
      <c r="K192" s="27">
        <f t="shared" si="40"/>
        <v>6.666666666666667</v>
      </c>
      <c r="L192" s="37">
        <f t="shared" si="42"/>
        <v>-2.6630319695519766</v>
      </c>
      <c r="M192" s="110">
        <f t="shared" si="41"/>
        <v>-11.760912373409578</v>
      </c>
      <c r="N192" s="110">
        <f t="shared" si="43"/>
        <v>0.5416226316937357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4"/>
        <v>1029.1360391121798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9"/>
        <v>37.949455738799251</v>
      </c>
      <c r="K193" s="27">
        <f t="shared" si="40"/>
        <v>6.666666666666667</v>
      </c>
      <c r="L193" s="37">
        <f t="shared" si="42"/>
        <v>-2.7103681122088297</v>
      </c>
      <c r="M193" s="110">
        <f t="shared" si="41"/>
        <v>-11.760912373409578</v>
      </c>
      <c r="N193" s="110">
        <f t="shared" si="43"/>
        <v>0.53575124479439329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4"/>
        <v>1034.7472965123463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9"/>
        <v>37.996686007833276</v>
      </c>
      <c r="K194" s="27">
        <f t="shared" si="40"/>
        <v>6.666666666666667</v>
      </c>
      <c r="L194" s="37">
        <f t="shared" si="42"/>
        <v>-2.7575983812428539</v>
      </c>
      <c r="M194" s="110">
        <f t="shared" si="41"/>
        <v>-11.760912373409578</v>
      </c>
      <c r="N194" s="110">
        <f t="shared" si="43"/>
        <v>0.52995642515139374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4"/>
        <v>1040.3753800832176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9"/>
        <v>38.043801326060787</v>
      </c>
      <c r="K195" s="27">
        <f t="shared" si="40"/>
        <v>6.666666666666667</v>
      </c>
      <c r="L195" s="37">
        <f t="shared" si="42"/>
        <v>-2.8047136994703656</v>
      </c>
      <c r="M195" s="110">
        <f t="shared" si="41"/>
        <v>-11.760912373409578</v>
      </c>
      <c r="N195" s="110">
        <f t="shared" si="43"/>
        <v>0.52423815929134043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4"/>
        <v>1046.0192526437374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9"/>
        <v>38.090793561370596</v>
      </c>
      <c r="K196" s="27">
        <f t="shared" si="40"/>
        <v>6.666666666666667</v>
      </c>
      <c r="L196" s="37">
        <f t="shared" si="42"/>
        <v>-2.8517059347801741</v>
      </c>
      <c r="M196" s="110">
        <f t="shared" si="41"/>
        <v>-11.760912373409578</v>
      </c>
      <c r="N196" s="110">
        <f t="shared" si="43"/>
        <v>0.51859629118044637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4"/>
        <v>1051.677957969607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9"/>
        <v>38.137655433455187</v>
      </c>
      <c r="K197" s="27">
        <f t="shared" si="40"/>
        <v>6.666666666666667</v>
      </c>
      <c r="L197" s="37">
        <f t="shared" si="42"/>
        <v>-2.8985678068647651</v>
      </c>
      <c r="M197" s="110">
        <f t="shared" si="41"/>
        <v>-11.760912373409578</v>
      </c>
      <c r="N197" s="110">
        <f t="shared" si="43"/>
        <v>0.5130305405682678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4"/>
        <v>1057.3506132988011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9"/>
        <v>38.184380430579751</v>
      </c>
      <c r="K198" s="27">
        <f t="shared" si="40"/>
        <v>6.666666666666667</v>
      </c>
      <c r="L198" s="37">
        <f t="shared" si="42"/>
        <v>-2.9452928039893287</v>
      </c>
      <c r="M198" s="110">
        <f t="shared" si="41"/>
        <v>-11.760912373409578</v>
      </c>
      <c r="N198" s="110">
        <f t="shared" si="43"/>
        <v>0.50754051918389942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4"/>
        <v>1063.0364026249931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9"/>
        <v>38.230962735216053</v>
      </c>
      <c r="K199" s="27">
        <f t="shared" si="40"/>
        <v>6.666666666666667</v>
      </c>
      <c r="L199" s="37">
        <f t="shared" si="42"/>
        <v>-2.9918751086256314</v>
      </c>
      <c r="M199" s="110">
        <f t="shared" si="41"/>
        <v>-11.760912373409578</v>
      </c>
      <c r="N199" s="110">
        <f t="shared" si="43"/>
        <v>0.50212574504386576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4"/>
        <v>1068.7345706878853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9"/>
        <v>38.277397157513249</v>
      </c>
      <c r="K200" s="27">
        <f t="shared" si="40"/>
        <v>6.666666666666667</v>
      </c>
      <c r="L200" s="37">
        <f t="shared" si="42"/>
        <v>-3.0383095309228274</v>
      </c>
      <c r="M200" s="110">
        <f t="shared" si="41"/>
        <v>-11.760912373409578</v>
      </c>
      <c r="N200" s="110">
        <f t="shared" si="43"/>
        <v>0.49678565509836425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4"/>
        <v>1074.4444175806527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9"/>
        <v>38.323679075704625</v>
      </c>
      <c r="K201" s="27">
        <f t="shared" si="40"/>
        <v>6.666666666666667</v>
      </c>
      <c r="L201" s="37">
        <f t="shared" si="42"/>
        <v>-3.0845914491142032</v>
      </c>
      <c r="M201" s="110">
        <f t="shared" si="41"/>
        <v>-11.760912373409578</v>
      </c>
      <c r="N201" s="110">
        <f t="shared" si="43"/>
        <v>0.49151961641408709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4"/>
        <v>1080.1652939044893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9"/>
        <v>38.36980438266</v>
      </c>
      <c r="K202" s="27">
        <f t="shared" si="40"/>
        <v>6.666666666666667</v>
      </c>
      <c r="L202" s="37">
        <f t="shared" si="42"/>
        <v>-3.1307167560695781</v>
      </c>
      <c r="M202" s="110">
        <f t="shared" si="41"/>
        <v>-11.760912373409578</v>
      </c>
      <c r="N202" s="110">
        <f t="shared" si="43"/>
        <v>0.48632693606708671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4"/>
        <v>1085.8965964087852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9"/>
        <v>38.415769437889892</v>
      </c>
      <c r="K203" s="27">
        <f t="shared" si="40"/>
        <v>6.666666666666667</v>
      </c>
      <c r="L203" s="37">
        <f t="shared" si="42"/>
        <v>-3.1766818112994706</v>
      </c>
      <c r="M203" s="110">
        <f t="shared" si="41"/>
        <v>-11.760912373409578</v>
      </c>
      <c r="N203" s="110">
        <f t="shared" si="43"/>
        <v>0.48120686989759792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4"/>
        <v>1091.6377640629114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9"/>
        <v>38.461571024391965</v>
      </c>
      <c r="K204" s="27">
        <f t="shared" si="40"/>
        <v>6.666666666666667</v>
      </c>
      <c r="L204" s="37">
        <f t="shared" si="42"/>
        <v>-3.2224833978015432</v>
      </c>
      <c r="M204" s="110">
        <f t="shared" si="41"/>
        <v>-11.760912373409578</v>
      </c>
      <c r="N204" s="110">
        <f t="shared" si="43"/>
        <v>0.47615863025992555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4"/>
        <v>1097.3882745120936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9"/>
        <v>38.507206309803721</v>
      </c>
      <c r="K205" s="27">
        <f t="shared" si="40"/>
        <v>6.666666666666667</v>
      </c>
      <c r="L205" s="37">
        <f t="shared" si="42"/>
        <v>-3.2681186832132987</v>
      </c>
      <c r="M205" s="110">
        <f t="shared" si="41"/>
        <v>-11.760912373409578</v>
      </c>
      <c r="N205" s="110">
        <f t="shared" si="43"/>
        <v>0.47118139288414784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4"/>
        <v>1103.1476408755263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9"/>
        <v>38.552672811389414</v>
      </c>
      <c r="K206" s="27">
        <f t="shared" si="40"/>
        <v>6.666666666666667</v>
      </c>
      <c r="L206" s="37">
        <f t="shared" si="42"/>
        <v>-3.3135851847989919</v>
      </c>
      <c r="M206" s="110">
        <f t="shared" si="41"/>
        <v>-11.760912373409578</v>
      </c>
      <c r="N206" s="110">
        <f t="shared" si="43"/>
        <v>0.46627430295213701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4"/>
        <v>1108.9154088498362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9"/>
        <v>38.597968364445485</v>
      </c>
      <c r="K207" s="27">
        <f t="shared" si="40"/>
        <v>6.666666666666667</v>
      </c>
      <c r="L207" s="37">
        <f t="shared" si="42"/>
        <v>-3.3588807378550634</v>
      </c>
      <c r="M207" s="110">
        <f t="shared" si="41"/>
        <v>-11.760912373409578</v>
      </c>
      <c r="N207" s="110">
        <f t="shared" si="43"/>
        <v>0.46143648047793195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4"/>
        <v>1114.6911540853437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9"/>
        <v>38.643091093757249</v>
      </c>
      <c r="K208" s="27">
        <f t="shared" si="40"/>
        <v>6.666666666666667</v>
      </c>
      <c r="L208" s="37">
        <f t="shared" si="42"/>
        <v>-3.4040034671668273</v>
      </c>
      <c r="M208" s="110">
        <f t="shared" si="41"/>
        <v>-11.760912373409578</v>
      </c>
      <c r="N208" s="110">
        <f t="shared" si="43"/>
        <v>0.45666702507170259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4"/>
        <v>1120.4744798063502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9"/>
        <v>38.688039387783121</v>
      </c>
      <c r="K209" s="27">
        <f t="shared" si="40"/>
        <v>6.666666666666667</v>
      </c>
      <c r="L209" s="37">
        <f t="shared" si="42"/>
        <v>-3.4489517611926992</v>
      </c>
      <c r="M209" s="110">
        <f t="shared" si="41"/>
        <v>-11.760912373409578</v>
      </c>
      <c r="N209" s="110">
        <f t="shared" si="43"/>
        <v>0.45196502015699574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4"/>
        <v>1126.2650146500093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9"/>
        <v>38.732811875279452</v>
      </c>
      <c r="K210" s="27">
        <f t="shared" si="40"/>
        <v>6.666666666666667</v>
      </c>
      <c r="L210" s="37">
        <f t="shared" si="42"/>
        <v>-3.4937242486890305</v>
      </c>
      <c r="M210" s="110">
        <f t="shared" si="41"/>
        <v>-11.760912373409578</v>
      </c>
      <c r="N210" s="110">
        <f t="shared" si="43"/>
        <v>0.44732953670274767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4"/>
        <v>956.10685788950218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9"/>
        <v>37.310128665570382</v>
      </c>
      <c r="K211" s="27">
        <f t="shared" si="40"/>
        <v>6.666666666666667</v>
      </c>
      <c r="L211" s="37">
        <f t="shared" si="42"/>
        <v>-2.0710410389799598</v>
      </c>
      <c r="M211" s="110">
        <f t="shared" si="41"/>
        <v>-11.760912373409578</v>
      </c>
      <c r="N211" s="110">
        <f t="shared" si="43"/>
        <v>0.62072022473980315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4"/>
        <v>956.20465798499492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9"/>
        <v>37.311017099101981</v>
      </c>
      <c r="K212" s="27">
        <f t="shared" si="40"/>
        <v>6.666666666666667</v>
      </c>
      <c r="L212" s="37">
        <f t="shared" si="42"/>
        <v>-2.0719294725115596</v>
      </c>
      <c r="M212" s="110">
        <f t="shared" si="41"/>
        <v>-11.760912373409578</v>
      </c>
      <c r="N212" s="110">
        <f t="shared" si="43"/>
        <v>0.62059325737516402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4"/>
        <v>956.49774703535991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9"/>
        <v>37.313679028274898</v>
      </c>
      <c r="K213" s="27">
        <f t="shared" si="40"/>
        <v>6.666666666666667</v>
      </c>
      <c r="L213" s="37">
        <f t="shared" si="42"/>
        <v>-2.0745914016844758</v>
      </c>
      <c r="M213" s="110">
        <f t="shared" si="41"/>
        <v>-11.760912373409578</v>
      </c>
      <c r="N213" s="110">
        <f t="shared" si="43"/>
        <v>0.6202129925561467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4"/>
        <v>956.98519626368807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9"/>
        <v>37.318104393348399</v>
      </c>
      <c r="K214" s="27">
        <f t="shared" si="40"/>
        <v>6.666666666666667</v>
      </c>
      <c r="L214" s="37">
        <f t="shared" si="42"/>
        <v>-2.0790167667579773</v>
      </c>
      <c r="M214" s="110">
        <f t="shared" si="41"/>
        <v>-11.760912373409578</v>
      </c>
      <c r="N214" s="110">
        <f t="shared" si="43"/>
        <v>0.61958133106239566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4"/>
        <v>957.6654739653934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9"/>
        <v>37.324276607821531</v>
      </c>
      <c r="K215" s="27">
        <f t="shared" si="40"/>
        <v>6.666666666666667</v>
      </c>
      <c r="L215" s="37">
        <f t="shared" si="42"/>
        <v>-2.0851889812311093</v>
      </c>
      <c r="M215" s="110">
        <f t="shared" si="41"/>
        <v>-11.760912373409578</v>
      </c>
      <c r="N215" s="110">
        <f t="shared" si="43"/>
        <v>0.61870140446258115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4"/>
        <v>958.53646927138539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9"/>
        <v>37.332172821110376</v>
      </c>
      <c r="K216" s="27">
        <f t="shared" si="40"/>
        <v>6.666666666666667</v>
      </c>
      <c r="L216" s="37">
        <f t="shared" si="42"/>
        <v>-2.0930851945199542</v>
      </c>
      <c r="M216" s="110">
        <f t="shared" si="41"/>
        <v>-11.760912373409578</v>
      </c>
      <c r="N216" s="110">
        <f t="shared" si="43"/>
        <v>0.61757752195830162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4"/>
        <v>959.59552421362969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9"/>
        <v>37.341764272913444</v>
      </c>
      <c r="K217" s="27">
        <f t="shared" si="40"/>
        <v>6.666666666666667</v>
      </c>
      <c r="L217" s="37">
        <f t="shared" si="42"/>
        <v>-2.1026766463230224</v>
      </c>
      <c r="M217" s="110">
        <f t="shared" si="41"/>
        <v>-11.760912373409578</v>
      </c>
      <c r="N217" s="110">
        <f t="shared" si="43"/>
        <v>0.61621509874783131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4"/>
        <v>960.83947298291946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9"/>
        <v>37.353016726917211</v>
      </c>
      <c r="K218" s="27">
        <f t="shared" si="40"/>
        <v>6.666666666666667</v>
      </c>
      <c r="L218" s="37">
        <f t="shared" si="42"/>
        <v>-2.1139291003267893</v>
      </c>
      <c r="M218" s="110">
        <f t="shared" si="41"/>
        <v>-11.760912373409578</v>
      </c>
      <c r="N218" s="110">
        <f t="shared" si="43"/>
        <v>0.61462056847394009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4"/>
        <v>962.26468707357753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9"/>
        <v>37.365890969327523</v>
      </c>
      <c r="K219" s="27">
        <f t="shared" si="40"/>
        <v>6.666666666666667</v>
      </c>
      <c r="L219" s="37">
        <f t="shared" si="42"/>
        <v>-2.1268033427371016</v>
      </c>
      <c r="M219" s="110">
        <f t="shared" si="41"/>
        <v>-11.760912373409578</v>
      </c>
      <c r="N219" s="110">
        <f t="shared" si="43"/>
        <v>0.61280128276585122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4"/>
        <v>963.86712488973353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9"/>
        <v>37.380343356384031</v>
      </c>
      <c r="K220" s="27">
        <f t="shared" si="40"/>
        <v>6.666666666666667</v>
      </c>
      <c r="L220" s="37">
        <f t="shared" si="42"/>
        <v>-2.1412557297936097</v>
      </c>
      <c r="M220" s="110">
        <f t="shared" si="41"/>
        <v>-11.760912373409578</v>
      </c>
      <c r="N220" s="110">
        <f t="shared" si="43"/>
        <v>0.61076540115518863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4"/>
        <v>965.64238434394929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9"/>
        <v>37.396326394534832</v>
      </c>
      <c r="K221" s="27">
        <f t="shared" si="40"/>
        <v>6.666666666666667</v>
      </c>
      <c r="L221" s="37">
        <f t="shared" si="42"/>
        <v>-2.1572387679444098</v>
      </c>
      <c r="M221" s="110">
        <f t="shared" si="41"/>
        <v>-11.760912373409578</v>
      </c>
      <c r="N221" s="110">
        <f t="shared" si="43"/>
        <v>0.60852177473744284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4"/>
        <v>967.58575700651681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9"/>
        <v>37.413789337265172</v>
      </c>
      <c r="K222" s="27">
        <f t="shared" si="40"/>
        <v>6.666666666666667</v>
      </c>
      <c r="L222" s="37">
        <f t="shared" si="42"/>
        <v>-2.1747017106747499</v>
      </c>
      <c r="M222" s="110">
        <f t="shared" si="41"/>
        <v>-11.760912373409578</v>
      </c>
      <c r="N222" s="110">
        <f t="shared" si="43"/>
        <v>0.60607982687548212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4"/>
        <v>969.69228245315765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9"/>
        <v>37.432678783578865</v>
      </c>
      <c r="K223" s="27">
        <f t="shared" si="40"/>
        <v>6.666666666666667</v>
      </c>
      <c r="L223" s="37">
        <f t="shared" ref="L223:L254" si="45">F223-J223+M223</f>
        <v>-2.1935911569884432</v>
      </c>
      <c r="M223" s="110">
        <f t="shared" si="41"/>
        <v>-11.760912373409578</v>
      </c>
      <c r="N223" s="110">
        <f t="shared" ref="N223:N254" si="46">10^(L223/10)</f>
        <v>0.60344943402313156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7">E$95+P224</f>
        <v>971.9568015972751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8">20*LOG10(E224/G224)-2.3</f>
        <v>37.452939264681163</v>
      </c>
      <c r="K224" s="27">
        <f t="shared" ref="K224:K268" si="49">4/60*100</f>
        <v>6.666666666666667</v>
      </c>
      <c r="L224" s="37">
        <f t="shared" si="45"/>
        <v>-2.2138516380907411</v>
      </c>
      <c r="M224" s="110">
        <f t="shared" ref="M224:M268" si="50">10*LOG(6.666667/100)</f>
        <v>-11.760912373409578</v>
      </c>
      <c r="N224" s="110">
        <f t="shared" si="46"/>
        <v>0.60064080941530562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7"/>
        <v>974.37400796583074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8"/>
        <v>37.474513807344735</v>
      </c>
      <c r="K225" s="27">
        <f t="shared" si="49"/>
        <v>6.666666666666667</v>
      </c>
      <c r="L225" s="37">
        <f t="shared" si="45"/>
        <v>-2.2354261807543132</v>
      </c>
      <c r="M225" s="110">
        <f t="shared" si="50"/>
        <v>-11.760912373409578</v>
      </c>
      <c r="N225" s="110">
        <f t="shared" si="46"/>
        <v>0.5976643919610839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7"/>
        <v>976.93849607071672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8"/>
        <v>37.49734446459275</v>
      </c>
      <c r="K226" s="27">
        <f t="shared" si="49"/>
        <v>6.666666666666667</v>
      </c>
      <c r="L226" s="37">
        <f t="shared" si="45"/>
        <v>-2.2582568380023282</v>
      </c>
      <c r="M226" s="110">
        <f t="shared" si="50"/>
        <v>-11.760912373409578</v>
      </c>
      <c r="N226" s="110">
        <f t="shared" si="46"/>
        <v>0.59453074222200009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7"/>
        <v>979.6448062266677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8"/>
        <v>37.521372806554297</v>
      </c>
      <c r="K227" s="27">
        <f t="shared" si="49"/>
        <v>6.666666666666667</v>
      </c>
      <c r="L227" s="37">
        <f t="shared" si="45"/>
        <v>-2.2822851799638748</v>
      </c>
      <c r="M227" s="110">
        <f t="shared" si="50"/>
        <v>-11.760912373409578</v>
      </c>
      <c r="N227" s="110">
        <f t="shared" si="46"/>
        <v>0.59125044689139028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7"/>
        <v>982.48746536081831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8"/>
        <v>37.546540366509497</v>
      </c>
      <c r="K228" s="27">
        <f t="shared" si="49"/>
        <v>6.666666666666667</v>
      </c>
      <c r="L228" s="37">
        <f t="shared" si="45"/>
        <v>-2.307452739919075</v>
      </c>
      <c r="M228" s="110">
        <f t="shared" si="50"/>
        <v>-11.760912373409578</v>
      </c>
      <c r="N228" s="110">
        <f t="shared" si="46"/>
        <v>0.58783403273875889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7"/>
        <v>985.46102353901551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8"/>
        <v>37.572789039144872</v>
      </c>
      <c r="K229" s="27">
        <f t="shared" si="49"/>
        <v>6.666666666666667</v>
      </c>
      <c r="L229" s="37">
        <f t="shared" si="45"/>
        <v>-2.3337014125544506</v>
      </c>
      <c r="M229" s="110">
        <f t="shared" si="50"/>
        <v>-11.760912373409578</v>
      </c>
      <c r="N229" s="110">
        <f t="shared" si="46"/>
        <v>0.58429189056653374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7"/>
        <v>988.56008609365722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8"/>
        <v>37.600061429814275</v>
      </c>
      <c r="K230" s="27">
        <f t="shared" si="49"/>
        <v>6.666666666666667</v>
      </c>
      <c r="L230" s="37">
        <f t="shared" si="45"/>
        <v>-2.3609738032238532</v>
      </c>
      <c r="M230" s="110">
        <f t="shared" si="50"/>
        <v>-11.760912373409578</v>
      </c>
      <c r="N230" s="110">
        <f t="shared" si="46"/>
        <v>0.58063420935963572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7"/>
        <v>991.77934137343789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8"/>
        <v>37.628301155105838</v>
      </c>
      <c r="K231" s="27">
        <f t="shared" si="49"/>
        <v>6.666666666666667</v>
      </c>
      <c r="L231" s="37">
        <f t="shared" si="45"/>
        <v>-2.3892135285154161</v>
      </c>
      <c r="M231" s="110">
        <f t="shared" si="50"/>
        <v>-11.760912373409578</v>
      </c>
      <c r="N231" s="110">
        <f t="shared" si="46"/>
        <v>0.57687092049927235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7"/>
        <v>995.11358424545767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8"/>
        <v>37.657453096234526</v>
      </c>
      <c r="K232" s="27">
        <f t="shared" si="49"/>
        <v>6.666666666666667</v>
      </c>
      <c r="L232" s="37">
        <f t="shared" si="45"/>
        <v>-2.4183654696441046</v>
      </c>
      <c r="M232" s="110">
        <f t="shared" si="50"/>
        <v>-11.760912373409578</v>
      </c>
      <c r="N232" s="110">
        <f t="shared" si="46"/>
        <v>0.57301165166433687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7"/>
        <v>998.55773556499275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8"/>
        <v>37.687463607717582</v>
      </c>
      <c r="K233" s="27">
        <f t="shared" si="49"/>
        <v>6.666666666666667</v>
      </c>
      <c r="L233" s="37">
        <f t="shared" si="45"/>
        <v>-2.4483759811271604</v>
      </c>
      <c r="M233" s="110">
        <f t="shared" si="50"/>
        <v>-11.760912373409578</v>
      </c>
      <c r="N233" s="110">
        <f t="shared" si="46"/>
        <v>0.56906568985543859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7"/>
        <v>1002.1068578895022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8"/>
        <v>37.718280684464148</v>
      </c>
      <c r="K234" s="27">
        <f t="shared" si="49"/>
        <v>6.666666666666667</v>
      </c>
      <c r="L234" s="37">
        <f t="shared" si="45"/>
        <v>-2.4791930578737258</v>
      </c>
      <c r="M234" s="110">
        <f t="shared" si="50"/>
        <v>-11.760912373409578</v>
      </c>
      <c r="N234" s="110">
        <f t="shared" si="46"/>
        <v>0.565041952843788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7"/>
        <v>1005.756167753666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8"/>
        <v>37.749854090849965</v>
      </c>
      <c r="K235" s="27">
        <f t="shared" si="49"/>
        <v>6.666666666666667</v>
      </c>
      <c r="L235" s="37">
        <f t="shared" si="45"/>
        <v>-2.5107664642595431</v>
      </c>
      <c r="M235" s="110">
        <f t="shared" si="50"/>
        <v>-11.760912373409578</v>
      </c>
      <c r="N235" s="110">
        <f t="shared" si="46"/>
        <v>0.56094896826346563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7"/>
        <v>1009.5010448444485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8"/>
        <v>37.782135455587095</v>
      </c>
      <c r="K236" s="27">
        <f t="shared" si="49"/>
        <v>6.666666666666667</v>
      </c>
      <c r="L236" s="37">
        <f t="shared" si="45"/>
        <v>-2.5430478289966736</v>
      </c>
      <c r="M236" s="110">
        <f t="shared" si="50"/>
        <v>-11.760912373409578</v>
      </c>
      <c r="N236" s="110">
        <f t="shared" si="46"/>
        <v>0.55679485952366981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7"/>
        <v>1013.3370384225358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8"/>
        <v>37.815078336272364</v>
      </c>
      <c r="K237" s="27">
        <f t="shared" si="49"/>
        <v>6.666666666666667</v>
      </c>
      <c r="L237" s="37">
        <f t="shared" si="45"/>
        <v>-2.5759907096819425</v>
      </c>
      <c r="M237" s="110">
        <f t="shared" si="50"/>
        <v>-11.760912373409578</v>
      </c>
      <c r="N237" s="110">
        <f t="shared" si="46"/>
        <v>0.55258733770971413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7"/>
        <v>1017.2598713321274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8"/>
        <v>37.848638257442246</v>
      </c>
      <c r="K238" s="27">
        <f t="shared" si="49"/>
        <v>6.666666666666667</v>
      </c>
      <c r="L238" s="37">
        <f t="shared" si="45"/>
        <v>-2.6095506308518246</v>
      </c>
      <c r="M238" s="110">
        <f t="shared" si="50"/>
        <v>-11.760912373409578</v>
      </c>
      <c r="N238" s="110">
        <f t="shared" si="46"/>
        <v>0.54833369866027104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7"/>
        <v>1021.2654419278612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8"/>
        <v>37.882772725807897</v>
      </c>
      <c r="K239" s="27">
        <f t="shared" si="49"/>
        <v>6.666666666666667</v>
      </c>
      <c r="L239" s="37">
        <f t="shared" si="45"/>
        <v>-2.6436850992174747</v>
      </c>
      <c r="M239" s="110">
        <f t="shared" si="50"/>
        <v>-11.760912373409578</v>
      </c>
      <c r="N239" s="110">
        <f t="shared" si="46"/>
        <v>0.54404082444684898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7"/>
        <v>1025.3498242281548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8"/>
        <v>37.91744122612107</v>
      </c>
      <c r="K240" s="27">
        <f t="shared" si="49"/>
        <v>6.666666666666667</v>
      </c>
      <c r="L240" s="37">
        <f t="shared" si="45"/>
        <v>-2.6783535995306487</v>
      </c>
      <c r="M240" s="110">
        <f t="shared" si="50"/>
        <v>-11.760912373409578</v>
      </c>
      <c r="N240" s="110">
        <f t="shared" si="46"/>
        <v>0.53971518853364808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7"/>
        <v>1029.509266580641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8"/>
        <v>37.952605200853256</v>
      </c>
      <c r="K241" s="27">
        <f t="shared" si="49"/>
        <v>6.666666666666667</v>
      </c>
      <c r="L241" s="37">
        <f t="shared" si="45"/>
        <v>-2.7135175742628341</v>
      </c>
      <c r="M241" s="110">
        <f t="shared" si="50"/>
        <v>-11.760912373409578</v>
      </c>
      <c r="N241" s="110">
        <f t="shared" si="46"/>
        <v>0.53536286395676491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7"/>
        <v>1033.7401890994229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8"/>
        <v>37.988228016576961</v>
      </c>
      <c r="K242" s="27">
        <f t="shared" si="49"/>
        <v>6.666666666666667</v>
      </c>
      <c r="L242" s="37">
        <f t="shared" si="45"/>
        <v>-2.7491403899865396</v>
      </c>
      <c r="M242" s="110">
        <f t="shared" si="50"/>
        <v>-11.760912373409578</v>
      </c>
      <c r="N242" s="110">
        <f t="shared" si="46"/>
        <v>0.53098953392700254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7"/>
        <v>1038.0391801070168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8"/>
        <v>38.024274919635111</v>
      </c>
      <c r="K243" s="27">
        <f t="shared" si="49"/>
        <v>6.666666666666667</v>
      </c>
      <c r="L243" s="37">
        <f t="shared" si="45"/>
        <v>-2.7851872930446895</v>
      </c>
      <c r="M243" s="110">
        <f t="shared" si="50"/>
        <v>-11.760912373409578</v>
      </c>
      <c r="N243" s="110">
        <f t="shared" si="46"/>
        <v>0.52660050432706984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7"/>
        <v>1042.4029917871219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8"/>
        <v>38.060712983383993</v>
      </c>
      <c r="K244" s="27">
        <f t="shared" si="49"/>
        <v>6.666666666666667</v>
      </c>
      <c r="L244" s="37">
        <f t="shared" si="45"/>
        <v>-2.8216253567935716</v>
      </c>
      <c r="M244" s="110">
        <f t="shared" si="50"/>
        <v>-11.760912373409578</v>
      </c>
      <c r="N244" s="110">
        <f t="shared" si="46"/>
        <v>0.52220071763928444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7"/>
        <v>1046.8285352285866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8"/>
        <v>38.09751104900549</v>
      </c>
      <c r="K245" s="27">
        <f t="shared" si="49"/>
        <v>6.666666666666667</v>
      </c>
      <c r="L245" s="37">
        <f t="shared" si="45"/>
        <v>-2.8584234224150684</v>
      </c>
      <c r="M245" s="110">
        <f t="shared" si="50"/>
        <v>-11.760912373409578</v>
      </c>
      <c r="N245" s="110">
        <f t="shared" si="46"/>
        <v>0.51779476790230361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7"/>
        <v>1051.3128750166406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8"/>
        <v>38.134639661612233</v>
      </c>
      <c r="K246" s="27">
        <f t="shared" si="49"/>
        <v>6.666666666666667</v>
      </c>
      <c r="L246" s="37">
        <f t="shared" si="45"/>
        <v>-2.8955520350218116</v>
      </c>
      <c r="M246" s="110">
        <f t="shared" si="50"/>
        <v>-11.760912373409578</v>
      </c>
      <c r="N246" s="110">
        <f t="shared" si="46"/>
        <v>0.51338691635362765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7"/>
        <v>1055.8532235049934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8"/>
        <v>38.17207100311758</v>
      </c>
      <c r="K247" s="27">
        <f t="shared" si="49"/>
        <v>6.666666666666667</v>
      </c>
      <c r="L247" s="37">
        <f t="shared" si="45"/>
        <v>-2.932983376527158</v>
      </c>
      <c r="M247" s="110">
        <f t="shared" si="50"/>
        <v>-11.760912373409578</v>
      </c>
      <c r="N247" s="110">
        <f t="shared" si="46"/>
        <v>0.50898110746806646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7"/>
        <v>1060.4469348819314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8"/>
        <v>38.209778823113645</v>
      </c>
      <c r="K248" s="27">
        <f t="shared" si="49"/>
        <v>6.666666666666667</v>
      </c>
      <c r="L248" s="37">
        <f t="shared" si="45"/>
        <v>-2.970691196523223</v>
      </c>
      <c r="M248" s="110">
        <f t="shared" si="50"/>
        <v>-11.760912373409578</v>
      </c>
      <c r="N248" s="110">
        <f t="shared" si="46"/>
        <v>0.5045809851505807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7"/>
        <v>1065.0914991251821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8"/>
        <v>38.247738368795481</v>
      </c>
      <c r="K249" s="27">
        <f t="shared" si="49"/>
        <v>6.666666666666667</v>
      </c>
      <c r="L249" s="37">
        <f t="shared" si="45"/>
        <v>-3.0086507422050595</v>
      </c>
      <c r="M249" s="110">
        <f t="shared" si="50"/>
        <v>-11.760912373409578</v>
      </c>
      <c r="N249" s="110">
        <f t="shared" si="46"/>
        <v>0.50018990888488546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7"/>
        <v>1069.784535923983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8"/>
        <v>38.285926314787702</v>
      </c>
      <c r="K250" s="27">
        <f t="shared" si="49"/>
        <v>6.666666666666667</v>
      </c>
      <c r="L250" s="37">
        <f t="shared" si="45"/>
        <v>-3.0468386881972798</v>
      </c>
      <c r="M250" s="110">
        <f t="shared" si="50"/>
        <v>-11.760912373409578</v>
      </c>
      <c r="N250" s="110">
        <f t="shared" si="46"/>
        <v>0.49581096967700916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7"/>
        <v>1074.5237886324749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8"/>
        <v>38.324320693570264</v>
      </c>
      <c r="K251" s="27">
        <f t="shared" si="49"/>
        <v>6.666666666666667</v>
      </c>
      <c r="L251" s="37">
        <f t="shared" si="45"/>
        <v>-3.0852330669798427</v>
      </c>
      <c r="M251" s="110">
        <f t="shared" si="50"/>
        <v>-11.760912373409578</v>
      </c>
      <c r="N251" s="110">
        <f t="shared" si="46"/>
        <v>0.49144700566594413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7"/>
        <v>1079.3071183060583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8"/>
        <v>38.362900827061608</v>
      </c>
      <c r="K252" s="27">
        <f t="shared" si="49"/>
        <v>6.666666666666667</v>
      </c>
      <c r="L252" s="37">
        <f t="shared" si="45"/>
        <v>-3.1238132004711865</v>
      </c>
      <c r="M252" s="110">
        <f t="shared" si="50"/>
        <v>-11.760912373409578</v>
      </c>
      <c r="N252" s="110">
        <f t="shared" si="46"/>
        <v>0.48710061730190085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7"/>
        <v>1084.1324978616044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8"/>
        <v>38.401647259798011</v>
      </c>
      <c r="K253" s="27">
        <f t="shared" si="49"/>
        <v>6.666666666666667</v>
      </c>
      <c r="L253" s="37">
        <f t="shared" si="45"/>
        <v>-3.1625596332075894</v>
      </c>
      <c r="M253" s="110">
        <f t="shared" si="50"/>
        <v>-11.760912373409578</v>
      </c>
      <c r="N253" s="110">
        <f t="shared" si="46"/>
        <v>0.4827741820169047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7"/>
        <v>1088.9980063932117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8"/>
        <v>38.440541694046267</v>
      </c>
      <c r="K254" s="27">
        <f t="shared" si="49"/>
        <v>6.666666666666667</v>
      </c>
      <c r="L254" s="37">
        <f t="shared" si="45"/>
        <v>-3.2014540674558454</v>
      </c>
      <c r="M254" s="110">
        <f t="shared" si="50"/>
        <v>-11.760912373409578</v>
      </c>
      <c r="N254" s="110">
        <f t="shared" si="46"/>
        <v>0.47846986833295263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7"/>
        <v>1093.9018236674024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8"/>
        <v>38.479566927100493</v>
      </c>
      <c r="K255" s="27">
        <f t="shared" si="49"/>
        <v>6.666666666666667</v>
      </c>
      <c r="L255" s="37">
        <f t="shared" ref="L255:L268" si="51">F255-J255+M255</f>
        <v>-3.2404793005100707</v>
      </c>
      <c r="M255" s="110">
        <f t="shared" si="50"/>
        <v>-11.760912373409578</v>
      </c>
      <c r="N255" s="110">
        <f t="shared" ref="N255:N268" si="52">10^(L255/10)</f>
        <v>0.47418964937011404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53">E$95+P256</f>
        <v>1098.8422248150923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8"/>
        <v>38.51870679094165</v>
      </c>
      <c r="K256" s="27">
        <f t="shared" si="49"/>
        <v>6.666666666666667</v>
      </c>
      <c r="L256" s="37">
        <f t="shared" si="51"/>
        <v>-3.279619164351228</v>
      </c>
      <c r="M256" s="110">
        <f t="shared" si="50"/>
        <v>-11.760912373409578</v>
      </c>
      <c r="N256" s="110">
        <f t="shared" si="52"/>
        <v>0.46993531573116765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53"/>
        <v>1103.8175752321893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8"/>
        <v>38.557946094378188</v>
      </c>
      <c r="K257" s="27">
        <f t="shared" si="49"/>
        <v>6.666666666666667</v>
      </c>
      <c r="L257" s="37">
        <f t="shared" si="51"/>
        <v>-3.3188584677877664</v>
      </c>
      <c r="M257" s="110">
        <f t="shared" si="50"/>
        <v>-11.760912373409578</v>
      </c>
      <c r="N257" s="110">
        <f t="shared" si="52"/>
        <v>0.46570848775104384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53"/>
        <v>1108.8263256961618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8"/>
        <v>38.59727056773653</v>
      </c>
      <c r="K258" s="27">
        <f t="shared" si="49"/>
        <v>6.666666666666667</v>
      </c>
      <c r="L258" s="37">
        <f t="shared" si="51"/>
        <v>-3.3581829411461079</v>
      </c>
      <c r="M258" s="110">
        <f t="shared" si="50"/>
        <v>-11.760912373409578</v>
      </c>
      <c r="N258" s="110">
        <f t="shared" si="52"/>
        <v>0.46151062710880858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53"/>
        <v>1113.8670077022034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8"/>
        <v>38.636666810129704</v>
      </c>
      <c r="K259" s="27">
        <f t="shared" si="49"/>
        <v>6.666666666666667</v>
      </c>
      <c r="L259" s="37">
        <f t="shared" si="51"/>
        <v>-3.3975791835392819</v>
      </c>
      <c r="M259" s="110">
        <f t="shared" si="50"/>
        <v>-11.760912373409578</v>
      </c>
      <c r="N259" s="110">
        <f t="shared" si="52"/>
        <v>0.45734304780749213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53"/>
        <v>1118.9382290196236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8"/>
        <v>38.676122239299936</v>
      </c>
      <c r="K260" s="27">
        <f t="shared" si="49"/>
        <v>6.666666666666667</v>
      </c>
      <c r="L260" s="37">
        <f t="shared" si="51"/>
        <v>-3.4370346127095139</v>
      </c>
      <c r="M260" s="110">
        <f t="shared" si="50"/>
        <v>-11.760912373409578</v>
      </c>
      <c r="N260" s="110">
        <f t="shared" si="52"/>
        <v>0.45320692653301731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53"/>
        <v>1124.0386694666881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8"/>
        <v>38.715625044004668</v>
      </c>
      <c r="K261" s="27">
        <f t="shared" si="49"/>
        <v>6.666666666666667</v>
      </c>
      <c r="L261" s="37">
        <f t="shared" si="51"/>
        <v>-3.4765374174142458</v>
      </c>
      <c r="M261" s="110">
        <f t="shared" si="50"/>
        <v>-11.760912373409578</v>
      </c>
      <c r="N261" s="110">
        <f t="shared" si="52"/>
        <v>0.44910331240811491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53"/>
        <v>1129.1670769002455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8"/>
        <v>38.755164138895502</v>
      </c>
      <c r="K262" s="27">
        <f t="shared" si="49"/>
        <v>6.666666666666667</v>
      </c>
      <c r="L262" s="37">
        <f t="shared" si="51"/>
        <v>-3.5160765123050801</v>
      </c>
      <c r="M262" s="110">
        <f t="shared" si="50"/>
        <v>-11.760912373409578</v>
      </c>
      <c r="N262" s="110">
        <f t="shared" si="52"/>
        <v>0.44503313616054874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53"/>
        <v>1134.3222634149988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8"/>
        <v>38.794729121823735</v>
      </c>
      <c r="K263" s="27">
        <f t="shared" si="49"/>
        <v>6.666666666666667</v>
      </c>
      <c r="L263" s="37">
        <f t="shared" si="51"/>
        <v>-3.5556414952333135</v>
      </c>
      <c r="M263" s="110">
        <f t="shared" si="50"/>
        <v>-11.760912373409578</v>
      </c>
      <c r="N263" s="110">
        <f t="shared" si="52"/>
        <v>0.44099721872750552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53"/>
        <v>1139.5031017461861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8"/>
        <v>38.834310233494534</v>
      </c>
      <c r="K264" s="27">
        <f t="shared" si="49"/>
        <v>6.666666666666667</v>
      </c>
      <c r="L264" s="37">
        <f t="shared" si="51"/>
        <v>-3.5952226069041124</v>
      </c>
      <c r="M264" s="110">
        <f t="shared" si="50"/>
        <v>-11.760912373409578</v>
      </c>
      <c r="N264" s="110">
        <f t="shared" si="52"/>
        <v>0.4369962793197415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53"/>
        <v>1144.70852186861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8"/>
        <v>38.873898319383407</v>
      </c>
      <c r="K265" s="27">
        <f t="shared" si="49"/>
        <v>6.666666666666667</v>
      </c>
      <c r="L265" s="37">
        <f t="shared" si="51"/>
        <v>-3.6348106927929855</v>
      </c>
      <c r="M265" s="110">
        <f t="shared" si="50"/>
        <v>-11.760912373409578</v>
      </c>
      <c r="N265" s="110">
        <f t="shared" si="52"/>
        <v>0.43303094297016992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53"/>
        <v>1149.9375077843988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8"/>
        <v>38.913484793822974</v>
      </c>
      <c r="K266" s="27">
        <f t="shared" si="49"/>
        <v>6.666666666666667</v>
      </c>
      <c r="L266" s="37">
        <f t="shared" si="51"/>
        <v>-3.6743971672325522</v>
      </c>
      <c r="M266" s="110">
        <f t="shared" si="50"/>
        <v>-11.760912373409578</v>
      </c>
      <c r="N266" s="110">
        <f t="shared" si="52"/>
        <v>0.42910174759214964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53"/>
        <v>1155.1890944915144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8"/>
        <v>38.953061606164439</v>
      </c>
      <c r="K267" s="27">
        <f t="shared" si="49"/>
        <v>6.666666666666667</v>
      </c>
      <c r="L267" s="37">
        <f t="shared" si="51"/>
        <v>-3.7139739795740176</v>
      </c>
      <c r="M267" s="110">
        <f t="shared" si="50"/>
        <v>-11.760912373409578</v>
      </c>
      <c r="N267" s="110">
        <f t="shared" si="52"/>
        <v>0.42520915057290448</v>
      </c>
      <c r="O267" s="110"/>
      <c r="P267" s="111">
        <v>383.08223660201213</v>
      </c>
    </row>
    <row r="268" spans="2:16" ht="15.75" thickBot="1" x14ac:dyDescent="0.3">
      <c r="B268" s="136">
        <v>174</v>
      </c>
      <c r="C268" s="137"/>
      <c r="D268" s="137"/>
      <c r="E268" s="138">
        <f t="shared" si="53"/>
        <v>1160.4623651248187</v>
      </c>
      <c r="F268" s="138">
        <v>47</v>
      </c>
      <c r="G268" s="138">
        <v>10</v>
      </c>
      <c r="H268" s="138">
        <v>1.5</v>
      </c>
      <c r="I268" s="139">
        <v>1.5</v>
      </c>
      <c r="J268" s="140">
        <f t="shared" si="48"/>
        <v>38.992621208916702</v>
      </c>
      <c r="K268" s="140">
        <f t="shared" si="49"/>
        <v>6.666666666666667</v>
      </c>
      <c r="L268" s="141">
        <f t="shared" si="51"/>
        <v>-3.7535335823262805</v>
      </c>
      <c r="M268" s="110">
        <f t="shared" si="50"/>
        <v>-11.760912373409578</v>
      </c>
      <c r="N268" s="110">
        <f t="shared" si="52"/>
        <v>0.42135353492731237</v>
      </c>
      <c r="O268" s="110"/>
      <c r="P268" s="111">
        <v>388.35550723531657</v>
      </c>
    </row>
    <row r="269" spans="2:16" ht="15.75" thickBot="1" x14ac:dyDescent="0.3">
      <c r="B269" s="196" t="s">
        <v>129</v>
      </c>
      <c r="C269" s="197"/>
      <c r="D269" s="197"/>
      <c r="E269" s="197"/>
      <c r="F269" s="197"/>
      <c r="G269" s="197"/>
      <c r="H269" s="197"/>
      <c r="I269" s="197"/>
      <c r="J269" s="198"/>
      <c r="K269" s="127"/>
      <c r="L269" s="142">
        <f>10*LOG10(SUM(N95:N268))</f>
        <v>20.25390624288454</v>
      </c>
    </row>
  </sheetData>
  <mergeCells count="32">
    <mergeCell ref="K93:K94"/>
    <mergeCell ref="L93:L94"/>
    <mergeCell ref="B269:J269"/>
    <mergeCell ref="B93:B94"/>
    <mergeCell ref="C93:D93"/>
    <mergeCell ref="E93:E94"/>
    <mergeCell ref="F93:F94"/>
    <mergeCell ref="G93:G94"/>
    <mergeCell ref="H93:H94"/>
    <mergeCell ref="I93:I94"/>
    <mergeCell ref="J93:J94"/>
    <mergeCell ref="O5:O6"/>
    <mergeCell ref="P5:P6"/>
    <mergeCell ref="Q5:R5"/>
    <mergeCell ref="Q87:T87"/>
    <mergeCell ref="M87:P87"/>
    <mergeCell ref="I87:L87"/>
    <mergeCell ref="E87:H87"/>
    <mergeCell ref="B87:B88"/>
    <mergeCell ref="C87:D87"/>
    <mergeCell ref="H5:H6"/>
    <mergeCell ref="A46:G46"/>
    <mergeCell ref="A61:A85"/>
    <mergeCell ref="B48:B49"/>
    <mergeCell ref="B54:F54"/>
    <mergeCell ref="G5:G6"/>
    <mergeCell ref="A5:A6"/>
    <mergeCell ref="B5:B6"/>
    <mergeCell ref="D5:D6"/>
    <mergeCell ref="E5:E6"/>
    <mergeCell ref="F5:F6"/>
    <mergeCell ref="C5:C6"/>
  </mergeCells>
  <pageMargins left="0.7" right="0.7" top="0.75" bottom="0.75" header="0.3" footer="0.3"/>
  <pageSetup scale="32" orientation="portrait" r:id="rId1"/>
  <rowBreaks count="1" manualBreakCount="1">
    <brk id="91" max="1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6B451-65AA-443C-80E0-C4C1A629676C}">
  <sheetPr codeName="Sheet4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5" max="15" width="11.5703125" bestFit="1" customWidth="1"/>
    <col min="17" max="17" width="15.42578125" bestFit="1" customWidth="1"/>
    <col min="18" max="18" width="17.140625" bestFit="1" customWidth="1"/>
    <col min="21" max="21" width="8.8554687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146</v>
      </c>
      <c r="B2" s="29" t="s">
        <v>119</v>
      </c>
      <c r="C2" s="29">
        <f>NSAs!B4</f>
        <v>257740.35</v>
      </c>
      <c r="D2" s="30">
        <f>NSAs!C4</f>
        <v>4256663.38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9" t="s">
        <v>125</v>
      </c>
      <c r="H5" s="168" t="str">
        <f>CONCATENATE("Sound Level @ ", A2, " (dBA)")</f>
        <v>Sound Level @ NSA 2 (dBA)</v>
      </c>
      <c r="O5" s="159" t="s">
        <v>0</v>
      </c>
      <c r="P5" s="160" t="s">
        <v>1</v>
      </c>
      <c r="Q5" s="160" t="s">
        <v>2</v>
      </c>
      <c r="R5" s="161"/>
      <c r="V5" s="145" t="str">
        <f>INDEX(A7:A45,MATCH(W5,H7:H45,0))</f>
        <v>A-32</v>
      </c>
      <c r="W5" s="146">
        <f>MAX(H7:H45)</f>
        <v>40.702827422068651</v>
      </c>
    </row>
    <row r="6" spans="1:23" ht="15.75" thickBot="1" x14ac:dyDescent="0.3">
      <c r="A6" s="176"/>
      <c r="B6" s="178"/>
      <c r="C6" s="178"/>
      <c r="D6" s="178"/>
      <c r="E6" s="178"/>
      <c r="F6" s="178"/>
      <c r="G6" s="180"/>
      <c r="H6" s="169"/>
      <c r="O6" s="163"/>
      <c r="P6" s="162"/>
      <c r="Q6" s="12" t="s">
        <v>3</v>
      </c>
      <c r="R6" s="13" t="s">
        <v>4</v>
      </c>
      <c r="V6" s="147" t="str">
        <f>INDEX(A7:A45,MATCH(W6,H7:H45,0))</f>
        <v>A-33</v>
      </c>
      <c r="W6" s="148">
        <f>LARGE(H7:H45,2)</f>
        <v>38.558721140388897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5732.8483951782991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52.867409140715665</v>
      </c>
      <c r="H7" s="36">
        <f>C7-G7</f>
        <v>16.142890815924147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5" si="1">10^(H7/10)</f>
        <v>41.142348783913192</v>
      </c>
    </row>
    <row r="8" spans="1:23" x14ac:dyDescent="0.25">
      <c r="A8" s="9" t="str">
        <f>Inverters!B4</f>
        <v>A-2</v>
      </c>
      <c r="B8" s="24">
        <f t="shared" si="0"/>
        <v>5060.5199208184758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51.783902776095374</v>
      </c>
      <c r="H8" s="37">
        <f t="shared" ref="H8:H44" si="3">C8-G8</f>
        <v>17.226397180544438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52.800704603774363</v>
      </c>
    </row>
    <row r="9" spans="1:23" x14ac:dyDescent="0.25">
      <c r="A9" s="9" t="str">
        <f>Inverters!B5</f>
        <v>A-3</v>
      </c>
      <c r="B9" s="24">
        <f t="shared" si="0"/>
        <v>3549.5595900478233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48.703489430244225</v>
      </c>
      <c r="H9" s="37">
        <f t="shared" si="3"/>
        <v>20.306810526395587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107.32009603812266</v>
      </c>
    </row>
    <row r="10" spans="1:23" x14ac:dyDescent="0.25">
      <c r="A10" s="9" t="str">
        <f>Inverters!B6</f>
        <v>A-4</v>
      </c>
      <c r="B10" s="24">
        <f t="shared" si="0"/>
        <v>2675.1453210995551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46.246947580882505</v>
      </c>
      <c r="H10" s="37">
        <f t="shared" si="3"/>
        <v>22.763352375757307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188.94492768708855</v>
      </c>
    </row>
    <row r="11" spans="1:23" x14ac:dyDescent="0.25">
      <c r="A11" s="9" t="str">
        <f>Inverters!B7</f>
        <v>A-5</v>
      </c>
      <c r="B11" s="24">
        <f t="shared" si="0"/>
        <v>2368.9513410790119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45.191122805692864</v>
      </c>
      <c r="H11" s="37">
        <f t="shared" si="3"/>
        <v>23.819177150946949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240.94488719864768</v>
      </c>
    </row>
    <row r="12" spans="1:23" x14ac:dyDescent="0.25">
      <c r="A12" s="9" t="str">
        <f>Inverters!B8</f>
        <v>A-6</v>
      </c>
      <c r="B12" s="24">
        <f t="shared" si="0"/>
        <v>2086.8015830213371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44.089623150015484</v>
      </c>
      <c r="H12" s="37">
        <f t="shared" si="3"/>
        <v>24.920676806624328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310.5043441899449</v>
      </c>
    </row>
    <row r="13" spans="1:23" x14ac:dyDescent="0.25">
      <c r="A13" s="9" t="str">
        <f>Inverters!B9</f>
        <v>A-7</v>
      </c>
      <c r="B13" s="24">
        <f t="shared" si="0"/>
        <v>3398.0502797927184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48.324596013762225</v>
      </c>
      <c r="H13" s="37">
        <f t="shared" si="3"/>
        <v>20.685703942877588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117.10363988665843</v>
      </c>
    </row>
    <row r="14" spans="1:23" x14ac:dyDescent="0.25">
      <c r="A14" s="9" t="str">
        <f>Inverters!B10</f>
        <v>A-8</v>
      </c>
      <c r="B14" s="24">
        <f t="shared" si="0"/>
        <v>3115.7614780339022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47.571284071546991</v>
      </c>
      <c r="H14" s="37">
        <f t="shared" si="3"/>
        <v>21.439015885092822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139.28411482204999</v>
      </c>
    </row>
    <row r="15" spans="1:23" x14ac:dyDescent="0.25">
      <c r="A15" s="9" t="str">
        <f>Inverters!B11</f>
        <v>A-9</v>
      </c>
      <c r="B15" s="24">
        <f t="shared" si="0"/>
        <v>2495.5018641149386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45.643157972317958</v>
      </c>
      <c r="H15" s="37">
        <f t="shared" si="3"/>
        <v>23.367141984321854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217.12718327585182</v>
      </c>
    </row>
    <row r="16" spans="1:23" x14ac:dyDescent="0.25">
      <c r="A16" s="9" t="str">
        <f>Inverters!B12</f>
        <v>A-10</v>
      </c>
      <c r="B16" s="24">
        <f t="shared" si="0"/>
        <v>2183.2103225526612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44.481911521549939</v>
      </c>
      <c r="H16" s="37">
        <f t="shared" si="3"/>
        <v>24.528388435089873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283.68661386485797</v>
      </c>
    </row>
    <row r="17" spans="1:21" x14ac:dyDescent="0.25">
      <c r="A17" s="9" t="str">
        <f>Inverters!B13</f>
        <v>A-11</v>
      </c>
      <c r="B17" s="24">
        <f t="shared" si="0"/>
        <v>1872.608870426619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43.148941525572162</v>
      </c>
      <c r="H17" s="37">
        <f t="shared" si="3"/>
        <v>25.86135843106765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385.59895042091523</v>
      </c>
    </row>
    <row r="18" spans="1:21" x14ac:dyDescent="0.25">
      <c r="A18" s="9" t="str">
        <f>Inverters!B14</f>
        <v>A-12</v>
      </c>
      <c r="B18" s="24">
        <f t="shared" si="0"/>
        <v>1651.6066818100476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42.058132624127921</v>
      </c>
      <c r="H18" s="37">
        <f t="shared" si="3"/>
        <v>26.952167332511891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495.6975053195755</v>
      </c>
    </row>
    <row r="19" spans="1:21" x14ac:dyDescent="0.25">
      <c r="A19" s="9" t="str">
        <f>Inverters!B15</f>
        <v>A-13</v>
      </c>
      <c r="B19" s="24">
        <f t="shared" si="0"/>
        <v>1405.0479573666751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40.653822958334622</v>
      </c>
      <c r="H19" s="37">
        <f t="shared" si="3"/>
        <v>28.35647699830519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684.93238311748951</v>
      </c>
    </row>
    <row r="20" spans="1:21" x14ac:dyDescent="0.25">
      <c r="A20" s="9" t="str">
        <f>Inverters!B16</f>
        <v>A-14</v>
      </c>
      <c r="B20" s="24">
        <f t="shared" si="0"/>
        <v>1263.4221946762359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39.730970038482987</v>
      </c>
      <c r="H20" s="37">
        <f t="shared" si="3"/>
        <v>29.279329918156826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847.09670377321697</v>
      </c>
    </row>
    <row r="21" spans="1:21" x14ac:dyDescent="0.25">
      <c r="A21" s="9" t="str">
        <f>Inverters!B17</f>
        <v>A-15</v>
      </c>
      <c r="B21" s="24">
        <f t="shared" si="0"/>
        <v>1175.2787424270323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39.102817620516902</v>
      </c>
      <c r="H21" s="37">
        <f t="shared" si="3"/>
        <v>29.907482336122911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978.92232636614131</v>
      </c>
    </row>
    <row r="22" spans="1:21" x14ac:dyDescent="0.25">
      <c r="A22" s="9" t="str">
        <f>Inverters!B18</f>
        <v>A-16</v>
      </c>
      <c r="B22" s="24">
        <f t="shared" si="0"/>
        <v>3174.0521354886664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47.7322811198894</v>
      </c>
      <c r="H22" s="37">
        <f t="shared" si="3"/>
        <v>21.278018836750412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134.21525587187784</v>
      </c>
    </row>
    <row r="23" spans="1:21" x14ac:dyDescent="0.25">
      <c r="A23" s="9" t="str">
        <f>Inverters!B19</f>
        <v>A-17</v>
      </c>
      <c r="B23" s="24">
        <f t="shared" si="0"/>
        <v>2732.1267932876954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46.430017006686377</v>
      </c>
      <c r="H23" s="37">
        <f t="shared" si="3"/>
        <v>22.580282949953435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181.14581082316579</v>
      </c>
    </row>
    <row r="24" spans="1:21" x14ac:dyDescent="0.25">
      <c r="A24" s="9" t="str">
        <f>Inverters!B20</f>
        <v>A-18</v>
      </c>
      <c r="B24" s="24">
        <f t="shared" si="0"/>
        <v>2389.9226110064033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45.267676762418517</v>
      </c>
      <c r="H24" s="37">
        <f t="shared" si="3"/>
        <v>23.742623194221295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236.73491749133819</v>
      </c>
    </row>
    <row r="25" spans="1:21" x14ac:dyDescent="0.25">
      <c r="A25" s="9" t="str">
        <f>Inverters!B21</f>
        <v>A-19</v>
      </c>
      <c r="B25" s="24">
        <f t="shared" si="0"/>
        <v>2006.0250116585148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43.746726872367532</v>
      </c>
      <c r="H25" s="37">
        <f t="shared" si="3"/>
        <v>25.263573084272281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336.01395033688476</v>
      </c>
    </row>
    <row r="26" spans="1:21" x14ac:dyDescent="0.25">
      <c r="A26" s="9" t="str">
        <f>Inverters!B22</f>
        <v>A-20</v>
      </c>
      <c r="B26" s="24">
        <f t="shared" si="0"/>
        <v>1703.8671928586443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42.328714817341222</v>
      </c>
      <c r="H26" s="37">
        <f t="shared" si="3"/>
        <v>26.681585139298591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465.75605965107707</v>
      </c>
    </row>
    <row r="27" spans="1:21" x14ac:dyDescent="0.25">
      <c r="A27" s="9" t="str">
        <f>Inverters!B23</f>
        <v>A-21</v>
      </c>
      <c r="B27" s="24">
        <f t="shared" si="0"/>
        <v>1416.5768173310644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40.724802603439457</v>
      </c>
      <c r="H27" s="37">
        <f t="shared" si="3"/>
        <v>28.285497353200356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673.82905782551256</v>
      </c>
    </row>
    <row r="28" spans="1:21" x14ac:dyDescent="0.25">
      <c r="A28" s="9" t="str">
        <f>Inverters!B24</f>
        <v>A-22</v>
      </c>
      <c r="B28" s="24">
        <f t="shared" si="0"/>
        <v>1162.3335584935855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39.00661553570464</v>
      </c>
      <c r="H28" s="37">
        <f t="shared" si="3"/>
        <v>30.003684420935173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1000.8487292391637</v>
      </c>
    </row>
    <row r="29" spans="1:21" x14ac:dyDescent="0.25">
      <c r="A29" s="9" t="str">
        <f>Inverters!B25</f>
        <v>A-23</v>
      </c>
      <c r="B29" s="24">
        <f t="shared" si="0"/>
        <v>950.81940078059733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37.261960692212419</v>
      </c>
      <c r="H29" s="37">
        <f t="shared" si="3"/>
        <v>31.748339264427393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1495.6636072102422</v>
      </c>
    </row>
    <row r="30" spans="1:21" x14ac:dyDescent="0.25">
      <c r="A30" s="9" t="str">
        <f>Inverters!B26</f>
        <v>A-24</v>
      </c>
      <c r="B30" s="24">
        <f t="shared" si="0"/>
        <v>812.43443070807018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35.895766407645674</v>
      </c>
      <c r="H30" s="37">
        <f t="shared" si="3"/>
        <v>33.114533548994139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2048.5820115970505</v>
      </c>
    </row>
    <row r="31" spans="1:21" x14ac:dyDescent="0.25">
      <c r="A31" s="9" t="str">
        <f>Inverters!B27</f>
        <v>A-25</v>
      </c>
      <c r="B31" s="24">
        <f t="shared" si="0"/>
        <v>2502.2055895749254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45.666459798193522</v>
      </c>
      <c r="H31" s="37">
        <f t="shared" si="3"/>
        <v>23.343840158446291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215.96531934545959</v>
      </c>
    </row>
    <row r="32" spans="1:21" x14ac:dyDescent="0.25">
      <c r="A32" s="9" t="str">
        <f>Inverters!B28</f>
        <v>A-26</v>
      </c>
      <c r="B32" s="24">
        <f t="shared" si="0"/>
        <v>2085.0028877677692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44.082133216322518</v>
      </c>
      <c r="H32" s="37">
        <f t="shared" si="3"/>
        <v>24.928166740317295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311.04030852706927</v>
      </c>
    </row>
    <row r="33" spans="1:21" x14ac:dyDescent="0.25">
      <c r="A33" s="9" t="str">
        <f>Inverters!B29</f>
        <v>A-27</v>
      </c>
      <c r="B33" s="24">
        <f t="shared" si="0"/>
        <v>1597.0392382155185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41.76631173205125</v>
      </c>
      <c r="H33" s="37">
        <f t="shared" si="3"/>
        <v>27.243988224588563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530.15006923361182</v>
      </c>
    </row>
    <row r="34" spans="1:21" x14ac:dyDescent="0.25">
      <c r="A34" s="9" t="str">
        <f>Inverters!B30</f>
        <v>A-28</v>
      </c>
      <c r="B34" s="24">
        <f t="shared" si="0"/>
        <v>712.08845131790747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34.750678848394806</v>
      </c>
      <c r="H34" s="37">
        <f t="shared" si="3"/>
        <v>34.259621108245007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2666.6260097847312</v>
      </c>
    </row>
    <row r="35" spans="1:21" x14ac:dyDescent="0.25">
      <c r="A35" s="9" t="str">
        <f>Inverters!B31</f>
        <v>A-29</v>
      </c>
      <c r="B35" s="24">
        <f t="shared" si="0"/>
        <v>531.18612792526028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32.204934495716621</v>
      </c>
      <c r="H35" s="37">
        <f t="shared" si="3"/>
        <v>36.805365460923191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4792.2177795769221</v>
      </c>
    </row>
    <row r="36" spans="1:21" x14ac:dyDescent="0.25">
      <c r="A36" s="9" t="str">
        <f>Inverters!B32</f>
        <v>A-30</v>
      </c>
      <c r="B36" s="24">
        <f t="shared" si="0"/>
        <v>873.57828893584247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36.526036639252425</v>
      </c>
      <c r="H36" s="37">
        <f t="shared" si="3"/>
        <v>32.484263317387388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1771.8474656925375</v>
      </c>
    </row>
    <row r="37" spans="1:21" x14ac:dyDescent="0.25">
      <c r="A37" s="9" t="str">
        <f>Inverters!B33</f>
        <v>A-31</v>
      </c>
      <c r="B37" s="24">
        <f t="shared" si="0"/>
        <v>1690.0433240600998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42.257956756877824</v>
      </c>
      <c r="H37" s="37">
        <f t="shared" si="3"/>
        <v>26.752343199761988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473.40661266940617</v>
      </c>
    </row>
    <row r="38" spans="1:21" x14ac:dyDescent="0.25">
      <c r="A38" s="9" t="str">
        <f>Inverters!B34</f>
        <v>A-32</v>
      </c>
      <c r="B38" s="24">
        <f t="shared" si="0"/>
        <v>339.13579168243928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28.307472534571165</v>
      </c>
      <c r="H38" s="37">
        <f t="shared" si="3"/>
        <v>40.702827422068651</v>
      </c>
      <c r="O38" s="46" t="s">
        <v>36</v>
      </c>
      <c r="P38" s="42" t="s">
        <v>36</v>
      </c>
      <c r="Q38" s="123">
        <v>257407.81</v>
      </c>
      <c r="R38" s="124">
        <v>4256729.9400000004</v>
      </c>
      <c r="U38">
        <f t="shared" si="1"/>
        <v>11756.627069274438</v>
      </c>
    </row>
    <row r="39" spans="1:21" x14ac:dyDescent="0.25">
      <c r="A39" s="9" t="str">
        <f>Inverters!B35</f>
        <v>A-33</v>
      </c>
      <c r="B39" s="24">
        <f t="shared" si="0"/>
        <v>434.08915996571608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30.451578816250912</v>
      </c>
      <c r="H39" s="37">
        <f t="shared" si="3"/>
        <v>38.558721140388897</v>
      </c>
      <c r="O39" s="46" t="s">
        <v>37</v>
      </c>
      <c r="P39" s="42" t="s">
        <v>37</v>
      </c>
      <c r="Q39" s="123">
        <v>257768.43</v>
      </c>
      <c r="R39" s="124">
        <v>4257096.5599999996</v>
      </c>
      <c r="U39">
        <f t="shared" si="1"/>
        <v>7175.829547186524</v>
      </c>
    </row>
    <row r="40" spans="1:21" x14ac:dyDescent="0.25">
      <c r="A40" s="9" t="str">
        <f>Inverters!B36</f>
        <v>B-1</v>
      </c>
      <c r="B40" s="24">
        <f t="shared" si="0"/>
        <v>5477.5144281691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52.471670603946407</v>
      </c>
      <c r="H40" s="37">
        <f t="shared" si="3"/>
        <v>13.528329396053593</v>
      </c>
      <c r="O40" s="46" t="s">
        <v>126</v>
      </c>
      <c r="P40" s="42" t="s">
        <v>126</v>
      </c>
      <c r="Q40" s="123">
        <v>252816.43</v>
      </c>
      <c r="R40" s="124">
        <v>4259063</v>
      </c>
      <c r="U40">
        <f t="shared" si="1"/>
        <v>22.533722389694812</v>
      </c>
    </row>
    <row r="41" spans="1:21" x14ac:dyDescent="0.25">
      <c r="A41" s="9" t="str">
        <f>Inverters!B37</f>
        <v>B-2</v>
      </c>
      <c r="B41" s="24">
        <f t="shared" si="0"/>
        <v>3428.7240738356754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48.402650734481846</v>
      </c>
      <c r="H41" s="37">
        <f t="shared" si="3"/>
        <v>17.597349265518154</v>
      </c>
      <c r="O41" s="46" t="s">
        <v>198</v>
      </c>
      <c r="P41" s="42" t="s">
        <v>198</v>
      </c>
      <c r="Q41" s="123">
        <v>254406.11</v>
      </c>
      <c r="R41" s="124">
        <v>4257462.75</v>
      </c>
      <c r="U41">
        <f t="shared" si="1"/>
        <v>57.508882233477706</v>
      </c>
    </row>
    <row r="42" spans="1:21" x14ac:dyDescent="0.25">
      <c r="A42" s="9" t="str">
        <f>Inverters!B38</f>
        <v>B-3</v>
      </c>
      <c r="B42" s="24">
        <f t="shared" ref="B42" si="5">SQRT(($C$2-Q42)^2+($D$2-R42)^2)</f>
        <v>2557.2983589718528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ref="G42" si="6">20*LOG10(B42/D42)-2.3</f>
        <v>45.855627998900104</v>
      </c>
      <c r="H42" s="37">
        <f t="shared" ref="H42" si="7">C42-G42</f>
        <v>20.144372001099896</v>
      </c>
      <c r="O42" s="46" t="s">
        <v>199</v>
      </c>
      <c r="P42" s="42" t="s">
        <v>199</v>
      </c>
      <c r="Q42" s="123">
        <v>255183.93</v>
      </c>
      <c r="R42" s="124">
        <v>4256730.4000000004</v>
      </c>
      <c r="U42">
        <f t="shared" si="1"/>
        <v>103.38016003009281</v>
      </c>
    </row>
    <row r="43" spans="1:21" x14ac:dyDescent="0.25">
      <c r="A43" s="9" t="str">
        <f>Inverters!B39</f>
        <v>C-1</v>
      </c>
      <c r="B43" s="24">
        <f t="shared" si="0"/>
        <v>2795.9657531880052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46.630636951683471</v>
      </c>
      <c r="H43" s="37">
        <f t="shared" si="3"/>
        <v>19.369363048316529</v>
      </c>
      <c r="O43" s="46" t="s">
        <v>200</v>
      </c>
      <c r="P43" s="42" t="s">
        <v>200</v>
      </c>
      <c r="Q43" s="123">
        <v>255199.02</v>
      </c>
      <c r="R43" s="124">
        <v>4257829.17</v>
      </c>
      <c r="U43">
        <f t="shared" si="1"/>
        <v>86.484106881666079</v>
      </c>
    </row>
    <row r="44" spans="1:21" ht="15.75" thickBot="1" x14ac:dyDescent="0.3">
      <c r="A44" s="9" t="str">
        <f>Inverters!B40</f>
        <v>Trans</v>
      </c>
      <c r="B44" s="24">
        <f>SQRT(($C$2-Q44)^2+($D$2-R44)^2)</f>
        <v>523.51600443549717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32.078599261148312</v>
      </c>
      <c r="H44" s="37">
        <f t="shared" si="3"/>
        <v>21.921400738851688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155.64675613141179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25.60558601849019</v>
      </c>
      <c r="O45" s="108"/>
      <c r="P45" s="108"/>
      <c r="Q45" s="109"/>
      <c r="R45" s="109"/>
      <c r="U45">
        <f t="shared" si="1"/>
        <v>363.54535649972348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46.247636304864692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46.247636304864692</v>
      </c>
      <c r="D51" s="77">
        <f>10*LOG10(SUM(U7:U44))</f>
        <v>46.210012813095545</v>
      </c>
      <c r="E51" s="77">
        <f>P85</f>
        <v>46.233565663541654</v>
      </c>
      <c r="F51" s="78">
        <f>S85</f>
        <v>52.625188167748014</v>
      </c>
    </row>
    <row r="52" spans="1:19" ht="14.45" customHeight="1" thickBot="1" x14ac:dyDescent="0.3">
      <c r="B52" s="72" t="s">
        <v>141</v>
      </c>
      <c r="C52" s="79">
        <f>10*LOG10(10^(C50/10)+10^(C51/10))</f>
        <v>47.172268742684565</v>
      </c>
      <c r="D52" s="79">
        <f>10*LOG10(10^(D50/10)+10^(D51/10))</f>
        <v>46.463551606581746</v>
      </c>
      <c r="E52" s="79">
        <f>J85</f>
        <v>46.919856977060199</v>
      </c>
      <c r="F52" s="80">
        <f>M85</f>
        <v>52.981937464208642</v>
      </c>
    </row>
    <row r="53" spans="1:19" ht="16.149999999999999" customHeight="1" thickBot="1" x14ac:dyDescent="0.3">
      <c r="B53" s="74" t="s">
        <v>145</v>
      </c>
      <c r="C53" s="81">
        <f>C52-C50</f>
        <v>7.1722687426845653</v>
      </c>
      <c r="D53" s="81">
        <f>D52-D50</f>
        <v>12.463551606581746</v>
      </c>
      <c r="E53" s="81">
        <f>E52-E50</f>
        <v>8.3513859070888259</v>
      </c>
      <c r="F53" s="82">
        <f>F52-F50</f>
        <v>11.031365534395817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2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46.463551606581746</v>
      </c>
      <c r="J61" s="62">
        <f>10^(I61/10)</f>
        <v>44295.046369861186</v>
      </c>
      <c r="K61" s="63"/>
      <c r="L61" s="153">
        <f>I61+10</f>
        <v>56.463551606581746</v>
      </c>
      <c r="M61" s="62">
        <f>10^(L61/10)</f>
        <v>442950.46369861229</v>
      </c>
      <c r="N61" s="62"/>
      <c r="O61" s="62">
        <f>D51</f>
        <v>46.210012813095545</v>
      </c>
      <c r="P61" s="62">
        <f>10^(O61/10)</f>
        <v>41783.15993835163</v>
      </c>
      <c r="Q61" s="62"/>
      <c r="R61" s="62">
        <f>O61+10</f>
        <v>56.210012813095545</v>
      </c>
      <c r="S61" s="63">
        <f>10^(R61/10)</f>
        <v>417831.59938351676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8">10^(C62/10)</f>
        <v>2511.8864315095811</v>
      </c>
      <c r="E62" s="26"/>
      <c r="F62" s="26">
        <f t="shared" ref="F62:F67" si="9">C62+10</f>
        <v>44</v>
      </c>
      <c r="G62" s="26">
        <f t="shared" ref="G62:G84" si="10">10^(F62/10)</f>
        <v>25118.86431509586</v>
      </c>
      <c r="H62" s="151"/>
      <c r="I62" s="157">
        <f t="shared" ref="I62:I66" si="11">10*LOG10(10^(C62/10)+10^((10*LOG10(SUM($U$7:$U$44)))/10))</f>
        <v>46.463551606581746</v>
      </c>
      <c r="J62" s="26">
        <f t="shared" ref="J62:J84" si="12">10^(I62/10)</f>
        <v>44295.046369861186</v>
      </c>
      <c r="K62" s="64"/>
      <c r="L62" s="154">
        <f t="shared" ref="L62:L67" si="13">I62+10</f>
        <v>56.463551606581746</v>
      </c>
      <c r="M62" s="26">
        <f t="shared" ref="M62:M84" si="14">10^(L62/10)</f>
        <v>442950.46369861229</v>
      </c>
      <c r="N62" s="26"/>
      <c r="O62" s="26">
        <f>O61</f>
        <v>46.210012813095545</v>
      </c>
      <c r="P62" s="26">
        <f t="shared" ref="P62:P84" si="15">10^(O62/10)</f>
        <v>41783.15993835163</v>
      </c>
      <c r="Q62" s="26"/>
      <c r="R62" s="26">
        <f t="shared" ref="R62:R67" si="16">O62+10</f>
        <v>56.210012813095545</v>
      </c>
      <c r="S62" s="64">
        <f t="shared" ref="S62:S84" si="17">10^(R62/10)</f>
        <v>417831.59938351676</v>
      </c>
    </row>
    <row r="63" spans="1:19" x14ac:dyDescent="0.25">
      <c r="A63" s="183"/>
      <c r="B63" s="59">
        <v>8.3333333333333301E-2</v>
      </c>
      <c r="C63" s="1">
        <f t="shared" ref="C63:C67" si="18">C62</f>
        <v>34</v>
      </c>
      <c r="D63" s="26">
        <f t="shared" si="8"/>
        <v>2511.8864315095811</v>
      </c>
      <c r="E63" s="26"/>
      <c r="F63" s="26">
        <f t="shared" si="9"/>
        <v>44</v>
      </c>
      <c r="G63" s="26">
        <f t="shared" si="10"/>
        <v>25118.86431509586</v>
      </c>
      <c r="H63" s="151"/>
      <c r="I63" s="157">
        <f t="shared" si="11"/>
        <v>46.463551606581746</v>
      </c>
      <c r="J63" s="26">
        <f t="shared" si="12"/>
        <v>44295.046369861186</v>
      </c>
      <c r="K63" s="64"/>
      <c r="L63" s="154">
        <f t="shared" si="13"/>
        <v>56.463551606581746</v>
      </c>
      <c r="M63" s="26">
        <f t="shared" si="14"/>
        <v>442950.46369861229</v>
      </c>
      <c r="N63" s="26"/>
      <c r="O63" s="26">
        <f t="shared" ref="O63:O84" si="19">O62</f>
        <v>46.210012813095545</v>
      </c>
      <c r="P63" s="26">
        <f t="shared" si="15"/>
        <v>41783.15993835163</v>
      </c>
      <c r="Q63" s="26"/>
      <c r="R63" s="26">
        <f t="shared" si="16"/>
        <v>56.210012813095545</v>
      </c>
      <c r="S63" s="64">
        <f t="shared" si="17"/>
        <v>417831.59938351676</v>
      </c>
    </row>
    <row r="64" spans="1:19" x14ac:dyDescent="0.25">
      <c r="A64" s="183"/>
      <c r="B64" s="59">
        <v>0.125</v>
      </c>
      <c r="C64" s="1">
        <f t="shared" si="18"/>
        <v>34</v>
      </c>
      <c r="D64" s="26">
        <f t="shared" si="8"/>
        <v>2511.8864315095811</v>
      </c>
      <c r="E64" s="26"/>
      <c r="F64" s="26">
        <f t="shared" si="9"/>
        <v>44</v>
      </c>
      <c r="G64" s="26">
        <f t="shared" si="10"/>
        <v>25118.86431509586</v>
      </c>
      <c r="H64" s="151"/>
      <c r="I64" s="157">
        <f t="shared" si="11"/>
        <v>46.463551606581746</v>
      </c>
      <c r="J64" s="26">
        <f t="shared" si="12"/>
        <v>44295.046369861186</v>
      </c>
      <c r="K64" s="64"/>
      <c r="L64" s="154">
        <f t="shared" si="13"/>
        <v>56.463551606581746</v>
      </c>
      <c r="M64" s="26">
        <f t="shared" si="14"/>
        <v>442950.46369861229</v>
      </c>
      <c r="N64" s="26"/>
      <c r="O64" s="26">
        <f t="shared" si="19"/>
        <v>46.210012813095545</v>
      </c>
      <c r="P64" s="26">
        <f t="shared" si="15"/>
        <v>41783.15993835163</v>
      </c>
      <c r="Q64" s="26"/>
      <c r="R64" s="26">
        <f t="shared" si="16"/>
        <v>56.210012813095545</v>
      </c>
      <c r="S64" s="64">
        <f t="shared" si="17"/>
        <v>417831.59938351676</v>
      </c>
    </row>
    <row r="65" spans="1:19" x14ac:dyDescent="0.25">
      <c r="A65" s="183"/>
      <c r="B65" s="59">
        <v>0.16666666666666699</v>
      </c>
      <c r="C65" s="1">
        <f t="shared" si="18"/>
        <v>34</v>
      </c>
      <c r="D65" s="26">
        <f t="shared" si="8"/>
        <v>2511.8864315095811</v>
      </c>
      <c r="E65" s="26"/>
      <c r="F65" s="26">
        <f t="shared" si="9"/>
        <v>44</v>
      </c>
      <c r="G65" s="26">
        <f t="shared" si="10"/>
        <v>25118.86431509586</v>
      </c>
      <c r="H65" s="151"/>
      <c r="I65" s="157">
        <f t="shared" si="11"/>
        <v>46.463551606581746</v>
      </c>
      <c r="J65" s="26">
        <f t="shared" si="12"/>
        <v>44295.046369861186</v>
      </c>
      <c r="K65" s="64"/>
      <c r="L65" s="154">
        <f t="shared" si="13"/>
        <v>56.463551606581746</v>
      </c>
      <c r="M65" s="26">
        <f t="shared" si="14"/>
        <v>442950.46369861229</v>
      </c>
      <c r="N65" s="26"/>
      <c r="O65" s="26">
        <f t="shared" si="19"/>
        <v>46.210012813095545</v>
      </c>
      <c r="P65" s="26">
        <f t="shared" si="15"/>
        <v>41783.15993835163</v>
      </c>
      <c r="Q65" s="26"/>
      <c r="R65" s="26">
        <f t="shared" si="16"/>
        <v>56.210012813095545</v>
      </c>
      <c r="S65" s="64">
        <f t="shared" si="17"/>
        <v>417831.59938351676</v>
      </c>
    </row>
    <row r="66" spans="1:19" x14ac:dyDescent="0.25">
      <c r="A66" s="183"/>
      <c r="B66" s="59">
        <v>0.20833333333333301</v>
      </c>
      <c r="C66" s="1">
        <f t="shared" si="18"/>
        <v>34</v>
      </c>
      <c r="D66" s="26">
        <f t="shared" si="8"/>
        <v>2511.8864315095811</v>
      </c>
      <c r="E66" s="26"/>
      <c r="F66" s="26">
        <f t="shared" si="9"/>
        <v>44</v>
      </c>
      <c r="G66" s="26">
        <f t="shared" si="10"/>
        <v>25118.86431509586</v>
      </c>
      <c r="H66" s="151"/>
      <c r="I66" s="157">
        <f t="shared" si="11"/>
        <v>46.463551606581746</v>
      </c>
      <c r="J66" s="26">
        <f t="shared" si="12"/>
        <v>44295.046369861186</v>
      </c>
      <c r="K66" s="64"/>
      <c r="L66" s="154">
        <f t="shared" si="13"/>
        <v>56.463551606581746</v>
      </c>
      <c r="M66" s="26">
        <f t="shared" si="14"/>
        <v>442950.46369861229</v>
      </c>
      <c r="N66" s="26"/>
      <c r="O66" s="26">
        <f t="shared" si="19"/>
        <v>46.210012813095545</v>
      </c>
      <c r="P66" s="26">
        <f t="shared" si="15"/>
        <v>41783.15993835163</v>
      </c>
      <c r="Q66" s="26"/>
      <c r="R66" s="26">
        <f t="shared" si="16"/>
        <v>56.210012813095545</v>
      </c>
      <c r="S66" s="64">
        <f t="shared" si="17"/>
        <v>417831.59938351676</v>
      </c>
    </row>
    <row r="67" spans="1:19" x14ac:dyDescent="0.25">
      <c r="A67" s="183"/>
      <c r="B67" s="59">
        <v>0.25</v>
      </c>
      <c r="C67" s="1">
        <f t="shared" si="18"/>
        <v>34</v>
      </c>
      <c r="D67" s="26">
        <f t="shared" si="8"/>
        <v>2511.8864315095811</v>
      </c>
      <c r="E67" s="26"/>
      <c r="F67" s="26">
        <f t="shared" si="9"/>
        <v>44</v>
      </c>
      <c r="G67" s="26">
        <f t="shared" si="10"/>
        <v>25118.86431509586</v>
      </c>
      <c r="H67" s="151"/>
      <c r="I67" s="157">
        <f>10*LOG10(10^(C67/10)+10^((10*LOG10(SUM($U$7:$U$44)))/10))</f>
        <v>46.463551606581746</v>
      </c>
      <c r="J67" s="26">
        <f t="shared" si="12"/>
        <v>44295.046369861186</v>
      </c>
      <c r="K67" s="64"/>
      <c r="L67" s="154">
        <f t="shared" si="13"/>
        <v>56.463551606581746</v>
      </c>
      <c r="M67" s="26">
        <f t="shared" si="14"/>
        <v>442950.46369861229</v>
      </c>
      <c r="N67" s="26"/>
      <c r="O67" s="26">
        <f t="shared" si="19"/>
        <v>46.210012813095545</v>
      </c>
      <c r="P67" s="26">
        <f t="shared" si="15"/>
        <v>41783.15993835163</v>
      </c>
      <c r="Q67" s="26"/>
      <c r="R67" s="26">
        <f t="shared" si="16"/>
        <v>56.210012813095545</v>
      </c>
      <c r="S67" s="64">
        <f t="shared" si="17"/>
        <v>417831.59938351676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8"/>
        <v>10000</v>
      </c>
      <c r="E68" s="26"/>
      <c r="F68" s="26">
        <f>C68</f>
        <v>40</v>
      </c>
      <c r="G68" s="26">
        <f t="shared" si="10"/>
        <v>10000</v>
      </c>
      <c r="H68" s="151"/>
      <c r="I68" s="157">
        <f>10*LOG10(10^(C68/10)+10^($H$46/10))</f>
        <v>47.172268742684565</v>
      </c>
      <c r="J68" s="26">
        <f t="shared" si="12"/>
        <v>52146.705294851323</v>
      </c>
      <c r="K68" s="64"/>
      <c r="L68" s="154">
        <f>I68</f>
        <v>47.172268742684565</v>
      </c>
      <c r="M68" s="26">
        <f t="shared" si="14"/>
        <v>52146.705294851323</v>
      </c>
      <c r="N68" s="26"/>
      <c r="O68" s="26">
        <f>H46</f>
        <v>46.247636304864692</v>
      </c>
      <c r="P68" s="26">
        <f t="shared" si="15"/>
        <v>42146.705294851316</v>
      </c>
      <c r="Q68" s="26"/>
      <c r="R68" s="26">
        <f>O68</f>
        <v>46.247636304864692</v>
      </c>
      <c r="S68" s="64">
        <f t="shared" si="17"/>
        <v>42146.705294851316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8"/>
        <v>10000</v>
      </c>
      <c r="E69" s="26"/>
      <c r="F69" s="26">
        <f t="shared" ref="F69:F82" si="20">C69</f>
        <v>40</v>
      </c>
      <c r="G69" s="26">
        <f t="shared" si="10"/>
        <v>10000</v>
      </c>
      <c r="H69" s="151"/>
      <c r="I69" s="157">
        <f t="shared" ref="I69:I82" si="21">10*LOG10(10^(C69/10)+10^($H$46/10))</f>
        <v>47.172268742684565</v>
      </c>
      <c r="J69" s="26">
        <f t="shared" si="12"/>
        <v>52146.705294851323</v>
      </c>
      <c r="K69" s="64"/>
      <c r="L69" s="154">
        <f t="shared" ref="L69:L82" si="22">I69</f>
        <v>47.172268742684565</v>
      </c>
      <c r="M69" s="26">
        <f t="shared" si="14"/>
        <v>52146.705294851323</v>
      </c>
      <c r="N69" s="26"/>
      <c r="O69" s="26">
        <f t="shared" si="19"/>
        <v>46.247636304864692</v>
      </c>
      <c r="P69" s="26">
        <f t="shared" si="15"/>
        <v>42146.705294851316</v>
      </c>
      <c r="Q69" s="26"/>
      <c r="R69" s="26">
        <f t="shared" ref="R69:R82" si="23">O69</f>
        <v>46.247636304864692</v>
      </c>
      <c r="S69" s="64">
        <f t="shared" si="17"/>
        <v>42146.705294851316</v>
      </c>
    </row>
    <row r="70" spans="1:19" x14ac:dyDescent="0.25">
      <c r="A70" s="183"/>
      <c r="B70" s="59">
        <v>0.375</v>
      </c>
      <c r="C70" s="1">
        <f t="shared" ref="C70:C82" si="24">C69</f>
        <v>40</v>
      </c>
      <c r="D70" s="26">
        <f t="shared" si="8"/>
        <v>10000</v>
      </c>
      <c r="E70" s="26"/>
      <c r="F70" s="26">
        <f t="shared" si="20"/>
        <v>40</v>
      </c>
      <c r="G70" s="26">
        <f t="shared" si="10"/>
        <v>10000</v>
      </c>
      <c r="H70" s="151"/>
      <c r="I70" s="157">
        <f t="shared" si="21"/>
        <v>47.172268742684565</v>
      </c>
      <c r="J70" s="26">
        <f t="shared" si="12"/>
        <v>52146.705294851323</v>
      </c>
      <c r="K70" s="64"/>
      <c r="L70" s="154">
        <f t="shared" si="22"/>
        <v>47.172268742684565</v>
      </c>
      <c r="M70" s="26">
        <f t="shared" si="14"/>
        <v>52146.705294851323</v>
      </c>
      <c r="N70" s="26"/>
      <c r="O70" s="26">
        <f t="shared" si="19"/>
        <v>46.247636304864692</v>
      </c>
      <c r="P70" s="26">
        <f t="shared" si="15"/>
        <v>42146.705294851316</v>
      </c>
      <c r="Q70" s="26"/>
      <c r="R70" s="26">
        <f t="shared" si="23"/>
        <v>46.247636304864692</v>
      </c>
      <c r="S70" s="64">
        <f t="shared" si="17"/>
        <v>42146.705294851316</v>
      </c>
    </row>
    <row r="71" spans="1:19" x14ac:dyDescent="0.25">
      <c r="A71" s="183"/>
      <c r="B71" s="59">
        <v>0.41666666666666702</v>
      </c>
      <c r="C71" s="1">
        <f t="shared" si="24"/>
        <v>40</v>
      </c>
      <c r="D71" s="26">
        <f t="shared" si="8"/>
        <v>10000</v>
      </c>
      <c r="E71" s="26"/>
      <c r="F71" s="26">
        <f t="shared" si="20"/>
        <v>40</v>
      </c>
      <c r="G71" s="26">
        <f t="shared" si="10"/>
        <v>10000</v>
      </c>
      <c r="H71" s="151"/>
      <c r="I71" s="157">
        <f t="shared" si="21"/>
        <v>47.172268742684565</v>
      </c>
      <c r="J71" s="26">
        <f t="shared" si="12"/>
        <v>52146.705294851323</v>
      </c>
      <c r="K71" s="64"/>
      <c r="L71" s="154">
        <f t="shared" si="22"/>
        <v>47.172268742684565</v>
      </c>
      <c r="M71" s="26">
        <f t="shared" si="14"/>
        <v>52146.705294851323</v>
      </c>
      <c r="N71" s="26"/>
      <c r="O71" s="26">
        <f t="shared" si="19"/>
        <v>46.247636304864692</v>
      </c>
      <c r="P71" s="26">
        <f t="shared" si="15"/>
        <v>42146.705294851316</v>
      </c>
      <c r="Q71" s="26"/>
      <c r="R71" s="26">
        <f t="shared" si="23"/>
        <v>46.247636304864692</v>
      </c>
      <c r="S71" s="64">
        <f t="shared" si="17"/>
        <v>42146.705294851316</v>
      </c>
    </row>
    <row r="72" spans="1:19" x14ac:dyDescent="0.25">
      <c r="A72" s="183"/>
      <c r="B72" s="59">
        <v>0.45833333333333298</v>
      </c>
      <c r="C72" s="1">
        <f t="shared" si="24"/>
        <v>40</v>
      </c>
      <c r="D72" s="26">
        <f t="shared" si="8"/>
        <v>10000</v>
      </c>
      <c r="E72" s="26"/>
      <c r="F72" s="26">
        <f t="shared" si="20"/>
        <v>40</v>
      </c>
      <c r="G72" s="26">
        <f t="shared" si="10"/>
        <v>10000</v>
      </c>
      <c r="H72" s="151"/>
      <c r="I72" s="157">
        <f t="shared" si="21"/>
        <v>47.172268742684565</v>
      </c>
      <c r="J72" s="26">
        <f t="shared" si="12"/>
        <v>52146.705294851323</v>
      </c>
      <c r="K72" s="64"/>
      <c r="L72" s="154">
        <f t="shared" si="22"/>
        <v>47.172268742684565</v>
      </c>
      <c r="M72" s="26">
        <f t="shared" si="14"/>
        <v>52146.705294851323</v>
      </c>
      <c r="N72" s="26"/>
      <c r="O72" s="26">
        <f t="shared" si="19"/>
        <v>46.247636304864692</v>
      </c>
      <c r="P72" s="26">
        <f t="shared" si="15"/>
        <v>42146.705294851316</v>
      </c>
      <c r="Q72" s="26"/>
      <c r="R72" s="26">
        <f t="shared" si="23"/>
        <v>46.247636304864692</v>
      </c>
      <c r="S72" s="64">
        <f t="shared" si="17"/>
        <v>42146.705294851316</v>
      </c>
    </row>
    <row r="73" spans="1:19" x14ac:dyDescent="0.25">
      <c r="A73" s="183"/>
      <c r="B73" s="59">
        <v>0.5</v>
      </c>
      <c r="C73" s="1">
        <f t="shared" si="24"/>
        <v>40</v>
      </c>
      <c r="D73" s="26">
        <f t="shared" si="8"/>
        <v>10000</v>
      </c>
      <c r="E73" s="26"/>
      <c r="F73" s="26">
        <f t="shared" si="20"/>
        <v>40</v>
      </c>
      <c r="G73" s="26">
        <f t="shared" si="10"/>
        <v>10000</v>
      </c>
      <c r="H73" s="151"/>
      <c r="I73" s="157">
        <f t="shared" si="21"/>
        <v>47.172268742684565</v>
      </c>
      <c r="J73" s="26">
        <f t="shared" si="12"/>
        <v>52146.705294851323</v>
      </c>
      <c r="K73" s="64"/>
      <c r="L73" s="154">
        <f t="shared" si="22"/>
        <v>47.172268742684565</v>
      </c>
      <c r="M73" s="26">
        <f t="shared" si="14"/>
        <v>52146.705294851323</v>
      </c>
      <c r="N73" s="26"/>
      <c r="O73" s="26">
        <f t="shared" si="19"/>
        <v>46.247636304864692</v>
      </c>
      <c r="P73" s="26">
        <f t="shared" si="15"/>
        <v>42146.705294851316</v>
      </c>
      <c r="Q73" s="26"/>
      <c r="R73" s="26">
        <f t="shared" si="23"/>
        <v>46.247636304864692</v>
      </c>
      <c r="S73" s="64">
        <f t="shared" si="17"/>
        <v>42146.705294851316</v>
      </c>
    </row>
    <row r="74" spans="1:19" x14ac:dyDescent="0.25">
      <c r="A74" s="183"/>
      <c r="B74" s="59">
        <v>0.54166666666666696</v>
      </c>
      <c r="C74" s="1">
        <f t="shared" si="24"/>
        <v>40</v>
      </c>
      <c r="D74" s="26">
        <f t="shared" si="8"/>
        <v>10000</v>
      </c>
      <c r="E74" s="26"/>
      <c r="F74" s="26">
        <f t="shared" si="20"/>
        <v>40</v>
      </c>
      <c r="G74" s="26">
        <f t="shared" si="10"/>
        <v>10000</v>
      </c>
      <c r="H74" s="151"/>
      <c r="I74" s="157">
        <f t="shared" si="21"/>
        <v>47.172268742684565</v>
      </c>
      <c r="J74" s="26">
        <f t="shared" si="12"/>
        <v>52146.705294851323</v>
      </c>
      <c r="K74" s="64"/>
      <c r="L74" s="154">
        <f t="shared" si="22"/>
        <v>47.172268742684565</v>
      </c>
      <c r="M74" s="26">
        <f t="shared" si="14"/>
        <v>52146.705294851323</v>
      </c>
      <c r="N74" s="26"/>
      <c r="O74" s="26">
        <f t="shared" si="19"/>
        <v>46.247636304864692</v>
      </c>
      <c r="P74" s="26">
        <f t="shared" si="15"/>
        <v>42146.705294851316</v>
      </c>
      <c r="Q74" s="26"/>
      <c r="R74" s="26">
        <f t="shared" si="23"/>
        <v>46.247636304864692</v>
      </c>
      <c r="S74" s="64">
        <f t="shared" si="17"/>
        <v>42146.705294851316</v>
      </c>
    </row>
    <row r="75" spans="1:19" x14ac:dyDescent="0.25">
      <c r="A75" s="183"/>
      <c r="B75" s="59">
        <v>0.58333333333333304</v>
      </c>
      <c r="C75" s="1">
        <f t="shared" si="24"/>
        <v>40</v>
      </c>
      <c r="D75" s="26">
        <f t="shared" si="8"/>
        <v>10000</v>
      </c>
      <c r="E75" s="26"/>
      <c r="F75" s="26">
        <f t="shared" si="20"/>
        <v>40</v>
      </c>
      <c r="G75" s="26">
        <f t="shared" si="10"/>
        <v>10000</v>
      </c>
      <c r="H75" s="151"/>
      <c r="I75" s="157">
        <f t="shared" si="21"/>
        <v>47.172268742684565</v>
      </c>
      <c r="J75" s="26">
        <f t="shared" si="12"/>
        <v>52146.705294851323</v>
      </c>
      <c r="K75" s="64"/>
      <c r="L75" s="154">
        <f t="shared" si="22"/>
        <v>47.172268742684565</v>
      </c>
      <c r="M75" s="26">
        <f t="shared" si="14"/>
        <v>52146.705294851323</v>
      </c>
      <c r="N75" s="26"/>
      <c r="O75" s="26">
        <f t="shared" si="19"/>
        <v>46.247636304864692</v>
      </c>
      <c r="P75" s="26">
        <f t="shared" si="15"/>
        <v>42146.705294851316</v>
      </c>
      <c r="Q75" s="26"/>
      <c r="R75" s="26">
        <f t="shared" si="23"/>
        <v>46.247636304864692</v>
      </c>
      <c r="S75" s="64">
        <f t="shared" si="17"/>
        <v>42146.705294851316</v>
      </c>
    </row>
    <row r="76" spans="1:19" x14ac:dyDescent="0.25">
      <c r="A76" s="183"/>
      <c r="B76" s="59">
        <v>0.625</v>
      </c>
      <c r="C76" s="1">
        <f t="shared" si="24"/>
        <v>40</v>
      </c>
      <c r="D76" s="26">
        <f t="shared" si="8"/>
        <v>10000</v>
      </c>
      <c r="E76" s="26"/>
      <c r="F76" s="26">
        <f t="shared" si="20"/>
        <v>40</v>
      </c>
      <c r="G76" s="26">
        <f t="shared" si="10"/>
        <v>10000</v>
      </c>
      <c r="H76" s="151"/>
      <c r="I76" s="157">
        <f t="shared" si="21"/>
        <v>47.172268742684565</v>
      </c>
      <c r="J76" s="26">
        <f t="shared" si="12"/>
        <v>52146.705294851323</v>
      </c>
      <c r="K76" s="64"/>
      <c r="L76" s="154">
        <f t="shared" si="22"/>
        <v>47.172268742684565</v>
      </c>
      <c r="M76" s="26">
        <f t="shared" si="14"/>
        <v>52146.705294851323</v>
      </c>
      <c r="N76" s="26"/>
      <c r="O76" s="26">
        <f t="shared" si="19"/>
        <v>46.247636304864692</v>
      </c>
      <c r="P76" s="26">
        <f t="shared" si="15"/>
        <v>42146.705294851316</v>
      </c>
      <c r="Q76" s="26"/>
      <c r="R76" s="26">
        <f t="shared" si="23"/>
        <v>46.247636304864692</v>
      </c>
      <c r="S76" s="64">
        <f t="shared" si="17"/>
        <v>42146.705294851316</v>
      </c>
    </row>
    <row r="77" spans="1:19" x14ac:dyDescent="0.25">
      <c r="A77" s="183"/>
      <c r="B77" s="59">
        <v>0.66666666666666696</v>
      </c>
      <c r="C77" s="1">
        <f t="shared" si="24"/>
        <v>40</v>
      </c>
      <c r="D77" s="26">
        <f t="shared" si="8"/>
        <v>10000</v>
      </c>
      <c r="E77" s="26"/>
      <c r="F77" s="26">
        <f t="shared" si="20"/>
        <v>40</v>
      </c>
      <c r="G77" s="26">
        <f t="shared" si="10"/>
        <v>10000</v>
      </c>
      <c r="H77" s="151"/>
      <c r="I77" s="157">
        <f t="shared" si="21"/>
        <v>47.172268742684565</v>
      </c>
      <c r="J77" s="26">
        <f t="shared" si="12"/>
        <v>52146.705294851323</v>
      </c>
      <c r="K77" s="64"/>
      <c r="L77" s="154">
        <f t="shared" si="22"/>
        <v>47.172268742684565</v>
      </c>
      <c r="M77" s="26">
        <f t="shared" si="14"/>
        <v>52146.705294851323</v>
      </c>
      <c r="N77" s="26"/>
      <c r="O77" s="26">
        <f t="shared" si="19"/>
        <v>46.247636304864692</v>
      </c>
      <c r="P77" s="26">
        <f t="shared" si="15"/>
        <v>42146.705294851316</v>
      </c>
      <c r="Q77" s="26"/>
      <c r="R77" s="26">
        <f t="shared" si="23"/>
        <v>46.247636304864692</v>
      </c>
      <c r="S77" s="64">
        <f t="shared" si="17"/>
        <v>42146.705294851316</v>
      </c>
    </row>
    <row r="78" spans="1:19" x14ac:dyDescent="0.25">
      <c r="A78" s="183"/>
      <c r="B78" s="59">
        <v>0.70833333333333304</v>
      </c>
      <c r="C78" s="1">
        <f t="shared" si="24"/>
        <v>40</v>
      </c>
      <c r="D78" s="26">
        <f t="shared" si="8"/>
        <v>10000</v>
      </c>
      <c r="E78" s="26"/>
      <c r="F78" s="26">
        <f t="shared" si="20"/>
        <v>40</v>
      </c>
      <c r="G78" s="26">
        <f t="shared" si="10"/>
        <v>10000</v>
      </c>
      <c r="H78" s="151"/>
      <c r="I78" s="157">
        <f t="shared" si="21"/>
        <v>47.172268742684565</v>
      </c>
      <c r="J78" s="26">
        <f t="shared" si="12"/>
        <v>52146.705294851323</v>
      </c>
      <c r="K78" s="64"/>
      <c r="L78" s="154">
        <f t="shared" si="22"/>
        <v>47.172268742684565</v>
      </c>
      <c r="M78" s="26">
        <f t="shared" si="14"/>
        <v>52146.705294851323</v>
      </c>
      <c r="N78" s="26"/>
      <c r="O78" s="26">
        <f t="shared" si="19"/>
        <v>46.247636304864692</v>
      </c>
      <c r="P78" s="26">
        <f t="shared" si="15"/>
        <v>42146.705294851316</v>
      </c>
      <c r="Q78" s="26"/>
      <c r="R78" s="26">
        <f t="shared" si="23"/>
        <v>46.247636304864692</v>
      </c>
      <c r="S78" s="64">
        <f t="shared" si="17"/>
        <v>42146.705294851316</v>
      </c>
    </row>
    <row r="79" spans="1:19" x14ac:dyDescent="0.25">
      <c r="A79" s="183"/>
      <c r="B79" s="59">
        <v>0.75</v>
      </c>
      <c r="C79" s="1">
        <f t="shared" si="24"/>
        <v>40</v>
      </c>
      <c r="D79" s="26">
        <f t="shared" si="8"/>
        <v>10000</v>
      </c>
      <c r="E79" s="26"/>
      <c r="F79" s="26">
        <f t="shared" si="20"/>
        <v>40</v>
      </c>
      <c r="G79" s="26">
        <f t="shared" si="10"/>
        <v>10000</v>
      </c>
      <c r="H79" s="151"/>
      <c r="I79" s="157">
        <f t="shared" si="21"/>
        <v>47.172268742684565</v>
      </c>
      <c r="J79" s="26">
        <f t="shared" si="12"/>
        <v>52146.705294851323</v>
      </c>
      <c r="K79" s="64"/>
      <c r="L79" s="154">
        <f t="shared" si="22"/>
        <v>47.172268742684565</v>
      </c>
      <c r="M79" s="26">
        <f t="shared" si="14"/>
        <v>52146.705294851323</v>
      </c>
      <c r="N79" s="26"/>
      <c r="O79" s="26">
        <f t="shared" si="19"/>
        <v>46.247636304864692</v>
      </c>
      <c r="P79" s="26">
        <f t="shared" si="15"/>
        <v>42146.705294851316</v>
      </c>
      <c r="Q79" s="26"/>
      <c r="R79" s="26">
        <f t="shared" si="23"/>
        <v>46.247636304864692</v>
      </c>
      <c r="S79" s="64">
        <f t="shared" si="17"/>
        <v>42146.705294851316</v>
      </c>
    </row>
    <row r="80" spans="1:19" x14ac:dyDescent="0.25">
      <c r="A80" s="183"/>
      <c r="B80" s="59">
        <v>0.79166666666666696</v>
      </c>
      <c r="C80" s="1">
        <f t="shared" si="24"/>
        <v>40</v>
      </c>
      <c r="D80" s="26">
        <f t="shared" si="8"/>
        <v>10000</v>
      </c>
      <c r="E80" s="26"/>
      <c r="F80" s="26">
        <f t="shared" si="20"/>
        <v>40</v>
      </c>
      <c r="G80" s="26">
        <f t="shared" si="10"/>
        <v>10000</v>
      </c>
      <c r="H80" s="151"/>
      <c r="I80" s="157">
        <f t="shared" si="21"/>
        <v>47.172268742684565</v>
      </c>
      <c r="J80" s="26">
        <f t="shared" si="12"/>
        <v>52146.705294851323</v>
      </c>
      <c r="K80" s="64"/>
      <c r="L80" s="154">
        <f t="shared" si="22"/>
        <v>47.172268742684565</v>
      </c>
      <c r="M80" s="26">
        <f t="shared" si="14"/>
        <v>52146.705294851323</v>
      </c>
      <c r="N80" s="26"/>
      <c r="O80" s="26">
        <f t="shared" si="19"/>
        <v>46.247636304864692</v>
      </c>
      <c r="P80" s="26">
        <f t="shared" si="15"/>
        <v>42146.705294851316</v>
      </c>
      <c r="Q80" s="26"/>
      <c r="R80" s="26">
        <f t="shared" si="23"/>
        <v>46.247636304864692</v>
      </c>
      <c r="S80" s="64">
        <f t="shared" si="17"/>
        <v>42146.705294851316</v>
      </c>
    </row>
    <row r="81" spans="1:20" x14ac:dyDescent="0.25">
      <c r="A81" s="183"/>
      <c r="B81" s="59">
        <v>0.83333333333333304</v>
      </c>
      <c r="C81" s="1">
        <f t="shared" si="24"/>
        <v>40</v>
      </c>
      <c r="D81" s="26">
        <f t="shared" si="8"/>
        <v>10000</v>
      </c>
      <c r="E81" s="26"/>
      <c r="F81" s="26">
        <f t="shared" si="20"/>
        <v>40</v>
      </c>
      <c r="G81" s="26">
        <f t="shared" si="10"/>
        <v>10000</v>
      </c>
      <c r="H81" s="151"/>
      <c r="I81" s="157">
        <f t="shared" si="21"/>
        <v>47.172268742684565</v>
      </c>
      <c r="J81" s="26">
        <f t="shared" si="12"/>
        <v>52146.705294851323</v>
      </c>
      <c r="K81" s="64"/>
      <c r="L81" s="154">
        <f t="shared" si="22"/>
        <v>47.172268742684565</v>
      </c>
      <c r="M81" s="26">
        <f t="shared" si="14"/>
        <v>52146.705294851323</v>
      </c>
      <c r="N81" s="26"/>
      <c r="O81" s="26">
        <f t="shared" si="19"/>
        <v>46.247636304864692</v>
      </c>
      <c r="P81" s="26">
        <f t="shared" si="15"/>
        <v>42146.705294851316</v>
      </c>
      <c r="Q81" s="26"/>
      <c r="R81" s="26">
        <f t="shared" si="23"/>
        <v>46.247636304864692</v>
      </c>
      <c r="S81" s="64">
        <f t="shared" si="17"/>
        <v>42146.705294851316</v>
      </c>
    </row>
    <row r="82" spans="1:20" x14ac:dyDescent="0.25">
      <c r="A82" s="183"/>
      <c r="B82" s="59">
        <v>0.875</v>
      </c>
      <c r="C82" s="1">
        <f t="shared" si="24"/>
        <v>40</v>
      </c>
      <c r="D82" s="26">
        <f t="shared" si="8"/>
        <v>10000</v>
      </c>
      <c r="E82" s="26"/>
      <c r="F82" s="26">
        <f t="shared" si="20"/>
        <v>40</v>
      </c>
      <c r="G82" s="26">
        <f t="shared" si="10"/>
        <v>10000</v>
      </c>
      <c r="H82" s="151"/>
      <c r="I82" s="157">
        <f t="shared" si="21"/>
        <v>47.172268742684565</v>
      </c>
      <c r="J82" s="26">
        <f t="shared" si="12"/>
        <v>52146.705294851323</v>
      </c>
      <c r="K82" s="64"/>
      <c r="L82" s="154">
        <f t="shared" si="22"/>
        <v>47.172268742684565</v>
      </c>
      <c r="M82" s="26">
        <f t="shared" si="14"/>
        <v>52146.705294851323</v>
      </c>
      <c r="N82" s="26"/>
      <c r="O82" s="26">
        <f t="shared" si="19"/>
        <v>46.247636304864692</v>
      </c>
      <c r="P82" s="26">
        <f t="shared" si="15"/>
        <v>42146.705294851316</v>
      </c>
      <c r="Q82" s="26"/>
      <c r="R82" s="26">
        <f t="shared" si="23"/>
        <v>46.247636304864692</v>
      </c>
      <c r="S82" s="64">
        <f t="shared" si="17"/>
        <v>42146.705294851316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8"/>
        <v>2511.8864315095811</v>
      </c>
      <c r="E83" s="26"/>
      <c r="F83" s="26">
        <f>C83+10</f>
        <v>44</v>
      </c>
      <c r="G83" s="26">
        <f t="shared" si="10"/>
        <v>25118.86431509586</v>
      </c>
      <c r="H83" s="151"/>
      <c r="I83" s="157">
        <f>10*LOG10(10^(C83/10)+10^((10*LOG10(SUM($U$7:$U$44)))/10))</f>
        <v>46.463551606581746</v>
      </c>
      <c r="J83" s="26">
        <f t="shared" si="12"/>
        <v>44295.046369861186</v>
      </c>
      <c r="K83" s="64"/>
      <c r="L83" s="154">
        <f>I83+10</f>
        <v>56.463551606581746</v>
      </c>
      <c r="M83" s="26">
        <f t="shared" si="14"/>
        <v>442950.46369861229</v>
      </c>
      <c r="N83" s="26"/>
      <c r="O83" s="26">
        <f>D51</f>
        <v>46.210012813095545</v>
      </c>
      <c r="P83" s="26">
        <f t="shared" si="15"/>
        <v>41783.15993835163</v>
      </c>
      <c r="Q83" s="26"/>
      <c r="R83" s="26">
        <f>O83+10</f>
        <v>56.210012813095545</v>
      </c>
      <c r="S83" s="64">
        <f t="shared" si="17"/>
        <v>417831.59938351676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8"/>
        <v>2511.8864315095811</v>
      </c>
      <c r="E84" s="65"/>
      <c r="F84" s="65">
        <f>C84+10</f>
        <v>44</v>
      </c>
      <c r="G84" s="65">
        <f t="shared" si="10"/>
        <v>25118.86431509586</v>
      </c>
      <c r="H84" s="152"/>
      <c r="I84" s="158">
        <f>10*LOG10(10^(C84/10)+10^((10*LOG10(SUM($U$7:$U$44)))/10))</f>
        <v>46.463551606581746</v>
      </c>
      <c r="J84" s="65">
        <f t="shared" si="12"/>
        <v>44295.046369861186</v>
      </c>
      <c r="K84" s="66"/>
      <c r="L84" s="155">
        <f>I84+10</f>
        <v>56.463551606581746</v>
      </c>
      <c r="M84" s="65">
        <f t="shared" si="14"/>
        <v>442950.46369861229</v>
      </c>
      <c r="N84" s="65"/>
      <c r="O84" s="65">
        <f t="shared" si="19"/>
        <v>46.210012813095545</v>
      </c>
      <c r="P84" s="65">
        <f t="shared" si="15"/>
        <v>41783.15993835163</v>
      </c>
      <c r="Q84" s="65"/>
      <c r="R84" s="65">
        <f>O84+10</f>
        <v>56.210012813095545</v>
      </c>
      <c r="S84" s="66">
        <f t="shared" si="17"/>
        <v>417831.59938351676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46.919856977060199</v>
      </c>
      <c r="K85" s="67"/>
      <c r="L85" s="67" t="s">
        <v>134</v>
      </c>
      <c r="M85" s="67">
        <f>10*LOG10(SUM(M61:M84)/24)</f>
        <v>52.981937464208642</v>
      </c>
      <c r="N85" s="67"/>
      <c r="O85" s="67" t="s">
        <v>135</v>
      </c>
      <c r="P85" s="67">
        <f>10*LOG10(SUM(P61:P84)/24)</f>
        <v>46.233565663541654</v>
      </c>
      <c r="Q85" s="67"/>
      <c r="R85" s="67" t="s">
        <v>134</v>
      </c>
      <c r="S85" s="68">
        <f>10*LOG10(SUM(S61:S84)/24)</f>
        <v>52.625188167748014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ht="14.45" customHeight="1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2</v>
      </c>
      <c r="C89" s="22">
        <f>C2</f>
        <v>257740.35</v>
      </c>
      <c r="D89" s="23">
        <f>D2</f>
        <v>4256663.38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46.247636304864692</v>
      </c>
      <c r="J89" s="86">
        <f>D51</f>
        <v>46.210012813095545</v>
      </c>
      <c r="K89" s="86">
        <f>E51</f>
        <v>46.233565663541654</v>
      </c>
      <c r="L89" s="87">
        <f>F51</f>
        <v>52.625188167748014</v>
      </c>
      <c r="M89" s="89">
        <f>C52</f>
        <v>47.172268742684565</v>
      </c>
      <c r="N89" s="86">
        <f>D52</f>
        <v>46.463551606581746</v>
      </c>
      <c r="O89" s="86">
        <f>E52</f>
        <v>46.919856977060199</v>
      </c>
      <c r="P89" s="87">
        <f>F52</f>
        <v>52.981937464208642</v>
      </c>
      <c r="Q89" s="89">
        <f>C53</f>
        <v>7.1722687426845653</v>
      </c>
      <c r="R89" s="86">
        <f>D53</f>
        <v>12.463551606581746</v>
      </c>
      <c r="S89" s="86">
        <f>E53</f>
        <v>8.3513859070888259</v>
      </c>
      <c r="T89" s="87">
        <f>F53</f>
        <v>11.031365534395817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2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339.13579168243928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24.647773194499532</v>
      </c>
      <c r="K95" s="35">
        <f>4/60*100</f>
        <v>6.666666666666667</v>
      </c>
      <c r="L95" s="36">
        <f t="shared" ref="L95:L126" si="25">F95-J95+M95</f>
        <v>10.59131443209089</v>
      </c>
      <c r="M95" s="110">
        <f>10*LOG(6.666667/100)</f>
        <v>-11.760912373409578</v>
      </c>
      <c r="N95" s="110">
        <f t="shared" ref="N95:N126" si="26">10^(L95/10)</f>
        <v>11.458596939172594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7">E$95+P96</f>
        <v>345.13579168243928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8">20*LOG10(E96/G96)-2.3</f>
        <v>28.459799986998416</v>
      </c>
      <c r="K96" s="27">
        <f t="shared" ref="K96:K159" si="29">4/60*100</f>
        <v>6.666666666666667</v>
      </c>
      <c r="L96" s="37">
        <f t="shared" si="25"/>
        <v>6.7792876395920061</v>
      </c>
      <c r="M96" s="110">
        <f t="shared" ref="M96:M159" si="30">10*LOG(6.666667/100)</f>
        <v>-11.760912373409578</v>
      </c>
      <c r="N96" s="110">
        <f t="shared" si="26"/>
        <v>4.7635284564701106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7"/>
        <v>351.13579168243928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8"/>
        <v>28.609501997335439</v>
      </c>
      <c r="K97" s="27">
        <f t="shared" si="29"/>
        <v>6.666666666666667</v>
      </c>
      <c r="L97" s="37">
        <f t="shared" si="25"/>
        <v>6.6295856292549828</v>
      </c>
      <c r="M97" s="110">
        <f t="shared" si="30"/>
        <v>-11.760912373409578</v>
      </c>
      <c r="N97" s="110">
        <f t="shared" si="26"/>
        <v>4.6021266149654849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7"/>
        <v>357.13579168243928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8"/>
        <v>28.756667535989447</v>
      </c>
      <c r="K98" s="27">
        <f t="shared" si="29"/>
        <v>6.666666666666667</v>
      </c>
      <c r="L98" s="37">
        <f t="shared" si="25"/>
        <v>6.482420090600975</v>
      </c>
      <c r="M98" s="110">
        <f t="shared" si="30"/>
        <v>-11.760912373409578</v>
      </c>
      <c r="N98" s="110">
        <f t="shared" si="26"/>
        <v>4.4487910571338833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7"/>
        <v>363.13579168243928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8"/>
        <v>28.901381126102496</v>
      </c>
      <c r="K99" s="27">
        <f t="shared" si="29"/>
        <v>6.666666666666667</v>
      </c>
      <c r="L99" s="37">
        <f t="shared" si="25"/>
        <v>6.3377065004879256</v>
      </c>
      <c r="M99" s="110">
        <f t="shared" si="30"/>
        <v>-11.760912373409578</v>
      </c>
      <c r="N99" s="110">
        <f t="shared" si="26"/>
        <v>4.3029931036865383</v>
      </c>
      <c r="O99" s="110"/>
      <c r="P99" s="111">
        <v>24</v>
      </c>
    </row>
    <row r="100" spans="2:16" ht="14.45" customHeight="1" x14ac:dyDescent="0.25">
      <c r="B100" s="2">
        <v>6</v>
      </c>
      <c r="C100" s="1"/>
      <c r="D100" s="1"/>
      <c r="E100" s="24">
        <f t="shared" si="27"/>
        <v>369.13579168243928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8"/>
        <v>29.043723135100993</v>
      </c>
      <c r="K100" s="27">
        <f t="shared" si="29"/>
        <v>6.666666666666667</v>
      </c>
      <c r="L100" s="37">
        <f t="shared" si="25"/>
        <v>6.1953644914894284</v>
      </c>
      <c r="M100" s="110">
        <f t="shared" si="30"/>
        <v>-11.760912373409578</v>
      </c>
      <c r="N100" s="110">
        <f t="shared" si="26"/>
        <v>4.1642466894298087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7"/>
        <v>375.13579168243928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8"/>
        <v>29.183770042738558</v>
      </c>
      <c r="K101" s="27">
        <f t="shared" si="29"/>
        <v>6.666666666666667</v>
      </c>
      <c r="L101" s="37">
        <f t="shared" si="25"/>
        <v>6.0553175838518634</v>
      </c>
      <c r="M101" s="110">
        <f t="shared" si="30"/>
        <v>-11.760912373409578</v>
      </c>
      <c r="N101" s="110">
        <f t="shared" si="26"/>
        <v>4.0321043068632534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7"/>
        <v>381.13579168243928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8"/>
        <v>29.321594687870522</v>
      </c>
      <c r="K102" s="27">
        <f t="shared" si="29"/>
        <v>6.666666666666667</v>
      </c>
      <c r="L102" s="37">
        <f t="shared" si="25"/>
        <v>5.9174929387198993</v>
      </c>
      <c r="M102" s="110">
        <f t="shared" si="30"/>
        <v>-11.760912373409578</v>
      </c>
      <c r="N102" s="110">
        <f t="shared" si="26"/>
        <v>3.9061533932134642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7"/>
        <v>387.13579168243928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8"/>
        <v>29.457266495953487</v>
      </c>
      <c r="K103" s="27">
        <f t="shared" si="29"/>
        <v>6.666666666666667</v>
      </c>
      <c r="L103" s="37">
        <f t="shared" si="25"/>
        <v>5.7818211306369349</v>
      </c>
      <c r="M103" s="110">
        <f t="shared" si="30"/>
        <v>-11.760912373409578</v>
      </c>
      <c r="N103" s="110">
        <f t="shared" si="26"/>
        <v>3.7860131063563229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7"/>
        <v>393.13579168243928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8"/>
        <v>29.590851689048908</v>
      </c>
      <c r="K104" s="27">
        <f t="shared" si="29"/>
        <v>6.666666666666667</v>
      </c>
      <c r="L104" s="37">
        <f t="shared" si="25"/>
        <v>5.6482359375415143</v>
      </c>
      <c r="M104" s="110">
        <f t="shared" si="30"/>
        <v>-11.760912373409578</v>
      </c>
      <c r="N104" s="110">
        <f t="shared" si="26"/>
        <v>3.6713314425143797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7"/>
        <v>399.13579168243928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8"/>
        <v>29.722413479920835</v>
      </c>
      <c r="K105" s="27">
        <f t="shared" si="29"/>
        <v>6.666666666666667</v>
      </c>
      <c r="L105" s="37">
        <f t="shared" si="25"/>
        <v>5.5166741466695868</v>
      </c>
      <c r="M105" s="110">
        <f t="shared" si="30"/>
        <v>-11.760912373409578</v>
      </c>
      <c r="N105" s="110">
        <f t="shared" si="26"/>
        <v>3.561782654941521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7"/>
        <v>405.13579168243928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8"/>
        <v>29.85201225165196</v>
      </c>
      <c r="K106" s="27">
        <f t="shared" si="29"/>
        <v>6.666666666666667</v>
      </c>
      <c r="L106" s="37">
        <f t="shared" si="25"/>
        <v>5.3870753749384619</v>
      </c>
      <c r="M106" s="110">
        <f t="shared" si="30"/>
        <v>-11.760912373409578</v>
      </c>
      <c r="N106" s="110">
        <f t="shared" si="26"/>
        <v>3.4570649382024907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7"/>
        <v>411.13579168243928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8"/>
        <v>29.979705724055538</v>
      </c>
      <c r="K107" s="27">
        <f t="shared" si="29"/>
        <v>6.666666666666667</v>
      </c>
      <c r="L107" s="37">
        <f t="shared" si="25"/>
        <v>5.2593819025348836</v>
      </c>
      <c r="M107" s="110">
        <f t="shared" si="30"/>
        <v>-11.760912373409578</v>
      </c>
      <c r="N107" s="110">
        <f t="shared" si="26"/>
        <v>3.3568983472688774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7"/>
        <v>417.13579168243928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8"/>
        <v>30.105549108031109</v>
      </c>
      <c r="K108" s="27">
        <f t="shared" si="29"/>
        <v>6.666666666666667</v>
      </c>
      <c r="L108" s="37">
        <f t="shared" si="25"/>
        <v>5.1335385185593125</v>
      </c>
      <c r="M108" s="110">
        <f t="shared" si="30"/>
        <v>-11.760912373409578</v>
      </c>
      <c r="N108" s="110">
        <f t="shared" si="26"/>
        <v>3.2610229246084774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7"/>
        <v>423.13579168243928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8"/>
        <v>30.22959524889718</v>
      </c>
      <c r="K109" s="27">
        <f t="shared" si="29"/>
        <v>6.666666666666667</v>
      </c>
      <c r="L109" s="37">
        <f t="shared" si="25"/>
        <v>5.0094923776932418</v>
      </c>
      <c r="M109" s="110">
        <f t="shared" si="30"/>
        <v>-11.760912373409578</v>
      </c>
      <c r="N109" s="110">
        <f t="shared" si="26"/>
        <v>3.169197011843309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7"/>
        <v>429.13579168243928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8"/>
        <v>30.351894759632291</v>
      </c>
      <c r="K110" s="27">
        <f t="shared" si="29"/>
        <v>6.666666666666667</v>
      </c>
      <c r="L110" s="37">
        <f t="shared" si="25"/>
        <v>4.8871928669581308</v>
      </c>
      <c r="M110" s="110">
        <f t="shared" si="30"/>
        <v>-11.760912373409578</v>
      </c>
      <c r="N110" s="110">
        <f t="shared" si="26"/>
        <v>3.0811957254782043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7"/>
        <v>435.13579168243928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8"/>
        <v>30.472496144865143</v>
      </c>
      <c r="K111" s="27">
        <f t="shared" si="29"/>
        <v>6.666666666666667</v>
      </c>
      <c r="L111" s="37">
        <f t="shared" si="25"/>
        <v>4.7665914817252784</v>
      </c>
      <c r="M111" s="110">
        <f t="shared" si="30"/>
        <v>-11.760912373409578</v>
      </c>
      <c r="N111" s="110">
        <f t="shared" si="26"/>
        <v>2.9968095787279516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7"/>
        <v>441.13579168243928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8"/>
        <v>30.591445916374109</v>
      </c>
      <c r="K112" s="27">
        <f t="shared" si="29"/>
        <v>6.666666666666667</v>
      </c>
      <c r="L112" s="37">
        <f t="shared" si="25"/>
        <v>4.6476417102163126</v>
      </c>
      <c r="M112" s="110">
        <f t="shared" si="30"/>
        <v>-11.760912373409578</v>
      </c>
      <c r="N112" s="110">
        <f t="shared" si="26"/>
        <v>2.9158432336556031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7"/>
        <v>447.13579168243928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8"/>
        <v>30.708788700784378</v>
      </c>
      <c r="K113" s="27">
        <f t="shared" si="29"/>
        <v>6.666666666666667</v>
      </c>
      <c r="L113" s="37">
        <f t="shared" si="25"/>
        <v>4.5302989258060435</v>
      </c>
      <c r="M113" s="110">
        <f t="shared" si="30"/>
        <v>-11.760912373409578</v>
      </c>
      <c r="N113" s="110">
        <f t="shared" si="26"/>
        <v>2.8381143697282534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7"/>
        <v>453.13579168243928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8"/>
        <v>30.824567340086727</v>
      </c>
      <c r="K114" s="27">
        <f t="shared" si="29"/>
        <v>6.666666666666667</v>
      </c>
      <c r="L114" s="37">
        <f t="shared" si="25"/>
        <v>4.414520286503695</v>
      </c>
      <c r="M114" s="110">
        <f t="shared" si="30"/>
        <v>-11.760912373409578</v>
      </c>
      <c r="N114" s="110">
        <f t="shared" si="26"/>
        <v>2.7634526565412187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7"/>
        <v>459.13579168243928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8"/>
        <v>30.9388229855447</v>
      </c>
      <c r="K115" s="27">
        <f t="shared" si="29"/>
        <v>6.666666666666667</v>
      </c>
      <c r="L115" s="37">
        <f t="shared" si="25"/>
        <v>4.3002646410457217</v>
      </c>
      <c r="M115" s="110">
        <f t="shared" si="30"/>
        <v>-11.760912373409578</v>
      </c>
      <c r="N115" s="110">
        <f t="shared" si="26"/>
        <v>2.6916988198924066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7"/>
        <v>465.13579168243928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8"/>
        <v>31.051595185505075</v>
      </c>
      <c r="K116" s="27">
        <f t="shared" si="29"/>
        <v>6.666666666666667</v>
      </c>
      <c r="L116" s="37">
        <f t="shared" si="25"/>
        <v>4.1874924410853467</v>
      </c>
      <c r="M116" s="110">
        <f t="shared" si="30"/>
        <v>-11.760912373409578</v>
      </c>
      <c r="N116" s="110">
        <f t="shared" si="26"/>
        <v>2.6227037916366762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7"/>
        <v>471.13579168243928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8"/>
        <v>31.162921967580676</v>
      </c>
      <c r="K117" s="27">
        <f t="shared" si="29"/>
        <v>6.666666666666667</v>
      </c>
      <c r="L117" s="37">
        <f t="shared" si="25"/>
        <v>4.0761656590097459</v>
      </c>
      <c r="M117" s="110">
        <f t="shared" si="30"/>
        <v>-11.760912373409578</v>
      </c>
      <c r="N117" s="110">
        <f t="shared" si="26"/>
        <v>2.5563279348395258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7"/>
        <v>477.13579168243928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8"/>
        <v>31.272839915632769</v>
      </c>
      <c r="K118" s="27">
        <f t="shared" si="29"/>
        <v>6.666666666666667</v>
      </c>
      <c r="L118" s="37">
        <f t="shared" si="25"/>
        <v>3.9662477109576528</v>
      </c>
      <c r="M118" s="110">
        <f t="shared" si="30"/>
        <v>-11.760912373409578</v>
      </c>
      <c r="N118" s="110">
        <f t="shared" si="26"/>
        <v>2.4924403367032908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7"/>
        <v>483.13579168243928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8"/>
        <v>31.381384241943056</v>
      </c>
      <c r="K119" s="27">
        <f t="shared" si="29"/>
        <v>6.666666666666667</v>
      </c>
      <c r="L119" s="37">
        <f t="shared" si="25"/>
        <v>3.8577033846473654</v>
      </c>
      <c r="M119" s="110">
        <f t="shared" si="30"/>
        <v>-11.760912373409578</v>
      </c>
      <c r="N119" s="110">
        <f t="shared" si="26"/>
        <v>2.4309181625749225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7"/>
        <v>489.13579168243928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8"/>
        <v>31.488588854931468</v>
      </c>
      <c r="K120" s="27">
        <f t="shared" si="29"/>
        <v>6.666666666666667</v>
      </c>
      <c r="L120" s="37">
        <f t="shared" si="25"/>
        <v>3.750498771658954</v>
      </c>
      <c r="M120" s="110">
        <f t="shared" si="30"/>
        <v>-11.760912373409578</v>
      </c>
      <c r="N120" s="110">
        <f t="shared" si="26"/>
        <v>2.3716460650785351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7"/>
        <v>495.13579168243928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8"/>
        <v>31.594486422745685</v>
      </c>
      <c r="K121" s="27">
        <f t="shared" si="29"/>
        <v>6.666666666666667</v>
      </c>
      <c r="L121" s="37">
        <f t="shared" si="25"/>
        <v>3.6446012038447364</v>
      </c>
      <c r="M121" s="110">
        <f t="shared" si="30"/>
        <v>-11.760912373409578</v>
      </c>
      <c r="N121" s="110">
        <f t="shared" si="26"/>
        <v>2.314515643061505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7"/>
        <v>501.13579168243928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8"/>
        <v>31.699108433020701</v>
      </c>
      <c r="K122" s="27">
        <f t="shared" si="29"/>
        <v>6.666666666666667</v>
      </c>
      <c r="L122" s="37">
        <f t="shared" si="25"/>
        <v>3.5399791935697209</v>
      </c>
      <c r="M122" s="110">
        <f t="shared" si="30"/>
        <v>-11.760912373409578</v>
      </c>
      <c r="N122" s="110">
        <f t="shared" si="26"/>
        <v>2.2594249456118312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7"/>
        <v>507.13579168243928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8"/>
        <v>31.802485249081943</v>
      </c>
      <c r="K123" s="27">
        <f t="shared" si="29"/>
        <v>6.666666666666667</v>
      </c>
      <c r="L123" s="37">
        <f t="shared" si="25"/>
        <v>3.4366023775084784</v>
      </c>
      <c r="M123" s="110">
        <f t="shared" si="30"/>
        <v>-11.760912373409578</v>
      </c>
      <c r="N123" s="110">
        <f t="shared" si="26"/>
        <v>2.2062780169063214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7"/>
        <v>513.13579168243928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8"/>
        <v>31.90464616284304</v>
      </c>
      <c r="K124" s="27">
        <f t="shared" si="29"/>
        <v>6.666666666666667</v>
      </c>
      <c r="L124" s="37">
        <f t="shared" si="25"/>
        <v>3.3344414637473818</v>
      </c>
      <c r="M124" s="110">
        <f t="shared" si="30"/>
        <v>-11.760912373409578</v>
      </c>
      <c r="N124" s="110">
        <f t="shared" si="26"/>
        <v>2.1549844780927692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7"/>
        <v>519.13579168243928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8"/>
        <v>32.005619444628657</v>
      </c>
      <c r="K125" s="27">
        <f t="shared" si="29"/>
        <v>6.666666666666667</v>
      </c>
      <c r="L125" s="37">
        <f t="shared" si="25"/>
        <v>3.233468181961765</v>
      </c>
      <c r="M125" s="110">
        <f t="shared" si="30"/>
        <v>-11.760912373409578</v>
      </c>
      <c r="N125" s="110">
        <f t="shared" si="26"/>
        <v>2.1054591428019886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7"/>
        <v>525.13579168243928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8"/>
        <v>32.105432390134538</v>
      </c>
      <c r="K126" s="27">
        <f t="shared" si="29"/>
        <v>6.666666666666667</v>
      </c>
      <c r="L126" s="37">
        <f t="shared" si="25"/>
        <v>3.1336552364558834</v>
      </c>
      <c r="M126" s="110">
        <f t="shared" si="30"/>
        <v>-11.760912373409578</v>
      </c>
      <c r="N126" s="110">
        <f t="shared" si="26"/>
        <v>2.0576216632335043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7"/>
        <v>531.13579168243928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8"/>
        <v>32.204111364719893</v>
      </c>
      <c r="K127" s="27">
        <f t="shared" si="29"/>
        <v>6.666666666666667</v>
      </c>
      <c r="L127" s="37">
        <f t="shared" ref="L127:L158" si="31">F127-J127+M127</f>
        <v>3.0349762618705292</v>
      </c>
      <c r="M127" s="110">
        <f t="shared" si="30"/>
        <v>-11.760912373409578</v>
      </c>
      <c r="N127" s="110">
        <f t="shared" ref="N127:N158" si="32">10^(L127/10)</f>
        <v>2.0113962040676667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3">E$95+P128</f>
        <v>537.13579168243928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8"/>
        <v>32.30168184521186</v>
      </c>
      <c r="K128" s="27">
        <f t="shared" si="29"/>
        <v>6.666666666666667</v>
      </c>
      <c r="L128" s="37">
        <f t="shared" si="31"/>
        <v>2.9374057813785619</v>
      </c>
      <c r="M128" s="110">
        <f t="shared" si="30"/>
        <v>-11.760912373409578</v>
      </c>
      <c r="N128" s="110">
        <f t="shared" si="32"/>
        <v>1.9667111417316439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3"/>
        <v>543.13579168243928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8"/>
        <v>32.398168459387996</v>
      </c>
      <c r="K129" s="27">
        <f t="shared" si="29"/>
        <v>6.666666666666667</v>
      </c>
      <c r="L129" s="37">
        <f t="shared" si="31"/>
        <v>2.8409191672024257</v>
      </c>
      <c r="M129" s="110">
        <f t="shared" si="30"/>
        <v>-11.760912373409578</v>
      </c>
      <c r="N129" s="110">
        <f t="shared" si="32"/>
        <v>1.9234987867910809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3"/>
        <v>549.13579168243928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8"/>
        <v>32.49359502328975</v>
      </c>
      <c r="K130" s="27">
        <f t="shared" si="29"/>
        <v>6.666666666666667</v>
      </c>
      <c r="L130" s="37">
        <f t="shared" si="31"/>
        <v>2.7454926033006721</v>
      </c>
      <c r="M130" s="110">
        <f t="shared" si="30"/>
        <v>-11.760912373409578</v>
      </c>
      <c r="N130" s="110">
        <f t="shared" si="32"/>
        <v>1.8816951274572347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3"/>
        <v>555.13579168243928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8"/>
        <v>32.587984576508461</v>
      </c>
      <c r="K131" s="27">
        <f t="shared" si="29"/>
        <v>6.666666666666667</v>
      </c>
      <c r="L131" s="37">
        <f t="shared" si="31"/>
        <v>2.6511030500819608</v>
      </c>
      <c r="M131" s="110">
        <f t="shared" si="30"/>
        <v>-11.760912373409578</v>
      </c>
      <c r="N131" s="110">
        <f t="shared" si="32"/>
        <v>1.8412395923937541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3"/>
        <v>561.13579168243928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8"/>
        <v>32.681359415574569</v>
      </c>
      <c r="K132" s="27">
        <f t="shared" si="29"/>
        <v>6.666666666666667</v>
      </c>
      <c r="L132" s="37">
        <f t="shared" si="31"/>
        <v>2.5577282110158528</v>
      </c>
      <c r="M132" s="110">
        <f t="shared" si="30"/>
        <v>-11.760912373409578</v>
      </c>
      <c r="N132" s="110">
        <f t="shared" si="32"/>
        <v>1.8020748311811698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3"/>
        <v>567.13579168243928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8"/>
        <v>32.773741125571135</v>
      </c>
      <c r="K133" s="27">
        <f t="shared" si="29"/>
        <v>6.666666666666667</v>
      </c>
      <c r="L133" s="37">
        <f t="shared" si="31"/>
        <v>2.4653465010192868</v>
      </c>
      <c r="M133" s="110">
        <f t="shared" si="30"/>
        <v>-11.760912373409578</v>
      </c>
      <c r="N133" s="110">
        <f t="shared" si="32"/>
        <v>1.7641465109525873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3"/>
        <v>573.13579168243928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8"/>
        <v>32.865150610083788</v>
      </c>
      <c r="K134" s="27">
        <f t="shared" si="29"/>
        <v>6.666666666666667</v>
      </c>
      <c r="L134" s="37">
        <f t="shared" si="31"/>
        <v>2.373937016506634</v>
      </c>
      <c r="M134" s="110">
        <f t="shared" si="30"/>
        <v>-11.760912373409578</v>
      </c>
      <c r="N134" s="110">
        <f t="shared" si="32"/>
        <v>1.727403127853421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3"/>
        <v>579.13579168243928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8"/>
        <v>32.955608119591098</v>
      </c>
      <c r="K135" s="27">
        <f t="shared" si="29"/>
        <v>6.666666666666667</v>
      </c>
      <c r="L135" s="37">
        <f t="shared" si="31"/>
        <v>2.2834795069993241</v>
      </c>
      <c r="M135" s="110">
        <f t="shared" si="30"/>
        <v>-11.760912373409578</v>
      </c>
      <c r="N135" s="110">
        <f t="shared" si="32"/>
        <v>1.6917958321029403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3"/>
        <v>585.13579168243928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8"/>
        <v>33.045133278391731</v>
      </c>
      <c r="K136" s="27">
        <f t="shared" si="29"/>
        <v>6.666666666666667</v>
      </c>
      <c r="L136" s="37">
        <f t="shared" si="31"/>
        <v>2.193954348198691</v>
      </c>
      <c r="M136" s="110">
        <f t="shared" si="30"/>
        <v>-11.760912373409578</v>
      </c>
      <c r="N136" s="110">
        <f t="shared" si="32"/>
        <v>1.6572782655476557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3"/>
        <v>591.13579168243928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8"/>
        <v>33.133745110158067</v>
      </c>
      <c r="K137" s="27">
        <f t="shared" si="29"/>
        <v>6.666666666666667</v>
      </c>
      <c r="L137" s="37">
        <f t="shared" si="31"/>
        <v>2.1053425164323549</v>
      </c>
      <c r="M137" s="110">
        <f t="shared" si="30"/>
        <v>-11.760912373409578</v>
      </c>
      <c r="N137" s="110">
        <f t="shared" si="32"/>
        <v>1.6238064106973755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3"/>
        <v>597.13579168243928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8"/>
        <v>33.221462062199421</v>
      </c>
      <c r="K138" s="27">
        <f t="shared" si="29"/>
        <v>6.666666666666667</v>
      </c>
      <c r="L138" s="37">
        <f t="shared" si="31"/>
        <v>2.0176255643910004</v>
      </c>
      <c r="M138" s="110">
        <f t="shared" si="30"/>
        <v>-11.760912373409578</v>
      </c>
      <c r="N138" s="110">
        <f t="shared" si="32"/>
        <v>1.5913384503256325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3"/>
        <v>603.13579168243928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8"/>
        <v>33.308302028512315</v>
      </c>
      <c r="K139" s="27">
        <f t="shared" si="29"/>
        <v>6.666666666666667</v>
      </c>
      <c r="L139" s="37">
        <f t="shared" si="31"/>
        <v>1.9307855980781063</v>
      </c>
      <c r="M139" s="110">
        <f t="shared" si="30"/>
        <v>-11.760912373409578</v>
      </c>
      <c r="N139" s="110">
        <f t="shared" si="32"/>
        <v>1.5598346367979332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3"/>
        <v>609.13579168243928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8"/>
        <v>33.394282371689911</v>
      </c>
      <c r="K140" s="27">
        <f t="shared" si="29"/>
        <v>6.666666666666667</v>
      </c>
      <c r="L140" s="37">
        <f t="shared" si="31"/>
        <v>1.8448052549005105</v>
      </c>
      <c r="M140" s="110">
        <f t="shared" si="30"/>
        <v>-11.760912373409578</v>
      </c>
      <c r="N140" s="110">
        <f t="shared" si="32"/>
        <v>1.5292571703650704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3"/>
        <v>615.13579168243928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8"/>
        <v>33.479419943757513</v>
      </c>
      <c r="K141" s="27">
        <f t="shared" si="29"/>
        <v>6.666666666666667</v>
      </c>
      <c r="L141" s="37">
        <f t="shared" si="31"/>
        <v>1.7596676828329088</v>
      </c>
      <c r="M141" s="110">
        <f t="shared" si="30"/>
        <v>-11.760912373409578</v>
      </c>
      <c r="N141" s="110">
        <f t="shared" si="32"/>
        <v>1.4995700857254535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3"/>
        <v>621.13579168243928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8"/>
        <v>33.563731105996943</v>
      </c>
      <c r="K142" s="27">
        <f t="shared" si="29"/>
        <v>6.666666666666667</v>
      </c>
      <c r="L142" s="37">
        <f t="shared" si="31"/>
        <v>1.6753565205934784</v>
      </c>
      <c r="M142" s="110">
        <f t="shared" si="30"/>
        <v>-11.760912373409578</v>
      </c>
      <c r="N142" s="110">
        <f t="shared" si="32"/>
        <v>1.4707391462204711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3"/>
        <v>627.13579168243928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8"/>
        <v>33.647231747817898</v>
      </c>
      <c r="K143" s="27">
        <f t="shared" si="29"/>
        <v>6.666666666666667</v>
      </c>
      <c r="L143" s="37">
        <f t="shared" si="31"/>
        <v>1.5918558787725239</v>
      </c>
      <c r="M143" s="110">
        <f t="shared" si="30"/>
        <v>-11.760912373409578</v>
      </c>
      <c r="N143" s="110">
        <f t="shared" si="32"/>
        <v>1.4427317450815669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3"/>
        <v>633.13579168243928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8"/>
        <v>33.729937304730861</v>
      </c>
      <c r="K144" s="27">
        <f t="shared" si="29"/>
        <v>6.666666666666667</v>
      </c>
      <c r="L144" s="37">
        <f t="shared" si="31"/>
        <v>1.5091503218595612</v>
      </c>
      <c r="M144" s="110">
        <f t="shared" si="30"/>
        <v>-11.760912373409578</v>
      </c>
      <c r="N144" s="110">
        <f t="shared" si="32"/>
        <v>1.4155168131969262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3"/>
        <v>639.13579168243928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8"/>
        <v>33.811862775472342</v>
      </c>
      <c r="K145" s="27">
        <f t="shared" si="29"/>
        <v>6.666666666666667</v>
      </c>
      <c r="L145" s="37">
        <f t="shared" si="31"/>
        <v>1.4272248511180798</v>
      </c>
      <c r="M145" s="110">
        <f t="shared" si="30"/>
        <v>-11.760912373409578</v>
      </c>
      <c r="N145" s="110">
        <f t="shared" si="32"/>
        <v>1.3890647329104939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3"/>
        <v>645.13579168243928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8"/>
        <v>33.893022738330068</v>
      </c>
      <c r="K146" s="27">
        <f t="shared" si="29"/>
        <v>6.666666666666667</v>
      </c>
      <c r="L146" s="37">
        <f t="shared" si="31"/>
        <v>1.3460648882603543</v>
      </c>
      <c r="M146" s="110">
        <f t="shared" si="30"/>
        <v>-11.760912373409578</v>
      </c>
      <c r="N146" s="110">
        <f t="shared" si="32"/>
        <v>1.3633472574065704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3"/>
        <v>651.13579168243928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8"/>
        <v>33.973431366712418</v>
      </c>
      <c r="K147" s="27">
        <f t="shared" si="29"/>
        <v>6.666666666666667</v>
      </c>
      <c r="L147" s="37">
        <f t="shared" si="31"/>
        <v>1.2656562598780035</v>
      </c>
      <c r="M147" s="110">
        <f t="shared" si="30"/>
        <v>-11.760912373409578</v>
      </c>
      <c r="N147" s="110">
        <f t="shared" si="32"/>
        <v>1.338337435270196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3"/>
        <v>657.13579168243928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8"/>
        <v>34.053102444003855</v>
      </c>
      <c r="K148" s="27">
        <f t="shared" si="29"/>
        <v>6.666666666666667</v>
      </c>
      <c r="L148" s="37">
        <f t="shared" si="31"/>
        <v>1.1859851825865668</v>
      </c>
      <c r="M148" s="110">
        <f t="shared" si="30"/>
        <v>-11.760912373409578</v>
      </c>
      <c r="N148" s="110">
        <f t="shared" si="32"/>
        <v>1.3140095398469565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3"/>
        <v>663.13579168243928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8"/>
        <v>34.132049377745211</v>
      </c>
      <c r="K149" s="27">
        <f t="shared" si="29"/>
        <v>6.666666666666667</v>
      </c>
      <c r="L149" s="37">
        <f t="shared" si="31"/>
        <v>1.1070382488452104</v>
      </c>
      <c r="M149" s="110">
        <f t="shared" si="30"/>
        <v>-11.760912373409578</v>
      </c>
      <c r="N149" s="110">
        <f t="shared" si="32"/>
        <v>1.2903390030564177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3"/>
        <v>669.13579168243928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8"/>
        <v>34.210285213175254</v>
      </c>
      <c r="K150" s="27">
        <f t="shared" si="29"/>
        <v>6.666666666666667</v>
      </c>
      <c r="L150" s="37">
        <f t="shared" si="31"/>
        <v>1.0288024134151676</v>
      </c>
      <c r="M150" s="110">
        <f t="shared" si="30"/>
        <v>-11.760912373409578</v>
      </c>
      <c r="N150" s="110">
        <f t="shared" si="32"/>
        <v>1.2673023533411847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3"/>
        <v>675.13579168243928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8"/>
        <v>34.287822646167918</v>
      </c>
      <c r="K151" s="27">
        <f t="shared" si="29"/>
        <v>6.666666666666667</v>
      </c>
      <c r="L151" s="37">
        <f t="shared" si="31"/>
        <v>0.95126498042250418</v>
      </c>
      <c r="M151" s="110">
        <f t="shared" si="30"/>
        <v>-11.760912373409578</v>
      </c>
      <c r="N151" s="110">
        <f t="shared" si="32"/>
        <v>1.2448771574588131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3"/>
        <v>681.13579168243928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8"/>
        <v>34.364674035597119</v>
      </c>
      <c r="K152" s="27">
        <f t="shared" si="29"/>
        <v>6.666666666666667</v>
      </c>
      <c r="L152" s="37">
        <f t="shared" si="31"/>
        <v>0.87441359099330285</v>
      </c>
      <c r="M152" s="110">
        <f t="shared" si="30"/>
        <v>-11.760912373409578</v>
      </c>
      <c r="N152" s="110">
        <f t="shared" si="32"/>
        <v>1.223041965847024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3"/>
        <v>431.13579168243928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8"/>
        <v>30.392281565170943</v>
      </c>
      <c r="K153" s="27">
        <f t="shared" si="29"/>
        <v>6.666666666666667</v>
      </c>
      <c r="L153" s="37">
        <f t="shared" si="31"/>
        <v>4.8468060614194783</v>
      </c>
      <c r="M153" s="110">
        <f t="shared" si="30"/>
        <v>-11.760912373409578</v>
      </c>
      <c r="N153" s="110">
        <f t="shared" si="32"/>
        <v>3.0526752538269446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3"/>
        <v>431.33123625536814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8"/>
        <v>30.396218202665214</v>
      </c>
      <c r="K154" s="27">
        <f t="shared" si="29"/>
        <v>6.666666666666667</v>
      </c>
      <c r="L154" s="37">
        <f t="shared" si="31"/>
        <v>4.8428694239252081</v>
      </c>
      <c r="M154" s="110">
        <f t="shared" si="30"/>
        <v>-11.760912373409578</v>
      </c>
      <c r="N154" s="110">
        <f t="shared" si="32"/>
        <v>3.0499094275242036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3"/>
        <v>431.91509972038489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8"/>
        <v>30.407967744326275</v>
      </c>
      <c r="K155" s="27">
        <f t="shared" si="29"/>
        <v>6.666666666666667</v>
      </c>
      <c r="L155" s="37">
        <f t="shared" si="31"/>
        <v>4.8311198822641472</v>
      </c>
      <c r="M155" s="110">
        <f t="shared" si="30"/>
        <v>-11.760912373409578</v>
      </c>
      <c r="N155" s="110">
        <f t="shared" si="32"/>
        <v>3.0416692567576891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3"/>
        <v>432.88012484450303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8"/>
        <v>30.427352923539065</v>
      </c>
      <c r="K156" s="27">
        <f t="shared" si="29"/>
        <v>6.666666666666667</v>
      </c>
      <c r="L156" s="37">
        <f t="shared" si="31"/>
        <v>4.8117347030513571</v>
      </c>
      <c r="M156" s="110">
        <f t="shared" si="30"/>
        <v>-11.760912373409578</v>
      </c>
      <c r="N156" s="110">
        <f t="shared" si="32"/>
        <v>3.028122710047422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3"/>
        <v>434.21470627447695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8"/>
        <v>30.454090566877294</v>
      </c>
      <c r="K157" s="27">
        <f t="shared" si="29"/>
        <v>6.666666666666667</v>
      </c>
      <c r="L157" s="37">
        <f t="shared" si="31"/>
        <v>4.7849970597131275</v>
      </c>
      <c r="M157" s="110">
        <f t="shared" si="30"/>
        <v>-11.760912373409578</v>
      </c>
      <c r="N157" s="110">
        <f t="shared" si="32"/>
        <v>3.0095371313374089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3"/>
        <v>435.90355490966283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8"/>
        <v>30.487808216387396</v>
      </c>
      <c r="K158" s="27">
        <f t="shared" si="29"/>
        <v>6.666666666666667</v>
      </c>
      <c r="L158" s="37">
        <f t="shared" si="31"/>
        <v>4.7512794102030256</v>
      </c>
      <c r="M158" s="110">
        <f t="shared" si="30"/>
        <v>-11.760912373409578</v>
      </c>
      <c r="N158" s="110">
        <f t="shared" si="32"/>
        <v>2.9862622275255397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3"/>
        <v>437.92850396426701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8"/>
        <v>30.528064270890592</v>
      </c>
      <c r="K159" s="27">
        <f t="shared" si="29"/>
        <v>6.666666666666667</v>
      </c>
      <c r="L159" s="37">
        <f t="shared" ref="L159:L190" si="34">F159-J159+M159</f>
        <v>4.7110233556998296</v>
      </c>
      <c r="M159" s="110">
        <f t="shared" si="30"/>
        <v>-11.760912373409578</v>
      </c>
      <c r="N159" s="110">
        <f t="shared" ref="N159:N190" si="35">10^(L159/10)</f>
        <v>2.9587095639633856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6">E$95+P160</f>
        <v>440.26936672060356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7">20*LOG10(E160/G160)-2.3</f>
        <v>30.574369379096257</v>
      </c>
      <c r="K160" s="27">
        <f t="shared" ref="K160:K223" si="38">4/60*100</f>
        <v>6.666666666666667</v>
      </c>
      <c r="L160" s="37">
        <f t="shared" si="34"/>
        <v>4.6647182474941644</v>
      </c>
      <c r="M160" s="110">
        <f t="shared" ref="M160:M223" si="39">10*LOG(6.666667/100)</f>
        <v>-11.760912373409578</v>
      </c>
      <c r="N160" s="110">
        <f t="shared" si="35"/>
        <v>2.9273309519437216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6"/>
        <v>442.90476585102203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7"/>
        <v>30.626207070209265</v>
      </c>
      <c r="K161" s="27">
        <f t="shared" si="38"/>
        <v>6.666666666666667</v>
      </c>
      <c r="L161" s="37">
        <f t="shared" si="34"/>
        <v>4.6128805563811568</v>
      </c>
      <c r="M161" s="110">
        <f t="shared" si="39"/>
        <v>-11.760912373409578</v>
      </c>
      <c r="N161" s="110">
        <f t="shared" si="35"/>
        <v>2.8925978271694786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6"/>
        <v>445.81287450719594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7"/>
        <v>30.683052123920557</v>
      </c>
      <c r="K162" s="27">
        <f t="shared" si="38"/>
        <v>6.666666666666667</v>
      </c>
      <c r="L162" s="37">
        <f t="shared" si="34"/>
        <v>4.5560355026698645</v>
      </c>
      <c r="M162" s="110">
        <f t="shared" si="39"/>
        <v>-11.760912373409578</v>
      </c>
      <c r="N162" s="110">
        <f t="shared" si="35"/>
        <v>2.8549831556980161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6"/>
        <v>448.97203342440713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7"/>
        <v>30.744385790768913</v>
      </c>
      <c r="K163" s="27">
        <f t="shared" si="38"/>
        <v>6.666666666666667</v>
      </c>
      <c r="L163" s="37">
        <f t="shared" si="34"/>
        <v>4.494701835821509</v>
      </c>
      <c r="M163" s="110">
        <f t="shared" si="39"/>
        <v>-11.760912373409578</v>
      </c>
      <c r="N163" s="110">
        <f t="shared" si="35"/>
        <v>2.8149467487824618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6"/>
        <v>452.36123052018456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7"/>
        <v>30.80970753547285</v>
      </c>
      <c r="K164" s="27">
        <f t="shared" si="38"/>
        <v>6.666666666666667</v>
      </c>
      <c r="L164" s="37">
        <f t="shared" si="34"/>
        <v>4.4293800911175722</v>
      </c>
      <c r="M164" s="110">
        <f t="shared" si="39"/>
        <v>-11.760912373409578</v>
      </c>
      <c r="N164" s="110">
        <f t="shared" si="35"/>
        <v>2.7729242711459943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6"/>
        <v>455.96044661452117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7"/>
        <v>30.878543407582651</v>
      </c>
      <c r="K165" s="27">
        <f t="shared" si="38"/>
        <v>6.666666666666667</v>
      </c>
      <c r="L165" s="37">
        <f t="shared" si="34"/>
        <v>4.360544219007771</v>
      </c>
      <c r="M165" s="110">
        <f t="shared" si="39"/>
        <v>-11.760912373409578</v>
      </c>
      <c r="N165" s="110">
        <f t="shared" si="35"/>
        <v>2.729319775327069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6"/>
        <v>459.75088194895608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7"/>
        <v>30.950451420527376</v>
      </c>
      <c r="K166" s="27">
        <f t="shared" si="38"/>
        <v>6.666666666666667</v>
      </c>
      <c r="L166" s="37">
        <f t="shared" si="34"/>
        <v>4.2886362060630461</v>
      </c>
      <c r="M166" s="110">
        <f t="shared" si="39"/>
        <v>-11.760912373409578</v>
      </c>
      <c r="N166" s="110">
        <f t="shared" si="35"/>
        <v>2.6845013123316863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6"/>
        <v>463.71508370161877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7"/>
        <v>31.025024456705697</v>
      </c>
      <c r="K167" s="27">
        <f t="shared" si="38"/>
        <v>6.666666666666667</v>
      </c>
      <c r="L167" s="37">
        <f t="shared" si="34"/>
        <v>4.2140631698847244</v>
      </c>
      <c r="M167" s="110">
        <f t="shared" si="39"/>
        <v>-11.760912373409578</v>
      </c>
      <c r="N167" s="110">
        <f t="shared" si="35"/>
        <v>2.6387990374308536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6"/>
        <v>467.83699602800863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7"/>
        <v>31.101891247090425</v>
      </c>
      <c r="K168" s="27">
        <f t="shared" si="38"/>
        <v>6.666666666666667</v>
      </c>
      <c r="L168" s="37">
        <f t="shared" si="34"/>
        <v>4.1371963794999971</v>
      </c>
      <c r="M168" s="110">
        <f t="shared" si="39"/>
        <v>-11.760912373409578</v>
      </c>
      <c r="N168" s="110">
        <f t="shared" si="35"/>
        <v>2.5925052106736248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6"/>
        <v>472.1019527911966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7"/>
        <v>31.180715936805019</v>
      </c>
      <c r="K169" s="27">
        <f t="shared" si="38"/>
        <v>6.666666666666667</v>
      </c>
      <c r="L169" s="37">
        <f t="shared" si="34"/>
        <v>4.0583716897854032</v>
      </c>
      <c r="M169" s="110">
        <f t="shared" si="39"/>
        <v>-11.760912373409578</v>
      </c>
      <c r="N169" s="110">
        <f t="shared" si="35"/>
        <v>2.5458755426917792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6"/>
        <v>476.49663035198148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7"/>
        <v>31.261196675574421</v>
      </c>
      <c r="K170" s="27">
        <f t="shared" si="38"/>
        <v>6.666666666666667</v>
      </c>
      <c r="L170" s="37">
        <f t="shared" si="34"/>
        <v>3.9778909510160005</v>
      </c>
      <c r="M170" s="110">
        <f t="shared" si="39"/>
        <v>-11.760912373409578</v>
      </c>
      <c r="N170" s="110">
        <f t="shared" si="35"/>
        <v>2.4991314225762555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6"/>
        <v>481.00897449018487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7"/>
        <v>31.343063587152532</v>
      </c>
      <c r="K171" s="27">
        <f t="shared" si="38"/>
        <v>6.666666666666667</v>
      </c>
      <c r="L171" s="37">
        <f t="shared" si="34"/>
        <v>3.89602403943789</v>
      </c>
      <c r="M171" s="110">
        <f t="shared" si="39"/>
        <v>-11.760912373409578</v>
      </c>
      <c r="N171" s="110">
        <f t="shared" si="35"/>
        <v>2.4524626611145561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6"/>
        <v>485.62811230027921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7"/>
        <v>31.426076389329896</v>
      </c>
      <c r="K172" s="27">
        <f t="shared" si="38"/>
        <v>6.666666666666667</v>
      </c>
      <c r="L172" s="37">
        <f t="shared" si="34"/>
        <v>3.8130112372605254</v>
      </c>
      <c r="M172" s="110">
        <f t="shared" si="39"/>
        <v>-11.760912373409578</v>
      </c>
      <c r="N172" s="110">
        <f t="shared" si="35"/>
        <v>2.4060304743026766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6"/>
        <v>490.34425705392567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7"/>
        <v>31.510021863572614</v>
      </c>
      <c r="K173" s="27">
        <f t="shared" si="38"/>
        <v>6.666666666666667</v>
      </c>
      <c r="L173" s="37">
        <f t="shared" si="34"/>
        <v>3.7290657630178075</v>
      </c>
      <c r="M173" s="110">
        <f t="shared" si="39"/>
        <v>-11.760912373409578</v>
      </c>
      <c r="N173" s="110">
        <f t="shared" si="35"/>
        <v>2.3599705111214413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6"/>
        <v>495.14861166849039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7"/>
        <v>31.594711313663144</v>
      </c>
      <c r="K174" s="27">
        <f t="shared" si="38"/>
        <v>6.666666666666667</v>
      </c>
      <c r="L174" s="37">
        <f t="shared" si="34"/>
        <v>3.6443763129272781</v>
      </c>
      <c r="M174" s="110">
        <f t="shared" si="39"/>
        <v>-11.760912373409578</v>
      </c>
      <c r="N174" s="110">
        <f t="shared" si="35"/>
        <v>2.3143957934913466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6"/>
        <v>500.03327457138937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7"/>
        <v>31.679978105996927</v>
      </c>
      <c r="K175" s="27">
        <f t="shared" si="38"/>
        <v>6.666666666666667</v>
      </c>
      <c r="L175" s="37">
        <f t="shared" si="34"/>
        <v>3.5591095205934948</v>
      </c>
      <c r="M175" s="110">
        <f t="shared" si="39"/>
        <v>-11.760912373409578</v>
      </c>
      <c r="N175" s="110">
        <f t="shared" si="35"/>
        <v>2.2693994854599602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6"/>
        <v>504.99115035378281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7"/>
        <v>31.765675349058579</v>
      </c>
      <c r="K176" s="27">
        <f t="shared" si="38"/>
        <v>6.666666666666667</v>
      </c>
      <c r="L176" s="37">
        <f t="shared" si="34"/>
        <v>3.4734122775318426</v>
      </c>
      <c r="M176" s="110">
        <f t="shared" si="39"/>
        <v>-11.760912373409578</v>
      </c>
      <c r="N176" s="110">
        <f t="shared" si="35"/>
        <v>2.2250574448760165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6"/>
        <v>510.01586658878989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7"/>
        <v>31.851673744106609</v>
      </c>
      <c r="K177" s="27">
        <f t="shared" si="38"/>
        <v>6.666666666666667</v>
      </c>
      <c r="L177" s="37">
        <f t="shared" si="34"/>
        <v>3.3874138824838127</v>
      </c>
      <c r="M177" s="110">
        <f t="shared" si="39"/>
        <v>-11.760912373409578</v>
      </c>
      <c r="N177" s="110">
        <f t="shared" si="35"/>
        <v>2.1814305364289086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6"/>
        <v>515.10169747103237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7"/>
        <v>31.937859621222056</v>
      </c>
      <c r="K178" s="27">
        <f t="shared" si="38"/>
        <v>6.666666666666667</v>
      </c>
      <c r="L178" s="37">
        <f t="shared" si="34"/>
        <v>3.3012280053683654</v>
      </c>
      <c r="M178" s="110">
        <f t="shared" si="39"/>
        <v>-11.760912373409578</v>
      </c>
      <c r="N178" s="110">
        <f t="shared" si="35"/>
        <v>2.1385667023281116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6"/>
        <v>520.24349444518759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7"/>
        <v>32.024133162806528</v>
      </c>
      <c r="K179" s="27">
        <f t="shared" si="38"/>
        <v>6.666666666666667</v>
      </c>
      <c r="L179" s="37">
        <f t="shared" si="34"/>
        <v>3.2149544637838936</v>
      </c>
      <c r="M179" s="110">
        <f t="shared" si="39"/>
        <v>-11.760912373409578</v>
      </c>
      <c r="N179" s="110">
        <f t="shared" si="35"/>
        <v>2.0965027981326281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6"/>
        <v>525.43662367199317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7"/>
        <v>32.11040680883066</v>
      </c>
      <c r="K180" s="27">
        <f t="shared" si="38"/>
        <v>6.666666666666667</v>
      </c>
      <c r="L180" s="37">
        <f t="shared" si="34"/>
        <v>3.1286808177597614</v>
      </c>
      <c r="M180" s="110">
        <f t="shared" si="39"/>
        <v>-11.760912373409578</v>
      </c>
      <c r="N180" s="110">
        <f t="shared" si="35"/>
        <v>2.0552662080138866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6"/>
        <v>530.67690998344528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7"/>
        <v>32.196603833426899</v>
      </c>
      <c r="K181" s="27">
        <f t="shared" si="38"/>
        <v>6.666666666666667</v>
      </c>
      <c r="L181" s="37">
        <f t="shared" si="34"/>
        <v>3.0424837931635231</v>
      </c>
      <c r="M181" s="110">
        <f t="shared" si="39"/>
        <v>-11.760912373409578</v>
      </c>
      <c r="N181" s="110">
        <f t="shared" si="35"/>
        <v>2.0148762573760286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6"/>
        <v>535.96058686841172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7"/>
        <v>32.282657079866077</v>
      </c>
      <c r="K182" s="27">
        <f t="shared" si="38"/>
        <v>6.666666666666667</v>
      </c>
      <c r="L182" s="37">
        <f t="shared" si="34"/>
        <v>2.956430546724345</v>
      </c>
      <c r="M182" s="110">
        <f t="shared" si="39"/>
        <v>-11.760912373409578</v>
      </c>
      <c r="N182" s="110">
        <f t="shared" si="35"/>
        <v>1.9753454422678958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6"/>
        <v>541.28425197833167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7"/>
        <v>32.368507839866645</v>
      </c>
      <c r="K183" s="27">
        <f t="shared" si="38"/>
        <v>6.666666666666667</v>
      </c>
      <c r="L183" s="37">
        <f t="shared" si="34"/>
        <v>2.870579786723777</v>
      </c>
      <c r="M183" s="110">
        <f t="shared" si="39"/>
        <v>-11.760912373409578</v>
      </c>
      <c r="N183" s="110">
        <f t="shared" si="35"/>
        <v>1.9366804951363692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6"/>
        <v>546.64482763027456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7"/>
        <v>32.454104863056372</v>
      </c>
      <c r="K184" s="27">
        <f t="shared" si="38"/>
        <v>6.666666666666667</v>
      </c>
      <c r="L184" s="37">
        <f t="shared" si="34"/>
        <v>2.7849827635340496</v>
      </c>
      <c r="M184" s="110">
        <f t="shared" si="39"/>
        <v>-11.760912373409578</v>
      </c>
      <c r="N184" s="110">
        <f t="shared" si="35"/>
        <v>1.8988833057167771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6"/>
        <v>552.03952579717952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7"/>
        <v>32.539403482883252</v>
      </c>
      <c r="K185" s="27">
        <f t="shared" si="38"/>
        <v>6.666666666666667</v>
      </c>
      <c r="L185" s="37">
        <f t="shared" si="34"/>
        <v>2.6996841437071701</v>
      </c>
      <c r="M185" s="110">
        <f t="shared" si="39"/>
        <v>-11.760912373409578</v>
      </c>
      <c r="N185" s="110">
        <f t="shared" si="35"/>
        <v>1.86195171459853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6"/>
        <v>557.46581710267321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7"/>
        <v>32.624364846105337</v>
      </c>
      <c r="K186" s="27">
        <f t="shared" si="38"/>
        <v>6.666666666666667</v>
      </c>
      <c r="L186" s="37">
        <f t="shared" si="34"/>
        <v>2.614722780485085</v>
      </c>
      <c r="M186" s="110">
        <f t="shared" si="39"/>
        <v>-11.760912373409578</v>
      </c>
      <c r="N186" s="110">
        <f t="shared" si="35"/>
        <v>1.8258801954924395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6"/>
        <v>562.92140337362912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7"/>
        <v>32.708955234008627</v>
      </c>
      <c r="K187" s="27">
        <f t="shared" si="38"/>
        <v>6.666666666666667</v>
      </c>
      <c r="L187" s="37">
        <f t="shared" si="34"/>
        <v>2.5301323925817947</v>
      </c>
      <c r="M187" s="110">
        <f t="shared" si="39"/>
        <v>-11.760912373409578</v>
      </c>
      <c r="N187" s="110">
        <f t="shared" si="35"/>
        <v>1.7906604406246438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6"/>
        <v>568.40419334302578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7"/>
        <v>32.793145464595597</v>
      </c>
      <c r="K188" s="27">
        <f t="shared" si="38"/>
        <v>6.666666666666667</v>
      </c>
      <c r="L188" s="37">
        <f t="shared" si="34"/>
        <v>2.4459421619948252</v>
      </c>
      <c r="M188" s="110">
        <f t="shared" si="39"/>
        <v>-11.760912373409578</v>
      </c>
      <c r="N188" s="110">
        <f t="shared" si="35"/>
        <v>1.7562818620949809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6"/>
        <v>573.91228113570628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7"/>
        <v>32.876910366080523</v>
      </c>
      <c r="K189" s="27">
        <f t="shared" si="38"/>
        <v>6.666666666666667</v>
      </c>
      <c r="L189" s="37">
        <f t="shared" si="34"/>
        <v>2.362177260509899</v>
      </c>
      <c r="M189" s="110">
        <f t="shared" si="39"/>
        <v>-11.760912373409578</v>
      </c>
      <c r="N189" s="110">
        <f t="shared" si="35"/>
        <v>1.7227320205286538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6"/>
        <v>579.443927208476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7"/>
        <v>32.960228313078325</v>
      </c>
      <c r="K190" s="27">
        <f t="shared" si="38"/>
        <v>6.666666666666667</v>
      </c>
      <c r="L190" s="37">
        <f t="shared" si="34"/>
        <v>2.2788593135120969</v>
      </c>
      <c r="M190" s="110">
        <f t="shared" si="39"/>
        <v>-11.760912373409578</v>
      </c>
      <c r="N190" s="110">
        <f t="shared" si="35"/>
        <v>1.6899969909532473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6"/>
        <v>584.99754145250824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7"/>
        <v>33.04308081785377</v>
      </c>
      <c r="K191" s="27">
        <f t="shared" si="38"/>
        <v>6.666666666666667</v>
      </c>
      <c r="L191" s="37">
        <f t="shared" ref="L191:L222" si="40">F191-J191+M191</f>
        <v>2.1960068087366515</v>
      </c>
      <c r="M191" s="110">
        <f t="shared" si="39"/>
        <v>-11.760912373409578</v>
      </c>
      <c r="N191" s="110">
        <f t="shared" ref="N191:N222" si="41">10^(L191/10)</f>
        <v>1.6580616745654879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2">E$95+P192</f>
        <v>590.5716681996937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7"/>
        <v>33.125452169896739</v>
      </c>
      <c r="K192" s="27">
        <f t="shared" si="38"/>
        <v>6.666666666666667</v>
      </c>
      <c r="L192" s="37">
        <f t="shared" si="40"/>
        <v>2.1136354566936824</v>
      </c>
      <c r="M192" s="110">
        <f t="shared" si="39"/>
        <v>-11.760912373409578</v>
      </c>
      <c r="N192" s="110">
        <f t="shared" si="41"/>
        <v>1.626910063916847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2"/>
        <v>596.16497290511677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7"/>
        <v>33.207329117900656</v>
      </c>
      <c r="K193" s="27">
        <f t="shared" si="38"/>
        <v>6.666666666666667</v>
      </c>
      <c r="L193" s="37">
        <f t="shared" si="40"/>
        <v>2.0317585086897658</v>
      </c>
      <c r="M193" s="110">
        <f t="shared" si="39"/>
        <v>-11.760912373409578</v>
      </c>
      <c r="N193" s="110">
        <f t="shared" si="41"/>
        <v>1.5965254680414447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2"/>
        <v>601.77623030528343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7"/>
        <v>33.28870058894779</v>
      </c>
      <c r="K194" s="27">
        <f t="shared" si="38"/>
        <v>6.666666666666667</v>
      </c>
      <c r="L194" s="37">
        <f t="shared" si="40"/>
        <v>1.9503870376426313</v>
      </c>
      <c r="M194" s="110">
        <f t="shared" si="39"/>
        <v>-11.760912373409578</v>
      </c>
      <c r="N194" s="110">
        <f t="shared" si="41"/>
        <v>1.5668907031652699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2"/>
        <v>607.40431387615467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7"/>
        <v>33.369557440349467</v>
      </c>
      <c r="K195" s="27">
        <f t="shared" si="38"/>
        <v>6.666666666666667</v>
      </c>
      <c r="L195" s="37">
        <f t="shared" si="40"/>
        <v>1.8695301862409544</v>
      </c>
      <c r="M195" s="110">
        <f t="shared" si="39"/>
        <v>-11.760912373409578</v>
      </c>
      <c r="N195" s="110">
        <f t="shared" si="41"/>
        <v>1.5379882538630405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2"/>
        <v>613.04818643667454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7"/>
        <v>33.44989224015881</v>
      </c>
      <c r="K196" s="27">
        <f t="shared" si="38"/>
        <v>6.666666666666667</v>
      </c>
      <c r="L196" s="37">
        <f t="shared" si="40"/>
        <v>1.7891953864316115</v>
      </c>
      <c r="M196" s="110">
        <f t="shared" si="39"/>
        <v>-11.760912373409578</v>
      </c>
      <c r="N196" s="110">
        <f t="shared" si="41"/>
        <v>1.5098004088565038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2"/>
        <v>618.70689176254405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7"/>
        <v>33.529699072873711</v>
      </c>
      <c r="K197" s="27">
        <f t="shared" si="38"/>
        <v>6.666666666666667</v>
      </c>
      <c r="L197" s="37">
        <f t="shared" si="40"/>
        <v>1.7093885537167104</v>
      </c>
      <c r="M197" s="110">
        <f t="shared" si="39"/>
        <v>-11.760912373409578</v>
      </c>
      <c r="N197" s="110">
        <f t="shared" si="41"/>
        <v>1.4823093750651575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2"/>
        <v>624.37954709173823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7"/>
        <v>33.608973367286154</v>
      </c>
      <c r="K198" s="27">
        <f t="shared" si="38"/>
        <v>6.666666666666667</v>
      </c>
      <c r="L198" s="37">
        <f t="shared" si="40"/>
        <v>1.6301142593042677</v>
      </c>
      <c r="M198" s="110">
        <f t="shared" si="39"/>
        <v>-11.760912373409578</v>
      </c>
      <c r="N198" s="110">
        <f t="shared" si="41"/>
        <v>1.4554973730163605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2"/>
        <v>630.06533641793021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7"/>
        <v>33.687711743817594</v>
      </c>
      <c r="K199" s="27">
        <f t="shared" si="38"/>
        <v>6.666666666666667</v>
      </c>
      <c r="L199" s="37">
        <f t="shared" si="40"/>
        <v>1.5513758827728275</v>
      </c>
      <c r="M199" s="110">
        <f t="shared" si="39"/>
        <v>-11.760912373409578</v>
      </c>
      <c r="N199" s="110">
        <f t="shared" si="41"/>
        <v>1.4293467162867628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2"/>
        <v>635.76350448082235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7"/>
        <v>33.765911879014304</v>
      </c>
      <c r="K200" s="27">
        <f t="shared" si="38"/>
        <v>6.666666666666667</v>
      </c>
      <c r="L200" s="37">
        <f t="shared" si="40"/>
        <v>1.4731757475761178</v>
      </c>
      <c r="M200" s="110">
        <f t="shared" si="39"/>
        <v>-11.760912373409578</v>
      </c>
      <c r="N200" s="110">
        <f t="shared" si="41"/>
        <v>1.4038398772723828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2"/>
        <v>641.47335137358982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7"/>
        <v>33.843572385168542</v>
      </c>
      <c r="K201" s="27">
        <f t="shared" si="38"/>
        <v>6.666666666666667</v>
      </c>
      <c r="L201" s="37">
        <f t="shared" si="40"/>
        <v>1.3955152414218794</v>
      </c>
      <c r="M201" s="110">
        <f t="shared" si="39"/>
        <v>-11.760912373409578</v>
      </c>
      <c r="N201" s="110">
        <f t="shared" si="41"/>
        <v>1.378959541262007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2"/>
        <v>647.19422769742653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7"/>
        <v>33.92069270328534</v>
      </c>
      <c r="K202" s="27">
        <f t="shared" si="38"/>
        <v>6.666666666666667</v>
      </c>
      <c r="L202" s="37">
        <f t="shared" si="40"/>
        <v>1.3183949233050818</v>
      </c>
      <c r="M202" s="110">
        <f t="shared" si="39"/>
        <v>-11.760912373409578</v>
      </c>
      <c r="N202" s="110">
        <f t="shared" si="41"/>
        <v>1.3546886505112588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2"/>
        <v>652.92553020172227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7"/>
        <v>33.997273007836149</v>
      </c>
      <c r="K203" s="27">
        <f t="shared" si="38"/>
        <v>6.666666666666667</v>
      </c>
      <c r="L203" s="37">
        <f t="shared" si="40"/>
        <v>1.2418146187542725</v>
      </c>
      <c r="M203" s="110">
        <f t="shared" si="39"/>
        <v>-11.760912373409578</v>
      </c>
      <c r="N203" s="110">
        <f t="shared" si="41"/>
        <v>1.3310104397761682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2"/>
        <v>658.6666978558485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7"/>
        <v>34.073314121933151</v>
      </c>
      <c r="K204" s="27">
        <f t="shared" si="38"/>
        <v>6.666666666666667</v>
      </c>
      <c r="L204" s="37">
        <f t="shared" si="40"/>
        <v>1.1657735046572704</v>
      </c>
      <c r="M204" s="110">
        <f t="shared" si="39"/>
        <v>-11.760912373409578</v>
      </c>
      <c r="N204" s="110">
        <f t="shared" si="41"/>
        <v>1.3079084645602095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2"/>
        <v>664.41720830503084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7"/>
        <v>34.148817441726095</v>
      </c>
      <c r="K205" s="27">
        <f t="shared" si="38"/>
        <v>6.666666666666667</v>
      </c>
      <c r="L205" s="37">
        <f t="shared" si="40"/>
        <v>1.0902701848643268</v>
      </c>
      <c r="M205" s="110">
        <f t="shared" si="39"/>
        <v>-11.760912373409578</v>
      </c>
      <c r="N205" s="110">
        <f t="shared" si="41"/>
        <v>1.2853666231525949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2"/>
        <v>670.17657466846345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7"/>
        <v>34.223784868969744</v>
      </c>
      <c r="K206" s="27">
        <f t="shared" si="38"/>
        <v>6.666666666666667</v>
      </c>
      <c r="L206" s="37">
        <f t="shared" si="40"/>
        <v>1.0153027576206775</v>
      </c>
      <c r="M206" s="110">
        <f t="shared" si="39"/>
        <v>-11.760912373409578</v>
      </c>
      <c r="N206" s="110">
        <f t="shared" si="41"/>
        <v>1.2633691733843107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2"/>
        <v>675.94434264277334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7"/>
        <v>34.29821875083735</v>
      </c>
      <c r="K207" s="27">
        <f t="shared" si="38"/>
        <v>6.666666666666667</v>
      </c>
      <c r="L207" s="37">
        <f t="shared" si="40"/>
        <v>0.94086887575307188</v>
      </c>
      <c r="M207" s="110">
        <f t="shared" si="39"/>
        <v>-11.760912373409578</v>
      </c>
      <c r="N207" s="110">
        <f t="shared" si="41"/>
        <v>1.2419007448983748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2"/>
        <v>681.72008787828076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7"/>
        <v>34.372121826167032</v>
      </c>
      <c r="K208" s="27">
        <f t="shared" si="38"/>
        <v>6.666666666666667</v>
      </c>
      <c r="L208" s="37">
        <f t="shared" si="40"/>
        <v>0.86696580042339022</v>
      </c>
      <c r="M208" s="110">
        <f t="shared" si="39"/>
        <v>-11.760912373409578</v>
      </c>
      <c r="N208" s="110">
        <f t="shared" si="41"/>
        <v>1.2209463476188984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2"/>
        <v>687.50341359928734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7"/>
        <v>34.445497177425018</v>
      </c>
      <c r="K209" s="27">
        <f t="shared" si="38"/>
        <v>6.666666666666667</v>
      </c>
      <c r="L209" s="37">
        <f t="shared" si="40"/>
        <v>0.79359044916540356</v>
      </c>
      <c r="M209" s="110">
        <f t="shared" si="39"/>
        <v>-11.760912373409578</v>
      </c>
      <c r="N209" s="110">
        <f t="shared" si="41"/>
        <v>1.2004913770074188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2"/>
        <v>693.29394844294643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7"/>
        <v>34.518348187754306</v>
      </c>
      <c r="K210" s="27">
        <f t="shared" si="38"/>
        <v>6.666666666666667</v>
      </c>
      <c r="L210" s="37">
        <f t="shared" si="40"/>
        <v>0.72073943883611591</v>
      </c>
      <c r="M210" s="110">
        <f t="shared" si="39"/>
        <v>-11.760912373409578</v>
      </c>
      <c r="N210" s="110">
        <f t="shared" si="41"/>
        <v>1.1805216166123211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2"/>
        <v>523.13579168243928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7"/>
        <v>32.072288688387509</v>
      </c>
      <c r="K211" s="27">
        <f t="shared" si="38"/>
        <v>6.666666666666667</v>
      </c>
      <c r="L211" s="37">
        <f t="shared" si="40"/>
        <v>3.1667989382029127</v>
      </c>
      <c r="M211" s="110">
        <f t="shared" si="39"/>
        <v>-11.760912373409578</v>
      </c>
      <c r="N211" s="110">
        <f t="shared" si="41"/>
        <v>2.0733847208703602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2"/>
        <v>523.23359177793202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7"/>
        <v>32.07391236135031</v>
      </c>
      <c r="K212" s="27">
        <f t="shared" si="38"/>
        <v>6.666666666666667</v>
      </c>
      <c r="L212" s="37">
        <f t="shared" si="40"/>
        <v>3.1651752652401122</v>
      </c>
      <c r="M212" s="110">
        <f t="shared" si="39"/>
        <v>-11.760912373409578</v>
      </c>
      <c r="N212" s="110">
        <f t="shared" si="41"/>
        <v>2.0726097007804842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2"/>
        <v>523.526680828297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7"/>
        <v>32.078776396179961</v>
      </c>
      <c r="K213" s="27">
        <f t="shared" si="38"/>
        <v>6.666666666666667</v>
      </c>
      <c r="L213" s="37">
        <f t="shared" si="40"/>
        <v>3.1603112304104606</v>
      </c>
      <c r="M213" s="110">
        <f t="shared" si="39"/>
        <v>-11.760912373409578</v>
      </c>
      <c r="N213" s="110">
        <f t="shared" si="41"/>
        <v>2.0702897075787203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2"/>
        <v>524.01413005662516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7"/>
        <v>32.086859958105208</v>
      </c>
      <c r="K214" s="27">
        <f t="shared" si="38"/>
        <v>6.666666666666667</v>
      </c>
      <c r="L214" s="37">
        <f t="shared" si="40"/>
        <v>3.1522276684852137</v>
      </c>
      <c r="M214" s="110">
        <f t="shared" si="39"/>
        <v>-11.760912373409578</v>
      </c>
      <c r="N214" s="110">
        <f t="shared" si="41"/>
        <v>2.0664398428868567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2"/>
        <v>524.6944077583305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7"/>
        <v>32.098128709442634</v>
      </c>
      <c r="K215" s="27">
        <f t="shared" si="38"/>
        <v>6.666666666666667</v>
      </c>
      <c r="L215" s="37">
        <f t="shared" si="40"/>
        <v>3.1409589171477883</v>
      </c>
      <c r="M215" s="110">
        <f t="shared" si="39"/>
        <v>-11.760912373409578</v>
      </c>
      <c r="N215" s="110">
        <f t="shared" si="41"/>
        <v>2.0610849481838178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2"/>
        <v>525.56540306432248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7"/>
        <v>32.112535374840192</v>
      </c>
      <c r="K216" s="27">
        <f t="shared" si="38"/>
        <v>6.666666666666667</v>
      </c>
      <c r="L216" s="37">
        <f t="shared" si="40"/>
        <v>3.1265522517502298</v>
      </c>
      <c r="M216" s="110">
        <f t="shared" si="39"/>
        <v>-11.760912373409578</v>
      </c>
      <c r="N216" s="110">
        <f t="shared" si="41"/>
        <v>2.0542591268589896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2"/>
        <v>526.62445800656678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7"/>
        <v>32.130020503324587</v>
      </c>
      <c r="K217" s="27">
        <f t="shared" si="38"/>
        <v>6.666666666666667</v>
      </c>
      <c r="L217" s="37">
        <f t="shared" si="40"/>
        <v>3.1090671232658345</v>
      </c>
      <c r="M217" s="110">
        <f t="shared" si="39"/>
        <v>-11.760912373409578</v>
      </c>
      <c r="N217" s="110">
        <f t="shared" si="41"/>
        <v>2.0460051018823848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2"/>
        <v>527.86840677585656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7"/>
        <v>32.150513400144177</v>
      </c>
      <c r="K218" s="27">
        <f t="shared" si="38"/>
        <v>6.666666666666667</v>
      </c>
      <c r="L218" s="37">
        <f t="shared" si="40"/>
        <v>3.0885742264462444</v>
      </c>
      <c r="M218" s="110">
        <f t="shared" si="39"/>
        <v>-11.760912373409578</v>
      </c>
      <c r="N218" s="110">
        <f t="shared" si="41"/>
        <v>2.0363734336980852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2"/>
        <v>529.29362086651463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7"/>
        <v>32.173933196690399</v>
      </c>
      <c r="K219" s="27">
        <f t="shared" si="38"/>
        <v>6.666666666666667</v>
      </c>
      <c r="L219" s="37">
        <f t="shared" si="40"/>
        <v>3.0651544299000228</v>
      </c>
      <c r="M219" s="110">
        <f t="shared" si="39"/>
        <v>-11.760912373409578</v>
      </c>
      <c r="N219" s="110">
        <f t="shared" si="41"/>
        <v>2.0254216271041456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2"/>
        <v>530.89605868267063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7"/>
        <v>32.200190023917841</v>
      </c>
      <c r="K220" s="27">
        <f t="shared" si="38"/>
        <v>6.666666666666667</v>
      </c>
      <c r="L220" s="37">
        <f t="shared" si="40"/>
        <v>3.0388976026725807</v>
      </c>
      <c r="M220" s="110">
        <f t="shared" si="39"/>
        <v>-11.760912373409578</v>
      </c>
      <c r="N220" s="110">
        <f t="shared" si="41"/>
        <v>2.0132131582877109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2"/>
        <v>532.67131813688638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7"/>
        <v>32.22918625369045</v>
      </c>
      <c r="K221" s="27">
        <f t="shared" si="38"/>
        <v>6.666666666666667</v>
      </c>
      <c r="L221" s="37">
        <f t="shared" si="40"/>
        <v>3.0099013728999715</v>
      </c>
      <c r="M221" s="110">
        <f t="shared" si="39"/>
        <v>-11.760912373409578</v>
      </c>
      <c r="N221" s="110">
        <f t="shared" si="41"/>
        <v>1.9998164538272813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2"/>
        <v>534.61469079945391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7"/>
        <v>32.26081777323926</v>
      </c>
      <c r="K222" s="27">
        <f t="shared" si="38"/>
        <v>6.666666666666667</v>
      </c>
      <c r="L222" s="37">
        <f t="shared" si="40"/>
        <v>2.9782698533511613</v>
      </c>
      <c r="M222" s="110">
        <f t="shared" si="39"/>
        <v>-11.760912373409578</v>
      </c>
      <c r="N222" s="110">
        <f t="shared" si="41"/>
        <v>1.9853038524845394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2"/>
        <v>536.72121624609474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7"/>
        <v>32.294975260184145</v>
      </c>
      <c r="K223" s="27">
        <f t="shared" si="38"/>
        <v>6.666666666666667</v>
      </c>
      <c r="L223" s="37">
        <f t="shared" ref="L223:L254" si="43">F223-J223+M223</f>
        <v>2.9441123664062765</v>
      </c>
      <c r="M223" s="110">
        <f t="shared" si="39"/>
        <v>-11.760912373409578</v>
      </c>
      <c r="N223" s="110">
        <f t="shared" ref="N223:N254" si="44">10^(L223/10)</f>
        <v>1.9697505782300289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5">E$95+P224</f>
        <v>538.9857353902122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6">20*LOG10(E224/G224)-2.3</f>
        <v>32.331545429029973</v>
      </c>
      <c r="K224" s="27">
        <f t="shared" ref="K224:K268" si="47">4/60*100</f>
        <v>6.666666666666667</v>
      </c>
      <c r="L224" s="37">
        <f t="shared" si="43"/>
        <v>2.9075421975604492</v>
      </c>
      <c r="M224" s="110">
        <f t="shared" ref="M224:M268" si="48">10*LOG(6.666667/100)</f>
        <v>-11.760912373409578</v>
      </c>
      <c r="N224" s="110">
        <f t="shared" si="44"/>
        <v>1.9532337494976837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5"/>
        <v>541.40294175876784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6"/>
        <v>32.370412224335453</v>
      </c>
      <c r="K225" s="27">
        <f t="shared" si="47"/>
        <v>6.666666666666667</v>
      </c>
      <c r="L225" s="37">
        <f t="shared" si="43"/>
        <v>2.8686754022549685</v>
      </c>
      <c r="M225" s="110">
        <f t="shared" si="48"/>
        <v>-11.760912373409578</v>
      </c>
      <c r="N225" s="110">
        <f t="shared" si="44"/>
        <v>1.9358314454956131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5"/>
        <v>543.96742986365382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6"/>
        <v>32.411457940509578</v>
      </c>
      <c r="K226" s="27">
        <f t="shared" si="47"/>
        <v>6.666666666666667</v>
      </c>
      <c r="L226" s="37">
        <f t="shared" si="43"/>
        <v>2.8276296860808436</v>
      </c>
      <c r="M226" s="110">
        <f t="shared" si="48"/>
        <v>-11.760912373409578</v>
      </c>
      <c r="N226" s="110">
        <f t="shared" si="44"/>
        <v>1.9176218458640724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5"/>
        <v>546.67374001960479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6"/>
        <v>32.454564253083007</v>
      </c>
      <c r="K227" s="27">
        <f t="shared" si="47"/>
        <v>6.666666666666667</v>
      </c>
      <c r="L227" s="37">
        <f t="shared" si="43"/>
        <v>2.7845233735074153</v>
      </c>
      <c r="M227" s="110">
        <f t="shared" si="48"/>
        <v>-11.760912373409578</v>
      </c>
      <c r="N227" s="110">
        <f t="shared" si="44"/>
        <v>1.898682455382821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5"/>
        <v>549.5163991537554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6"/>
        <v>32.499613151048656</v>
      </c>
      <c r="K228" s="27">
        <f t="shared" si="47"/>
        <v>6.666666666666667</v>
      </c>
      <c r="L228" s="37">
        <f t="shared" si="43"/>
        <v>2.7394744755417655</v>
      </c>
      <c r="M228" s="110">
        <f t="shared" si="48"/>
        <v>-11.760912373409578</v>
      </c>
      <c r="N228" s="110">
        <f t="shared" si="44"/>
        <v>1.8790894210520137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5"/>
        <v>552.48995733195261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6"/>
        <v>32.546487764248639</v>
      </c>
      <c r="K229" s="27">
        <f t="shared" si="47"/>
        <v>6.666666666666667</v>
      </c>
      <c r="L229" s="37">
        <f t="shared" si="43"/>
        <v>2.6925998623417833</v>
      </c>
      <c r="M229" s="110">
        <f t="shared" si="48"/>
        <v>-11.760912373409578</v>
      </c>
      <c r="N229" s="110">
        <f t="shared" si="44"/>
        <v>1.8589169449018177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5"/>
        <v>555.58901988659431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6"/>
        <v>32.595073083651968</v>
      </c>
      <c r="K230" s="27">
        <f t="shared" si="47"/>
        <v>6.666666666666667</v>
      </c>
      <c r="L230" s="37">
        <f t="shared" si="43"/>
        <v>2.6440145429384536</v>
      </c>
      <c r="M230" s="110">
        <f t="shared" si="48"/>
        <v>-11.760912373409578</v>
      </c>
      <c r="N230" s="110">
        <f t="shared" si="44"/>
        <v>1.8382367924578911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5"/>
        <v>558.80827516637498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6"/>
        <v>32.645256575631841</v>
      </c>
      <c r="K231" s="27">
        <f t="shared" si="47"/>
        <v>6.666666666666667</v>
      </c>
      <c r="L231" s="37">
        <f t="shared" si="43"/>
        <v>2.5938310509585811</v>
      </c>
      <c r="M231" s="110">
        <f t="shared" si="48"/>
        <v>-11.760912373409578</v>
      </c>
      <c r="N231" s="110">
        <f t="shared" si="44"/>
        <v>1.8171178939719179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5"/>
        <v>562.14251803839477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6"/>
        <v>32.696928693978982</v>
      </c>
      <c r="K232" s="27">
        <f t="shared" si="47"/>
        <v>6.666666666666667</v>
      </c>
      <c r="L232" s="37">
        <f t="shared" si="43"/>
        <v>2.5421589326114393</v>
      </c>
      <c r="M232" s="110">
        <f t="shared" si="48"/>
        <v>-11.760912373409578</v>
      </c>
      <c r="N232" s="110">
        <f t="shared" si="44"/>
        <v>1.7956260333355445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5"/>
        <v>565.58666935792985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6"/>
        <v>32.749983295390798</v>
      </c>
      <c r="K233" s="27">
        <f t="shared" si="47"/>
        <v>6.666666666666667</v>
      </c>
      <c r="L233" s="37">
        <f t="shared" si="43"/>
        <v>2.4891043311996235</v>
      </c>
      <c r="M233" s="110">
        <f t="shared" si="48"/>
        <v>-11.760912373409578</v>
      </c>
      <c r="N233" s="110">
        <f t="shared" si="44"/>
        <v>1.7738236180071263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5"/>
        <v>569.13579168243928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6"/>
        <v>32.804317965598351</v>
      </c>
      <c r="K234" s="27">
        <f t="shared" si="47"/>
        <v>6.666666666666667</v>
      </c>
      <c r="L234" s="37">
        <f t="shared" si="43"/>
        <v>2.434769660992071</v>
      </c>
      <c r="M234" s="110">
        <f t="shared" si="48"/>
        <v>-11.760912373409578</v>
      </c>
      <c r="N234" s="110">
        <f t="shared" si="44"/>
        <v>1.7517695222395626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5"/>
        <v>572.78510154660307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6"/>
        <v>32.859834264199662</v>
      </c>
      <c r="K235" s="27">
        <f t="shared" si="47"/>
        <v>6.666666666666667</v>
      </c>
      <c r="L235" s="37">
        <f t="shared" si="43"/>
        <v>2.3792533623907595</v>
      </c>
      <c r="M235" s="110">
        <f t="shared" si="48"/>
        <v>-11.760912373409578</v>
      </c>
      <c r="N235" s="110">
        <f t="shared" si="44"/>
        <v>1.7295189953318444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5"/>
        <v>576.52997863738563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6"/>
        <v>32.916437896735353</v>
      </c>
      <c r="K236" s="27">
        <f t="shared" si="47"/>
        <v>6.666666666666667</v>
      </c>
      <c r="L236" s="37">
        <f t="shared" si="43"/>
        <v>2.322649729855069</v>
      </c>
      <c r="M236" s="110">
        <f t="shared" si="48"/>
        <v>-11.760912373409578</v>
      </c>
      <c r="N236" s="110">
        <f t="shared" si="44"/>
        <v>1.7071236264557013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5"/>
        <v>580.36597221547288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6"/>
        <v>32.974038822651181</v>
      </c>
      <c r="K237" s="27">
        <f t="shared" si="47"/>
        <v>6.666666666666667</v>
      </c>
      <c r="L237" s="37">
        <f t="shared" si="43"/>
        <v>2.2650488039392407</v>
      </c>
      <c r="M237" s="110">
        <f t="shared" si="48"/>
        <v>-11.760912373409578</v>
      </c>
      <c r="N237" s="110">
        <f t="shared" si="44"/>
        <v>1.6846313577501277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5"/>
        <v>584.28880512506453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6"/>
        <v>33.032551307619485</v>
      </c>
      <c r="K238" s="27">
        <f t="shared" si="47"/>
        <v>6.666666666666667</v>
      </c>
      <c r="L238" s="37">
        <f t="shared" si="43"/>
        <v>2.2065363189709366</v>
      </c>
      <c r="M238" s="110">
        <f t="shared" si="48"/>
        <v>-11.760912373409578</v>
      </c>
      <c r="N238" s="110">
        <f t="shared" si="44"/>
        <v>1.6620865377530991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5"/>
        <v>588.29437572079826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6"/>
        <v>33.091893928309943</v>
      </c>
      <c r="K239" s="27">
        <f t="shared" si="47"/>
        <v>6.666666666666667</v>
      </c>
      <c r="L239" s="37">
        <f t="shared" si="43"/>
        <v>2.1471936982804785</v>
      </c>
      <c r="M239" s="110">
        <f t="shared" si="48"/>
        <v>-11.760912373409578</v>
      </c>
      <c r="N239" s="110">
        <f t="shared" si="44"/>
        <v>1.6395300077817319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5"/>
        <v>592.37875802109204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6"/>
        <v>33.151989537171602</v>
      </c>
      <c r="K240" s="27">
        <f t="shared" si="47"/>
        <v>6.666666666666667</v>
      </c>
      <c r="L240" s="37">
        <f t="shared" si="43"/>
        <v>2.08709808941882</v>
      </c>
      <c r="M240" s="110">
        <f t="shared" si="48"/>
        <v>-11.760912373409578</v>
      </c>
      <c r="N240" s="110">
        <f t="shared" si="44"/>
        <v>1.6169992145201959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5"/>
        <v>596.53820037357798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6"/>
        <v>33.212765194167403</v>
      </c>
      <c r="K241" s="27">
        <f t="shared" si="47"/>
        <v>6.666666666666667</v>
      </c>
      <c r="L241" s="37">
        <f t="shared" si="43"/>
        <v>2.0263224324230187</v>
      </c>
      <c r="M241" s="110">
        <f t="shared" si="48"/>
        <v>-11.760912373409578</v>
      </c>
      <c r="N241" s="110">
        <f t="shared" si="44"/>
        <v>1.594528342779107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5"/>
        <v>600.76912289235986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6"/>
        <v>33.274152071731066</v>
      </c>
      <c r="K242" s="27">
        <f t="shared" si="47"/>
        <v>6.666666666666667</v>
      </c>
      <c r="L242" s="37">
        <f t="shared" si="43"/>
        <v>1.9649355548593554</v>
      </c>
      <c r="M242" s="110">
        <f t="shared" si="48"/>
        <v>-11.760912373409578</v>
      </c>
      <c r="N242" s="110">
        <f t="shared" si="44"/>
        <v>1.5721484631127467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5"/>
        <v>605.06811389995391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6"/>
        <v>33.336085338530381</v>
      </c>
      <c r="K243" s="27">
        <f t="shared" si="47"/>
        <v>6.666666666666667</v>
      </c>
      <c r="L243" s="37">
        <f t="shared" si="43"/>
        <v>1.9030022880600406</v>
      </c>
      <c r="M243" s="110">
        <f t="shared" si="48"/>
        <v>-11.760912373409578</v>
      </c>
      <c r="N243" s="110">
        <f t="shared" si="44"/>
        <v>1.5498876896910057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5"/>
        <v>609.43192558005899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6"/>
        <v>33.3985040269447</v>
      </c>
      <c r="K244" s="27">
        <f t="shared" si="47"/>
        <v>6.666666666666667</v>
      </c>
      <c r="L244" s="37">
        <f t="shared" si="43"/>
        <v>1.840583599645722</v>
      </c>
      <c r="M244" s="110">
        <f t="shared" si="48"/>
        <v>-11.760912373409578</v>
      </c>
      <c r="N244" s="110">
        <f t="shared" si="44"/>
        <v>1.5277713445008985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5"/>
        <v>613.85746902152368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6"/>
        <v>33.461350888517302</v>
      </c>
      <c r="K245" s="27">
        <f t="shared" si="47"/>
        <v>6.666666666666667</v>
      </c>
      <c r="L245" s="37">
        <f t="shared" si="43"/>
        <v>1.7777367380731199</v>
      </c>
      <c r="M245" s="110">
        <f t="shared" si="48"/>
        <v>-11.760912373409578</v>
      </c>
      <c r="N245" s="110">
        <f t="shared" si="44"/>
        <v>1.5058221245832117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5"/>
        <v>618.34180880957786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6"/>
        <v>33.524572241037902</v>
      </c>
      <c r="K246" s="27">
        <f t="shared" si="47"/>
        <v>6.666666666666667</v>
      </c>
      <c r="L246" s="37">
        <f t="shared" si="43"/>
        <v>1.7145153855525201</v>
      </c>
      <c r="M246" s="110">
        <f t="shared" si="48"/>
        <v>-11.760912373409578</v>
      </c>
      <c r="N246" s="110">
        <f t="shared" si="44"/>
        <v>1.4840602695847234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5"/>
        <v>622.88215729793046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6"/>
        <v>33.588117810353708</v>
      </c>
      <c r="K247" s="27">
        <f t="shared" si="47"/>
        <v>6.666666666666667</v>
      </c>
      <c r="L247" s="37">
        <f t="shared" si="43"/>
        <v>1.6509698162367137</v>
      </c>
      <c r="M247" s="110">
        <f t="shared" si="48"/>
        <v>-11.760912373409578</v>
      </c>
      <c r="N247" s="110">
        <f t="shared" si="44"/>
        <v>1.4625037274216133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5"/>
        <v>627.47586867486848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6"/>
        <v>33.651940569504106</v>
      </c>
      <c r="K248" s="27">
        <f t="shared" si="47"/>
        <v>6.666666666666667</v>
      </c>
      <c r="L248" s="37">
        <f t="shared" si="43"/>
        <v>1.587147057086316</v>
      </c>
      <c r="M248" s="110">
        <f t="shared" si="48"/>
        <v>-11.760912373409578</v>
      </c>
      <c r="N248" s="110">
        <f t="shared" si="44"/>
        <v>1.4411683163039271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5"/>
        <v>632.12043291811915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6"/>
        <v>33.715996577324589</v>
      </c>
      <c r="K249" s="27">
        <f t="shared" si="47"/>
        <v>6.666666666666667</v>
      </c>
      <c r="L249" s="37">
        <f t="shared" si="43"/>
        <v>1.5230910492658332</v>
      </c>
      <c r="M249" s="110">
        <f t="shared" si="48"/>
        <v>-11.760912373409578</v>
      </c>
      <c r="N249" s="110">
        <f t="shared" si="44"/>
        <v>1.4200678817660877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5"/>
        <v>636.81346971692005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6"/>
        <v>33.780244818268876</v>
      </c>
      <c r="K250" s="27">
        <f t="shared" si="47"/>
        <v>6.666666666666667</v>
      </c>
      <c r="L250" s="37">
        <f t="shared" si="43"/>
        <v>1.4588428083215454</v>
      </c>
      <c r="M250" s="110">
        <f t="shared" si="48"/>
        <v>-11.760912373409578</v>
      </c>
      <c r="N250" s="110">
        <f t="shared" si="44"/>
        <v>1.3992144476877204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5"/>
        <v>641.55272242541207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6"/>
        <v>33.844647044852458</v>
      </c>
      <c r="K251" s="27">
        <f t="shared" si="47"/>
        <v>6.666666666666667</v>
      </c>
      <c r="L251" s="37">
        <f t="shared" si="43"/>
        <v>1.3944405817379639</v>
      </c>
      <c r="M251" s="110">
        <f t="shared" si="48"/>
        <v>-11.760912373409578</v>
      </c>
      <c r="N251" s="110">
        <f t="shared" si="44"/>
        <v>1.378618360576467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5"/>
        <v>646.33605209899554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6"/>
        <v>33.909167623821645</v>
      </c>
      <c r="K252" s="27">
        <f t="shared" si="47"/>
        <v>6.666666666666667</v>
      </c>
      <c r="L252" s="37">
        <f t="shared" si="43"/>
        <v>1.3299200027687768</v>
      </c>
      <c r="M252" s="110">
        <f t="shared" si="48"/>
        <v>-11.760912373409578</v>
      </c>
      <c r="N252" s="110">
        <f t="shared" si="44"/>
        <v>1.3582884266252111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5"/>
        <v>651.1614316545415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6"/>
        <v>33.973773386896497</v>
      </c>
      <c r="K253" s="27">
        <f t="shared" si="47"/>
        <v>6.666666666666667</v>
      </c>
      <c r="L253" s="37">
        <f t="shared" si="43"/>
        <v>1.2653142396939252</v>
      </c>
      <c r="M253" s="110">
        <f t="shared" si="48"/>
        <v>-11.760912373409578</v>
      </c>
      <c r="N253" s="110">
        <f t="shared" si="44"/>
        <v>1.3382320412549906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5"/>
        <v>656.02694018614875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6"/>
        <v>34.038433486718965</v>
      </c>
      <c r="K254" s="27">
        <f t="shared" si="47"/>
        <v>6.666666666666667</v>
      </c>
      <c r="L254" s="37">
        <f t="shared" si="43"/>
        <v>1.2006541398714567</v>
      </c>
      <c r="M254" s="110">
        <f t="shared" si="48"/>
        <v>-11.760912373409578</v>
      </c>
      <c r="N254" s="110">
        <f t="shared" si="44"/>
        <v>1.3184553110170054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5"/>
        <v>660.93075746033946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6"/>
        <v>34.103119258455202</v>
      </c>
      <c r="K255" s="27">
        <f t="shared" si="47"/>
        <v>6.666666666666667</v>
      </c>
      <c r="L255" s="37">
        <f t="shared" ref="L255:L268" si="49">F255-J255+M255</f>
        <v>1.1359683681352202</v>
      </c>
      <c r="M255" s="110">
        <f t="shared" si="48"/>
        <v>-11.760912373409578</v>
      </c>
      <c r="N255" s="110">
        <f t="shared" ref="N255:N268" si="50">10^(L255/10)</f>
        <v>1.2989631678573335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51">E$95+P256</f>
        <v>665.87115860802942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6"/>
        <v>34.167804087349438</v>
      </c>
      <c r="K256" s="27">
        <f t="shared" si="47"/>
        <v>6.666666666666667</v>
      </c>
      <c r="L256" s="37">
        <f t="shared" si="49"/>
        <v>1.0712835392409836</v>
      </c>
      <c r="M256" s="110">
        <f t="shared" si="48"/>
        <v>-11.760912373409578</v>
      </c>
      <c r="N256" s="110">
        <f t="shared" si="50"/>
        <v>1.2797594758506161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51"/>
        <v>670.84650902512635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6"/>
        <v>34.232463282401341</v>
      </c>
      <c r="K257" s="27">
        <f t="shared" si="47"/>
        <v>6.666666666666667</v>
      </c>
      <c r="L257" s="37">
        <f t="shared" si="49"/>
        <v>1.0066243441890812</v>
      </c>
      <c r="M257" s="110">
        <f t="shared" si="48"/>
        <v>-11.760912373409578</v>
      </c>
      <c r="N257" s="110">
        <f t="shared" si="50"/>
        <v>1.2608471305884694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51"/>
        <v>675.85525948909878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6"/>
        <v>34.297073956237135</v>
      </c>
      <c r="K258" s="27">
        <f t="shared" si="47"/>
        <v>6.666666666666667</v>
      </c>
      <c r="L258" s="37">
        <f t="shared" si="49"/>
        <v>0.94201367035328687</v>
      </c>
      <c r="M258" s="110">
        <f t="shared" si="48"/>
        <v>-11.760912373409578</v>
      </c>
      <c r="N258" s="110">
        <f t="shared" si="50"/>
        <v>1.2422281514679758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51"/>
        <v>680.89594149514051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6"/>
        <v>34.361614911162157</v>
      </c>
      <c r="K259" s="27">
        <f t="shared" si="47"/>
        <v>6.666666666666667</v>
      </c>
      <c r="L259" s="37">
        <f t="shared" si="49"/>
        <v>0.8774727154282651</v>
      </c>
      <c r="M259" s="110">
        <f t="shared" si="48"/>
        <v>-11.760912373409578</v>
      </c>
      <c r="N259" s="110">
        <f t="shared" si="50"/>
        <v>1.2239037671690887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51"/>
        <v>685.96716281256067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6"/>
        <v>34.426066531317623</v>
      </c>
      <c r="K260" s="27">
        <f t="shared" si="47"/>
        <v>6.666666666666667</v>
      </c>
      <c r="L260" s="37">
        <f t="shared" si="49"/>
        <v>0.81302109527279853</v>
      </c>
      <c r="M260" s="110">
        <f t="shared" si="48"/>
        <v>-11.760912373409578</v>
      </c>
      <c r="N260" s="110">
        <f t="shared" si="50"/>
        <v>1.2058744946394824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51"/>
        <v>691.06760325962534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6"/>
        <v>34.490410680813028</v>
      </c>
      <c r="K261" s="27">
        <f t="shared" si="47"/>
        <v>6.666666666666667</v>
      </c>
      <c r="L261" s="37">
        <f t="shared" si="49"/>
        <v>0.74867694577739385</v>
      </c>
      <c r="M261" s="110">
        <f t="shared" si="48"/>
        <v>-11.760912373409578</v>
      </c>
      <c r="N261" s="110">
        <f t="shared" si="50"/>
        <v>1.1881402119243043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51"/>
        <v>696.19601069318264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6"/>
        <v>34.55463060766688</v>
      </c>
      <c r="K262" s="27">
        <f t="shared" si="47"/>
        <v>6.666666666666667</v>
      </c>
      <c r="L262" s="37">
        <f t="shared" si="49"/>
        <v>0.68445701892354194</v>
      </c>
      <c r="M262" s="110">
        <f t="shared" si="48"/>
        <v>-11.760912373409578</v>
      </c>
      <c r="N262" s="110">
        <f t="shared" si="50"/>
        <v>1.1707002251880996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51"/>
        <v>701.35119720793591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6"/>
        <v>34.61871085335946</v>
      </c>
      <c r="K263" s="27">
        <f t="shared" si="47"/>
        <v>6.666666666666667</v>
      </c>
      <c r="L263" s="37">
        <f t="shared" si="49"/>
        <v>0.62037677323096219</v>
      </c>
      <c r="M263" s="110">
        <f t="shared" si="48"/>
        <v>-11.760912373409578</v>
      </c>
      <c r="N263" s="110">
        <f t="shared" si="50"/>
        <v>1.1535533302790355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51"/>
        <v>706.53203553912317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6"/>
        <v>34.682637167780527</v>
      </c>
      <c r="K264" s="27">
        <f t="shared" si="47"/>
        <v>6.666666666666667</v>
      </c>
      <c r="L264" s="37">
        <f t="shared" si="49"/>
        <v>0.55645045880989485</v>
      </c>
      <c r="M264" s="110">
        <f t="shared" si="48"/>
        <v>-11.760912373409578</v>
      </c>
      <c r="N264" s="110">
        <f t="shared" si="50"/>
        <v>1.1366978691828344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51"/>
        <v>711.73745566154707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6"/>
        <v>34.746396429341466</v>
      </c>
      <c r="K265" s="27">
        <f t="shared" si="47"/>
        <v>6.666666666666667</v>
      </c>
      <c r="L265" s="37">
        <f t="shared" si="49"/>
        <v>0.4926911972489556</v>
      </c>
      <c r="M265" s="110">
        <f t="shared" si="48"/>
        <v>-11.760912373409578</v>
      </c>
      <c r="N265" s="110">
        <f t="shared" si="50"/>
        <v>1.1201317817067151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51"/>
        <v>716.9664415773359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6"/>
        <v>34.809976570012608</v>
      </c>
      <c r="K266" s="27">
        <f t="shared" si="47"/>
        <v>6.666666666666667</v>
      </c>
      <c r="L266" s="37">
        <f t="shared" si="49"/>
        <v>0.42911105657781334</v>
      </c>
      <c r="M266" s="110">
        <f t="shared" si="48"/>
        <v>-11.760912373409578</v>
      </c>
      <c r="N266" s="110">
        <f t="shared" si="50"/>
        <v>1.1038526527235373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51"/>
        <v>722.21802828445141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6"/>
        <v>34.8733665050433</v>
      </c>
      <c r="K267" s="27">
        <f t="shared" si="47"/>
        <v>6.666666666666667</v>
      </c>
      <c r="L267" s="37">
        <f t="shared" si="49"/>
        <v>0.36572112154712144</v>
      </c>
      <c r="M267" s="110">
        <f t="shared" si="48"/>
        <v>-11.760912373409578</v>
      </c>
      <c r="N267" s="110">
        <f t="shared" si="50"/>
        <v>1.0878577552936193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51"/>
        <v>727.49129891775578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6"/>
        <v>34.9365560671217</v>
      </c>
      <c r="K268" s="40">
        <f t="shared" si="47"/>
        <v>6.666666666666667</v>
      </c>
      <c r="L268" s="41">
        <f t="shared" si="49"/>
        <v>0.30253155946872212</v>
      </c>
      <c r="M268" s="110">
        <f t="shared" si="48"/>
        <v>-11.760912373409578</v>
      </c>
      <c r="N268" s="110">
        <f t="shared" si="50"/>
        <v>1.072144089967594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25.60558601849019</v>
      </c>
    </row>
  </sheetData>
  <mergeCells count="32">
    <mergeCell ref="J93:J94"/>
    <mergeCell ref="K93:K94"/>
    <mergeCell ref="L93:L94"/>
    <mergeCell ref="B269:J269"/>
    <mergeCell ref="B93:B94"/>
    <mergeCell ref="C93:D93"/>
    <mergeCell ref="E93:E94"/>
    <mergeCell ref="F93:F94"/>
    <mergeCell ref="G93:G94"/>
    <mergeCell ref="H93:H94"/>
    <mergeCell ref="I93:I94"/>
    <mergeCell ref="M87:P87"/>
    <mergeCell ref="Q87:T87"/>
    <mergeCell ref="O5:O6"/>
    <mergeCell ref="P5:P6"/>
    <mergeCell ref="Q5:R5"/>
    <mergeCell ref="I87:L87"/>
    <mergeCell ref="G5:G6"/>
    <mergeCell ref="H5:H6"/>
    <mergeCell ref="A61:A85"/>
    <mergeCell ref="A5:A6"/>
    <mergeCell ref="B5:B6"/>
    <mergeCell ref="C5:C6"/>
    <mergeCell ref="D5:D6"/>
    <mergeCell ref="E5:E6"/>
    <mergeCell ref="F5:F6"/>
    <mergeCell ref="A46:G46"/>
    <mergeCell ref="B48:B49"/>
    <mergeCell ref="B54:F54"/>
    <mergeCell ref="B87:B88"/>
    <mergeCell ref="C87:D87"/>
    <mergeCell ref="E87:H87"/>
  </mergeCells>
  <pageMargins left="0.7" right="0.7" top="0.75" bottom="0.75" header="0.3" footer="0.3"/>
  <pageSetup scale="34" orientation="portrait" r:id="rId1"/>
  <rowBreaks count="1" manualBreakCount="1">
    <brk id="9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E474B-9D6D-4321-AFB7-B14229A34BCE}">
  <sheetPr codeName="Sheet5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7" max="17" width="15.42578125" bestFit="1" customWidth="1"/>
    <col min="18" max="18" width="17.140625" bestFit="1" customWidth="1"/>
    <col min="21" max="21" width="9.140625" hidden="1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147</v>
      </c>
      <c r="B2" s="29" t="s">
        <v>119</v>
      </c>
      <c r="C2" s="29">
        <f>NSAs!B5</f>
        <v>257852.56</v>
      </c>
      <c r="D2" s="30">
        <f>NSAs!C5</f>
        <v>4256666.58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9" t="s">
        <v>125</v>
      </c>
      <c r="H5" s="168" t="str">
        <f>CONCATENATE("Sound Level @ ", A2, " (dBA)")</f>
        <v>Sound Level @ NSA 3 (dBA)</v>
      </c>
      <c r="O5" s="159" t="s">
        <v>0</v>
      </c>
      <c r="P5" s="160" t="s">
        <v>1</v>
      </c>
      <c r="Q5" s="160" t="s">
        <v>2</v>
      </c>
      <c r="R5" s="161"/>
      <c r="V5" s="145" t="str">
        <f>INDEX(A7:A45,MATCH(W5,H7:H45,0))</f>
        <v>A-33</v>
      </c>
      <c r="W5" s="146">
        <f>MAX(H7:H45)</f>
        <v>38.478177673172581</v>
      </c>
    </row>
    <row r="6" spans="1:23" ht="15.75" thickBot="1" x14ac:dyDescent="0.3">
      <c r="A6" s="176"/>
      <c r="B6" s="178"/>
      <c r="C6" s="178"/>
      <c r="D6" s="178"/>
      <c r="E6" s="178"/>
      <c r="F6" s="178"/>
      <c r="G6" s="180"/>
      <c r="H6" s="169"/>
      <c r="O6" s="163"/>
      <c r="P6" s="162"/>
      <c r="Q6" s="12" t="s">
        <v>3</v>
      </c>
      <c r="R6" s="13" t="s">
        <v>4</v>
      </c>
      <c r="V6" s="147" t="str">
        <f>INDEX(A7:A45,MATCH(W6,H7:H45,0))</f>
        <v>A-32</v>
      </c>
      <c r="W6" s="148">
        <f>LARGE(H7:H45,2)</f>
        <v>38.26072137429675</v>
      </c>
    </row>
    <row r="7" spans="1:23" x14ac:dyDescent="0.25">
      <c r="A7" s="32" t="str">
        <f>Inverters!B3</f>
        <v>A-1</v>
      </c>
      <c r="B7" s="33">
        <f t="shared" ref="B7:B43" si="0">SQRT(($C$2-Q7)^2+($D$2-R7)^2)</f>
        <v>5833.737128564967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53.018937113520984</v>
      </c>
      <c r="H7" s="36">
        <f>C7-G7</f>
        <v>15.991362843118829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5" si="1">10^(H7/10)</f>
        <v>39.731621020879665</v>
      </c>
    </row>
    <row r="8" spans="1:23" x14ac:dyDescent="0.25">
      <c r="A8" s="9" t="str">
        <f>Inverters!B4</f>
        <v>A-2</v>
      </c>
      <c r="B8" s="24">
        <f t="shared" si="0"/>
        <v>5159.6360713619824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51.952381405516419</v>
      </c>
      <c r="H8" s="37">
        <f t="shared" ref="H8:H44" si="3">C8-G8</f>
        <v>17.057918551123393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1"/>
        <v>50.791595466907729</v>
      </c>
    </row>
    <row r="9" spans="1:23" x14ac:dyDescent="0.25">
      <c r="A9" s="9" t="str">
        <f>Inverters!B5</f>
        <v>A-3</v>
      </c>
      <c r="B9" s="24">
        <f t="shared" si="0"/>
        <v>3647.8471257715569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48.940732591893976</v>
      </c>
      <c r="H9" s="37">
        <f t="shared" si="3"/>
        <v>20.069567364745836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1"/>
        <v>101.61474613028736</v>
      </c>
    </row>
    <row r="10" spans="1:23" x14ac:dyDescent="0.25">
      <c r="A10" s="9" t="str">
        <f>Inverters!B6</f>
        <v>A-4</v>
      </c>
      <c r="B10" s="24">
        <f t="shared" si="0"/>
        <v>2767.7857112320407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46.542649258815771</v>
      </c>
      <c r="H10" s="37">
        <f t="shared" si="3"/>
        <v>22.467650697824041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1"/>
        <v>176.50827464939493</v>
      </c>
    </row>
    <row r="11" spans="1:23" x14ac:dyDescent="0.25">
      <c r="A11" s="9" t="str">
        <f>Inverters!B7</f>
        <v>A-5</v>
      </c>
      <c r="B11" s="24">
        <f t="shared" si="0"/>
        <v>2455.8873196666555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45.504168734972033</v>
      </c>
      <c r="H11" s="37">
        <f t="shared" si="3"/>
        <v>23.506131221667779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1"/>
        <v>224.18839208977653</v>
      </c>
    </row>
    <row r="12" spans="1:23" x14ac:dyDescent="0.25">
      <c r="A12" s="9" t="str">
        <f>Inverters!B8</f>
        <v>A-6</v>
      </c>
      <c r="B12" s="24">
        <f t="shared" si="0"/>
        <v>2162.3185449881721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44.398393460616447</v>
      </c>
      <c r="H12" s="37">
        <f t="shared" si="3"/>
        <v>24.611906496023366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1"/>
        <v>289.19491316309103</v>
      </c>
    </row>
    <row r="13" spans="1:23" x14ac:dyDescent="0.25">
      <c r="A13" s="9" t="str">
        <f>Inverters!B9</f>
        <v>A-7</v>
      </c>
      <c r="B13" s="24">
        <f t="shared" si="0"/>
        <v>3502.5989140777856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48.587808173840557</v>
      </c>
      <c r="H13" s="37">
        <f t="shared" si="3"/>
        <v>20.422491782799256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1"/>
        <v>110.21715036835356</v>
      </c>
    </row>
    <row r="14" spans="1:23" x14ac:dyDescent="0.25">
      <c r="A14" s="9" t="str">
        <f>Inverters!B10</f>
        <v>A-8</v>
      </c>
      <c r="B14" s="24">
        <f t="shared" si="0"/>
        <v>3218.9426077051344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47.854264669598173</v>
      </c>
      <c r="H14" s="37">
        <f t="shared" si="3"/>
        <v>21.156035287041639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1"/>
        <v>130.49790172264554</v>
      </c>
    </row>
    <row r="15" spans="1:23" x14ac:dyDescent="0.25">
      <c r="A15" s="9" t="str">
        <f>Inverters!B11</f>
        <v>A-9</v>
      </c>
      <c r="B15" s="24">
        <f t="shared" si="0"/>
        <v>2593.8091578411586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45.978760385265957</v>
      </c>
      <c r="H15" s="37">
        <f t="shared" si="3"/>
        <v>23.031539571373855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1"/>
        <v>200.98051610805334</v>
      </c>
    </row>
    <row r="16" spans="1:23" x14ac:dyDescent="0.25">
      <c r="A16" s="9" t="str">
        <f>Inverters!B12</f>
        <v>A-10</v>
      </c>
      <c r="B16" s="24">
        <f t="shared" si="0"/>
        <v>2277.2376931712743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44.84816727409541</v>
      </c>
      <c r="H16" s="37">
        <f t="shared" si="3"/>
        <v>24.162132682544403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1"/>
        <v>260.74336636872158</v>
      </c>
    </row>
    <row r="17" spans="1:21" x14ac:dyDescent="0.25">
      <c r="A17" s="9" t="str">
        <f>Inverters!B13</f>
        <v>A-11</v>
      </c>
      <c r="B17" s="24">
        <f t="shared" si="0"/>
        <v>1959.7707295752737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43.544105338308974</v>
      </c>
      <c r="H17" s="37">
        <f t="shared" si="3"/>
        <v>25.466194618330839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1"/>
        <v>352.06225133498037</v>
      </c>
    </row>
    <row r="18" spans="1:21" x14ac:dyDescent="0.25">
      <c r="A18" s="9" t="str">
        <f>Inverters!B14</f>
        <v>A-12</v>
      </c>
      <c r="B18" s="24">
        <f t="shared" si="0"/>
        <v>1730.7674560434587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42.464774409599791</v>
      </c>
      <c r="H18" s="37">
        <f t="shared" si="3"/>
        <v>26.545525547040022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1"/>
        <v>451.39064557550176</v>
      </c>
    </row>
    <row r="19" spans="1:21" x14ac:dyDescent="0.25">
      <c r="A19" s="9" t="str">
        <f>Inverters!B15</f>
        <v>A-13</v>
      </c>
      <c r="B19" s="24">
        <f t="shared" si="0"/>
        <v>1468.0874312519056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41.035038411050031</v>
      </c>
      <c r="H19" s="37">
        <f t="shared" si="3"/>
        <v>27.975261545589781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1"/>
        <v>627.37347722053619</v>
      </c>
    </row>
    <row r="20" spans="1:21" x14ac:dyDescent="0.25">
      <c r="A20" s="9" t="str">
        <f>Inverters!B16</f>
        <v>A-14</v>
      </c>
      <c r="B20" s="24">
        <f t="shared" si="0"/>
        <v>1307.9356637465282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40.031727638678554</v>
      </c>
      <c r="H20" s="37">
        <f t="shared" si="3"/>
        <v>28.978572317961259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1"/>
        <v>790.41874623797594</v>
      </c>
    </row>
    <row r="21" spans="1:21" x14ac:dyDescent="0.25">
      <c r="A21" s="9" t="str">
        <f>Inverters!B17</f>
        <v>A-15</v>
      </c>
      <c r="B21" s="24">
        <f t="shared" si="0"/>
        <v>1191.5008359629569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39.221887027715333</v>
      </c>
      <c r="H21" s="37">
        <f t="shared" si="3"/>
        <v>29.78841292892448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1"/>
        <v>952.44804102624119</v>
      </c>
    </row>
    <row r="22" spans="1:21" x14ac:dyDescent="0.25">
      <c r="A22" s="9" t="str">
        <f>Inverters!B18</f>
        <v>A-16</v>
      </c>
      <c r="B22" s="24">
        <f t="shared" si="0"/>
        <v>3281.9920803225309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48.022750574704851</v>
      </c>
      <c r="H22" s="37">
        <f t="shared" si="3"/>
        <v>20.987549381934961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1"/>
        <v>125.53214164817444</v>
      </c>
    </row>
    <row r="23" spans="1:21" x14ac:dyDescent="0.25">
      <c r="A23" s="9" t="str">
        <f>Inverters!B19</f>
        <v>A-17</v>
      </c>
      <c r="B23" s="24">
        <f t="shared" si="0"/>
        <v>2838.7206181130541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46.762453042610218</v>
      </c>
      <c r="H23" s="37">
        <f t="shared" si="3"/>
        <v>22.247846914029594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1"/>
        <v>167.79719298331091</v>
      </c>
    </row>
    <row r="24" spans="1:21" x14ac:dyDescent="0.25">
      <c r="A24" s="9" t="str">
        <f>Inverters!B20</f>
        <v>A-18</v>
      </c>
      <c r="B24" s="24">
        <f t="shared" si="0"/>
        <v>2494.9259024867511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45.641153038314542</v>
      </c>
      <c r="H24" s="37">
        <f t="shared" si="3"/>
        <v>23.369146918325271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1"/>
        <v>217.22744385735834</v>
      </c>
    </row>
    <row r="25" spans="1:21" x14ac:dyDescent="0.25">
      <c r="A25" s="9" t="str">
        <f>Inverters!B21</f>
        <v>A-19</v>
      </c>
      <c r="B25" s="24">
        <f t="shared" si="0"/>
        <v>2108.203134543543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44.178249094387105</v>
      </c>
      <c r="H25" s="37">
        <f t="shared" si="3"/>
        <v>24.832050862252707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1"/>
        <v>304.2321357316946</v>
      </c>
    </row>
    <row r="26" spans="1:21" x14ac:dyDescent="0.25">
      <c r="A26" s="9" t="str">
        <f>Inverters!B22</f>
        <v>A-20</v>
      </c>
      <c r="B26" s="24">
        <f t="shared" si="0"/>
        <v>1802.3185796633384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42.816631195247325</v>
      </c>
      <c r="H26" s="37">
        <f t="shared" si="3"/>
        <v>26.193668761392487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1"/>
        <v>416.26210505316789</v>
      </c>
    </row>
    <row r="27" spans="1:21" x14ac:dyDescent="0.25">
      <c r="A27" s="9" t="str">
        <f>Inverters!B23</f>
        <v>A-21</v>
      </c>
      <c r="B27" s="24">
        <f t="shared" si="0"/>
        <v>1508.8636865202534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41.273000131945082</v>
      </c>
      <c r="H27" s="37">
        <f t="shared" si="3"/>
        <v>27.73729982469473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1"/>
        <v>593.92277923558117</v>
      </c>
    </row>
    <row r="28" spans="1:21" x14ac:dyDescent="0.25">
      <c r="A28" s="9" t="str">
        <f>Inverters!B24</f>
        <v>A-22</v>
      </c>
      <c r="B28" s="24">
        <f t="shared" si="0"/>
        <v>1244.1473000011083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39.597436028166413</v>
      </c>
      <c r="H28" s="37">
        <f t="shared" si="3"/>
        <v>29.412863928473399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1"/>
        <v>873.54723388739171</v>
      </c>
    </row>
    <row r="29" spans="1:21" x14ac:dyDescent="0.25">
      <c r="A29" s="9" t="str">
        <f>Inverters!B25</f>
        <v>A-23</v>
      </c>
      <c r="B29" s="24">
        <f t="shared" si="0"/>
        <v>1013.4692047617748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37.816211135465174</v>
      </c>
      <c r="H29" s="37">
        <f t="shared" si="3"/>
        <v>31.194088821174638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1"/>
        <v>1316.463680873356</v>
      </c>
    </row>
    <row r="30" spans="1:21" x14ac:dyDescent="0.25">
      <c r="A30" s="9" t="str">
        <f>Inverters!B26</f>
        <v>A-24</v>
      </c>
      <c r="B30" s="24">
        <f t="shared" si="0"/>
        <v>836.8387897914688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36.152836054793553</v>
      </c>
      <c r="H30" s="37">
        <f t="shared" si="3"/>
        <v>32.857463901846259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1"/>
        <v>1930.8404576574897</v>
      </c>
    </row>
    <row r="31" spans="1:21" x14ac:dyDescent="0.25">
      <c r="A31" s="9" t="str">
        <f>Inverters!B27</f>
        <v>A-25</v>
      </c>
      <c r="B31" s="24">
        <f t="shared" si="0"/>
        <v>2612.2686742752549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46.040356849874279</v>
      </c>
      <c r="H31" s="37">
        <f t="shared" si="3"/>
        <v>22.969943106765534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1"/>
        <v>198.15010676711711</v>
      </c>
    </row>
    <row r="32" spans="1:21" x14ac:dyDescent="0.25">
      <c r="A32" s="9" t="str">
        <f>Inverters!B28</f>
        <v>A-26</v>
      </c>
      <c r="B32" s="24">
        <f t="shared" si="0"/>
        <v>2194.2631413984395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44.525774160349137</v>
      </c>
      <c r="H32" s="37">
        <f t="shared" si="3"/>
        <v>24.484525796290676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1"/>
        <v>280.835871291324</v>
      </c>
    </row>
    <row r="33" spans="1:21" x14ac:dyDescent="0.25">
      <c r="A33" s="9" t="str">
        <f>Inverters!B29</f>
        <v>A-27</v>
      </c>
      <c r="B33" s="24">
        <f t="shared" si="0"/>
        <v>1704.5079538974926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42.331980643134301</v>
      </c>
      <c r="H33" s="37">
        <f t="shared" si="3"/>
        <v>26.678319313505511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1"/>
        <v>465.40595011797723</v>
      </c>
    </row>
    <row r="34" spans="1:21" x14ac:dyDescent="0.25">
      <c r="A34" s="9" t="str">
        <f>Inverters!B30</f>
        <v>A-28</v>
      </c>
      <c r="B34" s="24">
        <f t="shared" si="0"/>
        <v>802.33491174207597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35.787113798607137</v>
      </c>
      <c r="H34" s="37">
        <f t="shared" si="3"/>
        <v>33.223186158032675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1"/>
        <v>2100.4803148695378</v>
      </c>
    </row>
    <row r="35" spans="1:21" x14ac:dyDescent="0.25">
      <c r="A35" s="9" t="str">
        <f>Inverters!B31</f>
        <v>A-29</v>
      </c>
      <c r="B35" s="24">
        <f t="shared" si="0"/>
        <v>600.79035977624017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33.274459108098917</v>
      </c>
      <c r="H35" s="37">
        <f t="shared" si="3"/>
        <v>35.735840848540896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1"/>
        <v>3746.1406999365227</v>
      </c>
    </row>
    <row r="36" spans="1:21" x14ac:dyDescent="0.25">
      <c r="A36" s="9" t="str">
        <f>Inverters!B32</f>
        <v>A-30</v>
      </c>
      <c r="B36" s="24">
        <f t="shared" si="0"/>
        <v>772.09839398871179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35.453452981932735</v>
      </c>
      <c r="H36" s="37">
        <f t="shared" si="3"/>
        <v>33.556846974707078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1"/>
        <v>2268.217503320227</v>
      </c>
    </row>
    <row r="37" spans="1:21" x14ac:dyDescent="0.25">
      <c r="A37" s="9" t="str">
        <f>Inverters!B33</f>
        <v>A-31</v>
      </c>
      <c r="B37" s="24">
        <f t="shared" si="0"/>
        <v>1802.0571822503471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42.815371354856154</v>
      </c>
      <c r="H37" s="37">
        <f t="shared" si="3"/>
        <v>26.194928601783658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1"/>
        <v>416.38287561490762</v>
      </c>
    </row>
    <row r="38" spans="1:21" x14ac:dyDescent="0.25">
      <c r="A38" s="9" t="str">
        <f>Inverters!B34</f>
        <v>A-32</v>
      </c>
      <c r="B38" s="24">
        <f t="shared" si="0"/>
        <v>449.2405281138852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30.749578582343059</v>
      </c>
      <c r="H38" s="37">
        <f t="shared" si="3"/>
        <v>38.26072137429675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1"/>
        <v>6699.9588821349053</v>
      </c>
    </row>
    <row r="39" spans="1:21" x14ac:dyDescent="0.25">
      <c r="A39" s="9" t="str">
        <f>Inverters!B35</f>
        <v>A-33</v>
      </c>
      <c r="B39" s="24">
        <f t="shared" si="0"/>
        <v>438.13315019476022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30.532122283467228</v>
      </c>
      <c r="H39" s="37">
        <f t="shared" si="3"/>
        <v>38.478177673172581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1"/>
        <v>7043.9743737369054</v>
      </c>
    </row>
    <row r="40" spans="1:21" x14ac:dyDescent="0.25">
      <c r="A40" s="9" t="str">
        <f>Inverters!B36</f>
        <v>B-1</v>
      </c>
      <c r="B40" s="24">
        <f t="shared" si="0"/>
        <v>5577.224595916834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52.628362679335687</v>
      </c>
      <c r="H40" s="37">
        <f t="shared" si="3"/>
        <v>13.371637320664313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1"/>
        <v>21.735204568776414</v>
      </c>
    </row>
    <row r="41" spans="1:21" x14ac:dyDescent="0.25">
      <c r="A41" s="9" t="str">
        <f>Inverters!B37</f>
        <v>B-2</v>
      </c>
      <c r="B41" s="24">
        <f t="shared" si="0"/>
        <v>3537.2170235087306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48.673234129406929</v>
      </c>
      <c r="H41" s="37">
        <f t="shared" si="3"/>
        <v>17.326765870593071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1"/>
        <v>54.0351780773603</v>
      </c>
    </row>
    <row r="42" spans="1:21" x14ac:dyDescent="0.25">
      <c r="A42" s="9" t="str">
        <f>Inverters!B38</f>
        <v>B-3</v>
      </c>
      <c r="B42" s="24">
        <f t="shared" si="0"/>
        <v>2669.3930151440914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46.22825039476723</v>
      </c>
      <c r="H42" s="37">
        <f t="shared" si="3"/>
        <v>19.77174960523277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1"/>
        <v>94.880062155203802</v>
      </c>
    </row>
    <row r="43" spans="1:21" x14ac:dyDescent="0.25">
      <c r="A43" s="9" t="str">
        <f>Inverters!B39</f>
        <v>C-1</v>
      </c>
      <c r="B43" s="24">
        <f t="shared" si="0"/>
        <v>2897.0485048924702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46.939115331971664</v>
      </c>
      <c r="H43" s="37">
        <f t="shared" si="3"/>
        <v>19.060884668028336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1"/>
        <v>80.554251538385699</v>
      </c>
    </row>
    <row r="44" spans="1:21" ht="15.75" thickBot="1" x14ac:dyDescent="0.3">
      <c r="A44" s="9" t="str">
        <f>Inverters!B40</f>
        <v>Trans</v>
      </c>
      <c r="B44" s="24">
        <f>SQRT(($C$2-Q44)^2+($D$2-R44)^2)</f>
        <v>492.48355302479666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31.547834627643393</v>
      </c>
      <c r="H44" s="37">
        <f t="shared" si="3"/>
        <v>22.452165372356607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1"/>
        <v>175.88003251492688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24.036112035056835</v>
      </c>
      <c r="O45" s="108"/>
      <c r="P45" s="108"/>
      <c r="Q45" s="109"/>
      <c r="R45" s="109"/>
      <c r="U45">
        <f t="shared" si="1"/>
        <v>253.28601051031086</v>
      </c>
    </row>
    <row r="46" spans="1:21" ht="15.75" thickBot="1" x14ac:dyDescent="0.3">
      <c r="A46" s="196" t="s">
        <v>129</v>
      </c>
      <c r="B46" s="197"/>
      <c r="C46" s="197"/>
      <c r="D46" s="197"/>
      <c r="E46" s="197"/>
      <c r="F46" s="197"/>
      <c r="G46" s="198"/>
      <c r="H46" s="102">
        <f>10*LOG10(SUM(U7:U45))</f>
        <v>45.391251000925486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45.391251000925486</v>
      </c>
      <c r="D51" s="77">
        <f>10*LOG10(SUM(U7:U44))</f>
        <v>45.359345563002734</v>
      </c>
      <c r="E51" s="77">
        <f>P85</f>
        <v>45.379313912797727</v>
      </c>
      <c r="F51" s="78">
        <f>S85</f>
        <v>51.773698432015408</v>
      </c>
    </row>
    <row r="52" spans="1:19" ht="14.45" customHeight="1" thickBot="1" x14ac:dyDescent="0.3">
      <c r="B52" s="72" t="s">
        <v>141</v>
      </c>
      <c r="C52" s="79">
        <f>10*LOG10(10^(C50/10)+10^(C51/10))</f>
        <v>46.493728736542373</v>
      </c>
      <c r="D52" s="79">
        <f>10*LOG10(10^(D50/10)+10^(D51/10))</f>
        <v>45.66584839136852</v>
      </c>
      <c r="E52" s="79">
        <f>J85</f>
        <v>46.201452123923275</v>
      </c>
      <c r="F52" s="80">
        <f>M85</f>
        <v>52.204005683142768</v>
      </c>
    </row>
    <row r="53" spans="1:19" ht="16.149999999999999" customHeight="1" thickBot="1" x14ac:dyDescent="0.3">
      <c r="B53" s="74" t="s">
        <v>145</v>
      </c>
      <c r="C53" s="81">
        <f>C52-C50</f>
        <v>6.4937287365423728</v>
      </c>
      <c r="D53" s="81">
        <f>D52-D50</f>
        <v>11.66584839136852</v>
      </c>
      <c r="E53" s="81">
        <f>E52-E50</f>
        <v>7.6329810539519016</v>
      </c>
      <c r="F53" s="82">
        <f>F52-F50</f>
        <v>10.253433753329944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3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45.66584839136852</v>
      </c>
      <c r="J61" s="62">
        <f>10^(I61/10)</f>
        <v>36862.50454756464</v>
      </c>
      <c r="K61" s="63"/>
      <c r="L61" s="153">
        <f>I61+10</f>
        <v>55.66584839136852</v>
      </c>
      <c r="M61" s="62">
        <f>10^(L61/10)</f>
        <v>368625.04547564615</v>
      </c>
      <c r="N61" s="62"/>
      <c r="O61" s="62">
        <f>D51</f>
        <v>45.359345563002734</v>
      </c>
      <c r="P61" s="62">
        <f>10^(O61/10)</f>
        <v>34350.61811605499</v>
      </c>
      <c r="Q61" s="62"/>
      <c r="R61" s="62">
        <f>O61+10</f>
        <v>55.359345563002734</v>
      </c>
      <c r="S61" s="63">
        <f>10^(R61/10)</f>
        <v>343506.18116055027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5">10^(C62/10)</f>
        <v>2511.8864315095811</v>
      </c>
      <c r="E62" s="26"/>
      <c r="F62" s="26">
        <f t="shared" ref="F62:F67" si="6">C62+10</f>
        <v>44</v>
      </c>
      <c r="G62" s="26">
        <f t="shared" ref="G62:G84" si="7">10^(F62/10)</f>
        <v>25118.86431509586</v>
      </c>
      <c r="H62" s="151"/>
      <c r="I62" s="157">
        <f t="shared" ref="I62:I66" si="8">10*LOG10(10^(C62/10)+10^((10*LOG10(SUM($U$7:$U$44)))/10))</f>
        <v>45.66584839136852</v>
      </c>
      <c r="J62" s="26">
        <f t="shared" ref="J62:J84" si="9">10^(I62/10)</f>
        <v>36862.50454756464</v>
      </c>
      <c r="K62" s="64"/>
      <c r="L62" s="154">
        <f t="shared" ref="L62:L67" si="10">I62+10</f>
        <v>55.66584839136852</v>
      </c>
      <c r="M62" s="26">
        <f t="shared" ref="M62:M84" si="11">10^(L62/10)</f>
        <v>368625.04547564615</v>
      </c>
      <c r="N62" s="26"/>
      <c r="O62" s="26">
        <f>O61</f>
        <v>45.359345563002734</v>
      </c>
      <c r="P62" s="26">
        <f t="shared" ref="P62:P84" si="12">10^(O62/10)</f>
        <v>34350.61811605499</v>
      </c>
      <c r="Q62" s="26"/>
      <c r="R62" s="26">
        <f t="shared" ref="R62:R67" si="13">O62+10</f>
        <v>55.359345563002734</v>
      </c>
      <c r="S62" s="64">
        <f t="shared" ref="S62:S84" si="14">10^(R62/10)</f>
        <v>343506.18116055027</v>
      </c>
    </row>
    <row r="63" spans="1:19" x14ac:dyDescent="0.25">
      <c r="A63" s="183"/>
      <c r="B63" s="59">
        <v>8.3333333333333301E-2</v>
      </c>
      <c r="C63" s="1">
        <f t="shared" ref="C63:C67" si="15">C62</f>
        <v>34</v>
      </c>
      <c r="D63" s="26">
        <f t="shared" si="5"/>
        <v>2511.8864315095811</v>
      </c>
      <c r="E63" s="26"/>
      <c r="F63" s="26">
        <f t="shared" si="6"/>
        <v>44</v>
      </c>
      <c r="G63" s="26">
        <f t="shared" si="7"/>
        <v>25118.86431509586</v>
      </c>
      <c r="H63" s="151"/>
      <c r="I63" s="157">
        <f t="shared" si="8"/>
        <v>45.66584839136852</v>
      </c>
      <c r="J63" s="26">
        <f t="shared" si="9"/>
        <v>36862.50454756464</v>
      </c>
      <c r="K63" s="64"/>
      <c r="L63" s="154">
        <f t="shared" si="10"/>
        <v>55.66584839136852</v>
      </c>
      <c r="M63" s="26">
        <f t="shared" si="11"/>
        <v>368625.04547564615</v>
      </c>
      <c r="N63" s="26"/>
      <c r="O63" s="26">
        <f t="shared" ref="O63:O84" si="16">O62</f>
        <v>45.359345563002734</v>
      </c>
      <c r="P63" s="26">
        <f t="shared" si="12"/>
        <v>34350.61811605499</v>
      </c>
      <c r="Q63" s="26"/>
      <c r="R63" s="26">
        <f t="shared" si="13"/>
        <v>55.359345563002734</v>
      </c>
      <c r="S63" s="64">
        <f t="shared" si="14"/>
        <v>343506.18116055027</v>
      </c>
    </row>
    <row r="64" spans="1:19" x14ac:dyDescent="0.25">
      <c r="A64" s="183"/>
      <c r="B64" s="59">
        <v>0.125</v>
      </c>
      <c r="C64" s="1">
        <f t="shared" si="15"/>
        <v>34</v>
      </c>
      <c r="D64" s="26">
        <f t="shared" si="5"/>
        <v>2511.8864315095811</v>
      </c>
      <c r="E64" s="26"/>
      <c r="F64" s="26">
        <f t="shared" si="6"/>
        <v>44</v>
      </c>
      <c r="G64" s="26">
        <f t="shared" si="7"/>
        <v>25118.86431509586</v>
      </c>
      <c r="H64" s="151"/>
      <c r="I64" s="157">
        <f t="shared" si="8"/>
        <v>45.66584839136852</v>
      </c>
      <c r="J64" s="26">
        <f t="shared" si="9"/>
        <v>36862.50454756464</v>
      </c>
      <c r="K64" s="64"/>
      <c r="L64" s="154">
        <f t="shared" si="10"/>
        <v>55.66584839136852</v>
      </c>
      <c r="M64" s="26">
        <f t="shared" si="11"/>
        <v>368625.04547564615</v>
      </c>
      <c r="N64" s="26"/>
      <c r="O64" s="26">
        <f t="shared" si="16"/>
        <v>45.359345563002734</v>
      </c>
      <c r="P64" s="26">
        <f t="shared" si="12"/>
        <v>34350.61811605499</v>
      </c>
      <c r="Q64" s="26"/>
      <c r="R64" s="26">
        <f t="shared" si="13"/>
        <v>55.359345563002734</v>
      </c>
      <c r="S64" s="64">
        <f t="shared" si="14"/>
        <v>343506.18116055027</v>
      </c>
    </row>
    <row r="65" spans="1:19" x14ac:dyDescent="0.25">
      <c r="A65" s="183"/>
      <c r="B65" s="59">
        <v>0.16666666666666699</v>
      </c>
      <c r="C65" s="1">
        <f t="shared" si="15"/>
        <v>34</v>
      </c>
      <c r="D65" s="26">
        <f t="shared" si="5"/>
        <v>2511.8864315095811</v>
      </c>
      <c r="E65" s="26"/>
      <c r="F65" s="26">
        <f t="shared" si="6"/>
        <v>44</v>
      </c>
      <c r="G65" s="26">
        <f t="shared" si="7"/>
        <v>25118.86431509586</v>
      </c>
      <c r="H65" s="151"/>
      <c r="I65" s="157">
        <f t="shared" si="8"/>
        <v>45.66584839136852</v>
      </c>
      <c r="J65" s="26">
        <f t="shared" si="9"/>
        <v>36862.50454756464</v>
      </c>
      <c r="K65" s="64"/>
      <c r="L65" s="154">
        <f t="shared" si="10"/>
        <v>55.66584839136852</v>
      </c>
      <c r="M65" s="26">
        <f t="shared" si="11"/>
        <v>368625.04547564615</v>
      </c>
      <c r="N65" s="26"/>
      <c r="O65" s="26">
        <f t="shared" si="16"/>
        <v>45.359345563002734</v>
      </c>
      <c r="P65" s="26">
        <f t="shared" si="12"/>
        <v>34350.61811605499</v>
      </c>
      <c r="Q65" s="26"/>
      <c r="R65" s="26">
        <f t="shared" si="13"/>
        <v>55.359345563002734</v>
      </c>
      <c r="S65" s="64">
        <f t="shared" si="14"/>
        <v>343506.18116055027</v>
      </c>
    </row>
    <row r="66" spans="1:19" x14ac:dyDescent="0.25">
      <c r="A66" s="183"/>
      <c r="B66" s="59">
        <v>0.20833333333333301</v>
      </c>
      <c r="C66" s="1">
        <f t="shared" si="15"/>
        <v>34</v>
      </c>
      <c r="D66" s="26">
        <f t="shared" si="5"/>
        <v>2511.8864315095811</v>
      </c>
      <c r="E66" s="26"/>
      <c r="F66" s="26">
        <f t="shared" si="6"/>
        <v>44</v>
      </c>
      <c r="G66" s="26">
        <f t="shared" si="7"/>
        <v>25118.86431509586</v>
      </c>
      <c r="H66" s="151"/>
      <c r="I66" s="157">
        <f t="shared" si="8"/>
        <v>45.66584839136852</v>
      </c>
      <c r="J66" s="26">
        <f t="shared" si="9"/>
        <v>36862.50454756464</v>
      </c>
      <c r="K66" s="64"/>
      <c r="L66" s="154">
        <f t="shared" si="10"/>
        <v>55.66584839136852</v>
      </c>
      <c r="M66" s="26">
        <f t="shared" si="11"/>
        <v>368625.04547564615</v>
      </c>
      <c r="N66" s="26"/>
      <c r="O66" s="26">
        <f t="shared" si="16"/>
        <v>45.359345563002734</v>
      </c>
      <c r="P66" s="26">
        <f t="shared" si="12"/>
        <v>34350.61811605499</v>
      </c>
      <c r="Q66" s="26"/>
      <c r="R66" s="26">
        <f t="shared" si="13"/>
        <v>55.359345563002734</v>
      </c>
      <c r="S66" s="64">
        <f t="shared" si="14"/>
        <v>343506.18116055027</v>
      </c>
    </row>
    <row r="67" spans="1:19" x14ac:dyDescent="0.25">
      <c r="A67" s="183"/>
      <c r="B67" s="59">
        <v>0.25</v>
      </c>
      <c r="C67" s="1">
        <f t="shared" si="15"/>
        <v>34</v>
      </c>
      <c r="D67" s="26">
        <f t="shared" si="5"/>
        <v>2511.8864315095811</v>
      </c>
      <c r="E67" s="26"/>
      <c r="F67" s="26">
        <f t="shared" si="6"/>
        <v>44</v>
      </c>
      <c r="G67" s="26">
        <f t="shared" si="7"/>
        <v>25118.86431509586</v>
      </c>
      <c r="H67" s="151"/>
      <c r="I67" s="157">
        <f>10*LOG10(10^(C67/10)+10^((10*LOG10(SUM($U$7:$U$44)))/10))</f>
        <v>45.66584839136852</v>
      </c>
      <c r="J67" s="26">
        <f t="shared" si="9"/>
        <v>36862.50454756464</v>
      </c>
      <c r="K67" s="64"/>
      <c r="L67" s="154">
        <f t="shared" si="10"/>
        <v>55.66584839136852</v>
      </c>
      <c r="M67" s="26">
        <f t="shared" si="11"/>
        <v>368625.04547564615</v>
      </c>
      <c r="N67" s="26"/>
      <c r="O67" s="26">
        <f t="shared" si="16"/>
        <v>45.359345563002734</v>
      </c>
      <c r="P67" s="26">
        <f t="shared" si="12"/>
        <v>34350.61811605499</v>
      </c>
      <c r="Q67" s="26"/>
      <c r="R67" s="26">
        <f t="shared" si="13"/>
        <v>55.359345563002734</v>
      </c>
      <c r="S67" s="64">
        <f t="shared" si="14"/>
        <v>343506.18116055027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5"/>
        <v>10000</v>
      </c>
      <c r="E68" s="26"/>
      <c r="F68" s="26">
        <f>C68</f>
        <v>40</v>
      </c>
      <c r="G68" s="26">
        <f t="shared" si="7"/>
        <v>10000</v>
      </c>
      <c r="H68" s="151"/>
      <c r="I68" s="157">
        <f>10*LOG10(10^(C68/10)+10^($H$46/10))</f>
        <v>46.493728736542373</v>
      </c>
      <c r="J68" s="26">
        <f t="shared" si="9"/>
        <v>44603.904126565321</v>
      </c>
      <c r="K68" s="64"/>
      <c r="L68" s="154">
        <f>I68</f>
        <v>46.493728736542373</v>
      </c>
      <c r="M68" s="26">
        <f t="shared" si="11"/>
        <v>44603.904126565321</v>
      </c>
      <c r="N68" s="26"/>
      <c r="O68" s="26">
        <f>H46</f>
        <v>45.391251000925486</v>
      </c>
      <c r="P68" s="26">
        <f t="shared" si="12"/>
        <v>34603.904126565314</v>
      </c>
      <c r="Q68" s="26"/>
      <c r="R68" s="26">
        <f>O68</f>
        <v>45.391251000925486</v>
      </c>
      <c r="S68" s="64">
        <f t="shared" si="14"/>
        <v>34603.904126565314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5"/>
        <v>10000</v>
      </c>
      <c r="E69" s="26"/>
      <c r="F69" s="26">
        <f t="shared" ref="F69:F82" si="17">C69</f>
        <v>40</v>
      </c>
      <c r="G69" s="26">
        <f t="shared" si="7"/>
        <v>10000</v>
      </c>
      <c r="H69" s="151"/>
      <c r="I69" s="157">
        <f t="shared" ref="I69:I82" si="18">10*LOG10(10^(C69/10)+10^($H$46/10))</f>
        <v>46.493728736542373</v>
      </c>
      <c r="J69" s="26">
        <f t="shared" si="9"/>
        <v>44603.904126565321</v>
      </c>
      <c r="K69" s="64"/>
      <c r="L69" s="154">
        <f t="shared" ref="L69:L82" si="19">I69</f>
        <v>46.493728736542373</v>
      </c>
      <c r="M69" s="26">
        <f t="shared" si="11"/>
        <v>44603.904126565321</v>
      </c>
      <c r="N69" s="26"/>
      <c r="O69" s="26">
        <f t="shared" si="16"/>
        <v>45.391251000925486</v>
      </c>
      <c r="P69" s="26">
        <f t="shared" si="12"/>
        <v>34603.904126565314</v>
      </c>
      <c r="Q69" s="26"/>
      <c r="R69" s="26">
        <f t="shared" ref="R69:R82" si="20">O69</f>
        <v>45.391251000925486</v>
      </c>
      <c r="S69" s="64">
        <f t="shared" si="14"/>
        <v>34603.904126565314</v>
      </c>
    </row>
    <row r="70" spans="1:19" x14ac:dyDescent="0.25">
      <c r="A70" s="183"/>
      <c r="B70" s="59">
        <v>0.375</v>
      </c>
      <c r="C70" s="1">
        <f t="shared" ref="C70:C82" si="21">C69</f>
        <v>40</v>
      </c>
      <c r="D70" s="26">
        <f t="shared" si="5"/>
        <v>10000</v>
      </c>
      <c r="E70" s="26"/>
      <c r="F70" s="26">
        <f t="shared" si="17"/>
        <v>40</v>
      </c>
      <c r="G70" s="26">
        <f t="shared" si="7"/>
        <v>10000</v>
      </c>
      <c r="H70" s="151"/>
      <c r="I70" s="157">
        <f t="shared" si="18"/>
        <v>46.493728736542373</v>
      </c>
      <c r="J70" s="26">
        <f t="shared" si="9"/>
        <v>44603.904126565321</v>
      </c>
      <c r="K70" s="64"/>
      <c r="L70" s="154">
        <f t="shared" si="19"/>
        <v>46.493728736542373</v>
      </c>
      <c r="M70" s="26">
        <f t="shared" si="11"/>
        <v>44603.904126565321</v>
      </c>
      <c r="N70" s="26"/>
      <c r="O70" s="26">
        <f t="shared" si="16"/>
        <v>45.391251000925486</v>
      </c>
      <c r="P70" s="26">
        <f t="shared" si="12"/>
        <v>34603.904126565314</v>
      </c>
      <c r="Q70" s="26"/>
      <c r="R70" s="26">
        <f t="shared" si="20"/>
        <v>45.391251000925486</v>
      </c>
      <c r="S70" s="64">
        <f t="shared" si="14"/>
        <v>34603.904126565314</v>
      </c>
    </row>
    <row r="71" spans="1:19" x14ac:dyDescent="0.25">
      <c r="A71" s="183"/>
      <c r="B71" s="59">
        <v>0.41666666666666702</v>
      </c>
      <c r="C71" s="1">
        <f t="shared" si="21"/>
        <v>40</v>
      </c>
      <c r="D71" s="26">
        <f t="shared" si="5"/>
        <v>10000</v>
      </c>
      <c r="E71" s="26"/>
      <c r="F71" s="26">
        <f t="shared" si="17"/>
        <v>40</v>
      </c>
      <c r="G71" s="26">
        <f t="shared" si="7"/>
        <v>10000</v>
      </c>
      <c r="H71" s="151"/>
      <c r="I71" s="157">
        <f t="shared" si="18"/>
        <v>46.493728736542373</v>
      </c>
      <c r="J71" s="26">
        <f t="shared" si="9"/>
        <v>44603.904126565321</v>
      </c>
      <c r="K71" s="64"/>
      <c r="L71" s="154">
        <f t="shared" si="19"/>
        <v>46.493728736542373</v>
      </c>
      <c r="M71" s="26">
        <f t="shared" si="11"/>
        <v>44603.904126565321</v>
      </c>
      <c r="N71" s="26"/>
      <c r="O71" s="26">
        <f t="shared" si="16"/>
        <v>45.391251000925486</v>
      </c>
      <c r="P71" s="26">
        <f t="shared" si="12"/>
        <v>34603.904126565314</v>
      </c>
      <c r="Q71" s="26"/>
      <c r="R71" s="26">
        <f t="shared" si="20"/>
        <v>45.391251000925486</v>
      </c>
      <c r="S71" s="64">
        <f t="shared" si="14"/>
        <v>34603.904126565314</v>
      </c>
    </row>
    <row r="72" spans="1:19" x14ac:dyDescent="0.25">
      <c r="A72" s="183"/>
      <c r="B72" s="59">
        <v>0.45833333333333298</v>
      </c>
      <c r="C72" s="1">
        <f t="shared" si="21"/>
        <v>40</v>
      </c>
      <c r="D72" s="26">
        <f t="shared" si="5"/>
        <v>10000</v>
      </c>
      <c r="E72" s="26"/>
      <c r="F72" s="26">
        <f t="shared" si="17"/>
        <v>40</v>
      </c>
      <c r="G72" s="26">
        <f t="shared" si="7"/>
        <v>10000</v>
      </c>
      <c r="H72" s="151"/>
      <c r="I72" s="157">
        <f t="shared" si="18"/>
        <v>46.493728736542373</v>
      </c>
      <c r="J72" s="26">
        <f t="shared" si="9"/>
        <v>44603.904126565321</v>
      </c>
      <c r="K72" s="64"/>
      <c r="L72" s="154">
        <f t="shared" si="19"/>
        <v>46.493728736542373</v>
      </c>
      <c r="M72" s="26">
        <f t="shared" si="11"/>
        <v>44603.904126565321</v>
      </c>
      <c r="N72" s="26"/>
      <c r="O72" s="26">
        <f t="shared" si="16"/>
        <v>45.391251000925486</v>
      </c>
      <c r="P72" s="26">
        <f t="shared" si="12"/>
        <v>34603.904126565314</v>
      </c>
      <c r="Q72" s="26"/>
      <c r="R72" s="26">
        <f t="shared" si="20"/>
        <v>45.391251000925486</v>
      </c>
      <c r="S72" s="64">
        <f t="shared" si="14"/>
        <v>34603.904126565314</v>
      </c>
    </row>
    <row r="73" spans="1:19" x14ac:dyDescent="0.25">
      <c r="A73" s="183"/>
      <c r="B73" s="59">
        <v>0.5</v>
      </c>
      <c r="C73" s="1">
        <f t="shared" si="21"/>
        <v>40</v>
      </c>
      <c r="D73" s="26">
        <f t="shared" si="5"/>
        <v>10000</v>
      </c>
      <c r="E73" s="26"/>
      <c r="F73" s="26">
        <f t="shared" si="17"/>
        <v>40</v>
      </c>
      <c r="G73" s="26">
        <f t="shared" si="7"/>
        <v>10000</v>
      </c>
      <c r="H73" s="151"/>
      <c r="I73" s="157">
        <f t="shared" si="18"/>
        <v>46.493728736542373</v>
      </c>
      <c r="J73" s="26">
        <f t="shared" si="9"/>
        <v>44603.904126565321</v>
      </c>
      <c r="K73" s="64"/>
      <c r="L73" s="154">
        <f t="shared" si="19"/>
        <v>46.493728736542373</v>
      </c>
      <c r="M73" s="26">
        <f t="shared" si="11"/>
        <v>44603.904126565321</v>
      </c>
      <c r="N73" s="26"/>
      <c r="O73" s="26">
        <f t="shared" si="16"/>
        <v>45.391251000925486</v>
      </c>
      <c r="P73" s="26">
        <f t="shared" si="12"/>
        <v>34603.904126565314</v>
      </c>
      <c r="Q73" s="26"/>
      <c r="R73" s="26">
        <f t="shared" si="20"/>
        <v>45.391251000925486</v>
      </c>
      <c r="S73" s="64">
        <f t="shared" si="14"/>
        <v>34603.904126565314</v>
      </c>
    </row>
    <row r="74" spans="1:19" x14ac:dyDescent="0.25">
      <c r="A74" s="183"/>
      <c r="B74" s="59">
        <v>0.54166666666666696</v>
      </c>
      <c r="C74" s="1">
        <f t="shared" si="21"/>
        <v>40</v>
      </c>
      <c r="D74" s="26">
        <f t="shared" si="5"/>
        <v>10000</v>
      </c>
      <c r="E74" s="26"/>
      <c r="F74" s="26">
        <f t="shared" si="17"/>
        <v>40</v>
      </c>
      <c r="G74" s="26">
        <f t="shared" si="7"/>
        <v>10000</v>
      </c>
      <c r="H74" s="151"/>
      <c r="I74" s="157">
        <f t="shared" si="18"/>
        <v>46.493728736542373</v>
      </c>
      <c r="J74" s="26">
        <f t="shared" si="9"/>
        <v>44603.904126565321</v>
      </c>
      <c r="K74" s="64"/>
      <c r="L74" s="154">
        <f t="shared" si="19"/>
        <v>46.493728736542373</v>
      </c>
      <c r="M74" s="26">
        <f t="shared" si="11"/>
        <v>44603.904126565321</v>
      </c>
      <c r="N74" s="26"/>
      <c r="O74" s="26">
        <f t="shared" si="16"/>
        <v>45.391251000925486</v>
      </c>
      <c r="P74" s="26">
        <f t="shared" si="12"/>
        <v>34603.904126565314</v>
      </c>
      <c r="Q74" s="26"/>
      <c r="R74" s="26">
        <f t="shared" si="20"/>
        <v>45.391251000925486</v>
      </c>
      <c r="S74" s="64">
        <f t="shared" si="14"/>
        <v>34603.904126565314</v>
      </c>
    </row>
    <row r="75" spans="1:19" x14ac:dyDescent="0.25">
      <c r="A75" s="183"/>
      <c r="B75" s="59">
        <v>0.58333333333333304</v>
      </c>
      <c r="C75" s="1">
        <f t="shared" si="21"/>
        <v>40</v>
      </c>
      <c r="D75" s="26">
        <f t="shared" si="5"/>
        <v>10000</v>
      </c>
      <c r="E75" s="26"/>
      <c r="F75" s="26">
        <f t="shared" si="17"/>
        <v>40</v>
      </c>
      <c r="G75" s="26">
        <f t="shared" si="7"/>
        <v>10000</v>
      </c>
      <c r="H75" s="151"/>
      <c r="I75" s="157">
        <f t="shared" si="18"/>
        <v>46.493728736542373</v>
      </c>
      <c r="J75" s="26">
        <f t="shared" si="9"/>
        <v>44603.904126565321</v>
      </c>
      <c r="K75" s="64"/>
      <c r="L75" s="154">
        <f t="shared" si="19"/>
        <v>46.493728736542373</v>
      </c>
      <c r="M75" s="26">
        <f t="shared" si="11"/>
        <v>44603.904126565321</v>
      </c>
      <c r="N75" s="26"/>
      <c r="O75" s="26">
        <f t="shared" si="16"/>
        <v>45.391251000925486</v>
      </c>
      <c r="P75" s="26">
        <f t="shared" si="12"/>
        <v>34603.904126565314</v>
      </c>
      <c r="Q75" s="26"/>
      <c r="R75" s="26">
        <f t="shared" si="20"/>
        <v>45.391251000925486</v>
      </c>
      <c r="S75" s="64">
        <f t="shared" si="14"/>
        <v>34603.904126565314</v>
      </c>
    </row>
    <row r="76" spans="1:19" x14ac:dyDescent="0.25">
      <c r="A76" s="183"/>
      <c r="B76" s="59">
        <v>0.625</v>
      </c>
      <c r="C76" s="1">
        <f t="shared" si="21"/>
        <v>40</v>
      </c>
      <c r="D76" s="26">
        <f t="shared" si="5"/>
        <v>10000</v>
      </c>
      <c r="E76" s="26"/>
      <c r="F76" s="26">
        <f t="shared" si="17"/>
        <v>40</v>
      </c>
      <c r="G76" s="26">
        <f t="shared" si="7"/>
        <v>10000</v>
      </c>
      <c r="H76" s="151"/>
      <c r="I76" s="157">
        <f t="shared" si="18"/>
        <v>46.493728736542373</v>
      </c>
      <c r="J76" s="26">
        <f t="shared" si="9"/>
        <v>44603.904126565321</v>
      </c>
      <c r="K76" s="64"/>
      <c r="L76" s="154">
        <f t="shared" si="19"/>
        <v>46.493728736542373</v>
      </c>
      <c r="M76" s="26">
        <f t="shared" si="11"/>
        <v>44603.904126565321</v>
      </c>
      <c r="N76" s="26"/>
      <c r="O76" s="26">
        <f t="shared" si="16"/>
        <v>45.391251000925486</v>
      </c>
      <c r="P76" s="26">
        <f t="shared" si="12"/>
        <v>34603.904126565314</v>
      </c>
      <c r="Q76" s="26"/>
      <c r="R76" s="26">
        <f t="shared" si="20"/>
        <v>45.391251000925486</v>
      </c>
      <c r="S76" s="64">
        <f t="shared" si="14"/>
        <v>34603.904126565314</v>
      </c>
    </row>
    <row r="77" spans="1:19" x14ac:dyDescent="0.25">
      <c r="A77" s="183"/>
      <c r="B77" s="59">
        <v>0.66666666666666696</v>
      </c>
      <c r="C77" s="1">
        <f t="shared" si="21"/>
        <v>40</v>
      </c>
      <c r="D77" s="26">
        <f t="shared" si="5"/>
        <v>10000</v>
      </c>
      <c r="E77" s="26"/>
      <c r="F77" s="26">
        <f t="shared" si="17"/>
        <v>40</v>
      </c>
      <c r="G77" s="26">
        <f t="shared" si="7"/>
        <v>10000</v>
      </c>
      <c r="H77" s="151"/>
      <c r="I77" s="157">
        <f t="shared" si="18"/>
        <v>46.493728736542373</v>
      </c>
      <c r="J77" s="26">
        <f t="shared" si="9"/>
        <v>44603.904126565321</v>
      </c>
      <c r="K77" s="64"/>
      <c r="L77" s="154">
        <f t="shared" si="19"/>
        <v>46.493728736542373</v>
      </c>
      <c r="M77" s="26">
        <f t="shared" si="11"/>
        <v>44603.904126565321</v>
      </c>
      <c r="N77" s="26"/>
      <c r="O77" s="26">
        <f t="shared" si="16"/>
        <v>45.391251000925486</v>
      </c>
      <c r="P77" s="26">
        <f t="shared" si="12"/>
        <v>34603.904126565314</v>
      </c>
      <c r="Q77" s="26"/>
      <c r="R77" s="26">
        <f t="shared" si="20"/>
        <v>45.391251000925486</v>
      </c>
      <c r="S77" s="64">
        <f t="shared" si="14"/>
        <v>34603.904126565314</v>
      </c>
    </row>
    <row r="78" spans="1:19" x14ac:dyDescent="0.25">
      <c r="A78" s="183"/>
      <c r="B78" s="59">
        <v>0.70833333333333304</v>
      </c>
      <c r="C78" s="1">
        <f t="shared" si="21"/>
        <v>40</v>
      </c>
      <c r="D78" s="26">
        <f t="shared" si="5"/>
        <v>10000</v>
      </c>
      <c r="E78" s="26"/>
      <c r="F78" s="26">
        <f t="shared" si="17"/>
        <v>40</v>
      </c>
      <c r="G78" s="26">
        <f t="shared" si="7"/>
        <v>10000</v>
      </c>
      <c r="H78" s="151"/>
      <c r="I78" s="157">
        <f t="shared" si="18"/>
        <v>46.493728736542373</v>
      </c>
      <c r="J78" s="26">
        <f t="shared" si="9"/>
        <v>44603.904126565321</v>
      </c>
      <c r="K78" s="64"/>
      <c r="L78" s="154">
        <f t="shared" si="19"/>
        <v>46.493728736542373</v>
      </c>
      <c r="M78" s="26">
        <f t="shared" si="11"/>
        <v>44603.904126565321</v>
      </c>
      <c r="N78" s="26"/>
      <c r="O78" s="26">
        <f t="shared" si="16"/>
        <v>45.391251000925486</v>
      </c>
      <c r="P78" s="26">
        <f t="shared" si="12"/>
        <v>34603.904126565314</v>
      </c>
      <c r="Q78" s="26"/>
      <c r="R78" s="26">
        <f t="shared" si="20"/>
        <v>45.391251000925486</v>
      </c>
      <c r="S78" s="64">
        <f t="shared" si="14"/>
        <v>34603.904126565314</v>
      </c>
    </row>
    <row r="79" spans="1:19" x14ac:dyDescent="0.25">
      <c r="A79" s="183"/>
      <c r="B79" s="59">
        <v>0.75</v>
      </c>
      <c r="C79" s="1">
        <f t="shared" si="21"/>
        <v>40</v>
      </c>
      <c r="D79" s="26">
        <f t="shared" si="5"/>
        <v>10000</v>
      </c>
      <c r="E79" s="26"/>
      <c r="F79" s="26">
        <f t="shared" si="17"/>
        <v>40</v>
      </c>
      <c r="G79" s="26">
        <f t="shared" si="7"/>
        <v>10000</v>
      </c>
      <c r="H79" s="151"/>
      <c r="I79" s="157">
        <f t="shared" si="18"/>
        <v>46.493728736542373</v>
      </c>
      <c r="J79" s="26">
        <f t="shared" si="9"/>
        <v>44603.904126565321</v>
      </c>
      <c r="K79" s="64"/>
      <c r="L79" s="154">
        <f t="shared" si="19"/>
        <v>46.493728736542373</v>
      </c>
      <c r="M79" s="26">
        <f t="shared" si="11"/>
        <v>44603.904126565321</v>
      </c>
      <c r="N79" s="26"/>
      <c r="O79" s="26">
        <f t="shared" si="16"/>
        <v>45.391251000925486</v>
      </c>
      <c r="P79" s="26">
        <f t="shared" si="12"/>
        <v>34603.904126565314</v>
      </c>
      <c r="Q79" s="26"/>
      <c r="R79" s="26">
        <f t="shared" si="20"/>
        <v>45.391251000925486</v>
      </c>
      <c r="S79" s="64">
        <f t="shared" si="14"/>
        <v>34603.904126565314</v>
      </c>
    </row>
    <row r="80" spans="1:19" x14ac:dyDescent="0.25">
      <c r="A80" s="183"/>
      <c r="B80" s="59">
        <v>0.79166666666666696</v>
      </c>
      <c r="C80" s="1">
        <f t="shared" si="21"/>
        <v>40</v>
      </c>
      <c r="D80" s="26">
        <f t="shared" si="5"/>
        <v>10000</v>
      </c>
      <c r="E80" s="26"/>
      <c r="F80" s="26">
        <f t="shared" si="17"/>
        <v>40</v>
      </c>
      <c r="G80" s="26">
        <f t="shared" si="7"/>
        <v>10000</v>
      </c>
      <c r="H80" s="151"/>
      <c r="I80" s="157">
        <f t="shared" si="18"/>
        <v>46.493728736542373</v>
      </c>
      <c r="J80" s="26">
        <f t="shared" si="9"/>
        <v>44603.904126565321</v>
      </c>
      <c r="K80" s="64"/>
      <c r="L80" s="154">
        <f t="shared" si="19"/>
        <v>46.493728736542373</v>
      </c>
      <c r="M80" s="26">
        <f t="shared" si="11"/>
        <v>44603.904126565321</v>
      </c>
      <c r="N80" s="26"/>
      <c r="O80" s="26">
        <f t="shared" si="16"/>
        <v>45.391251000925486</v>
      </c>
      <c r="P80" s="26">
        <f t="shared" si="12"/>
        <v>34603.904126565314</v>
      </c>
      <c r="Q80" s="26"/>
      <c r="R80" s="26">
        <f t="shared" si="20"/>
        <v>45.391251000925486</v>
      </c>
      <c r="S80" s="64">
        <f t="shared" si="14"/>
        <v>34603.904126565314</v>
      </c>
    </row>
    <row r="81" spans="1:20" x14ac:dyDescent="0.25">
      <c r="A81" s="183"/>
      <c r="B81" s="59">
        <v>0.83333333333333304</v>
      </c>
      <c r="C81" s="1">
        <f t="shared" si="21"/>
        <v>40</v>
      </c>
      <c r="D81" s="26">
        <f t="shared" si="5"/>
        <v>10000</v>
      </c>
      <c r="E81" s="26"/>
      <c r="F81" s="26">
        <f t="shared" si="17"/>
        <v>40</v>
      </c>
      <c r="G81" s="26">
        <f t="shared" si="7"/>
        <v>10000</v>
      </c>
      <c r="H81" s="151"/>
      <c r="I81" s="157">
        <f t="shared" si="18"/>
        <v>46.493728736542373</v>
      </c>
      <c r="J81" s="26">
        <f t="shared" si="9"/>
        <v>44603.904126565321</v>
      </c>
      <c r="K81" s="64"/>
      <c r="L81" s="154">
        <f t="shared" si="19"/>
        <v>46.493728736542373</v>
      </c>
      <c r="M81" s="26">
        <f t="shared" si="11"/>
        <v>44603.904126565321</v>
      </c>
      <c r="N81" s="26"/>
      <c r="O81" s="26">
        <f t="shared" si="16"/>
        <v>45.391251000925486</v>
      </c>
      <c r="P81" s="26">
        <f t="shared" si="12"/>
        <v>34603.904126565314</v>
      </c>
      <c r="Q81" s="26"/>
      <c r="R81" s="26">
        <f t="shared" si="20"/>
        <v>45.391251000925486</v>
      </c>
      <c r="S81" s="64">
        <f t="shared" si="14"/>
        <v>34603.904126565314</v>
      </c>
    </row>
    <row r="82" spans="1:20" x14ac:dyDescent="0.25">
      <c r="A82" s="183"/>
      <c r="B82" s="59">
        <v>0.875</v>
      </c>
      <c r="C82" s="1">
        <f t="shared" si="21"/>
        <v>40</v>
      </c>
      <c r="D82" s="26">
        <f t="shared" si="5"/>
        <v>10000</v>
      </c>
      <c r="E82" s="26"/>
      <c r="F82" s="26">
        <f t="shared" si="17"/>
        <v>40</v>
      </c>
      <c r="G82" s="26">
        <f t="shared" si="7"/>
        <v>10000</v>
      </c>
      <c r="H82" s="151"/>
      <c r="I82" s="157">
        <f t="shared" si="18"/>
        <v>46.493728736542373</v>
      </c>
      <c r="J82" s="26">
        <f t="shared" si="9"/>
        <v>44603.904126565321</v>
      </c>
      <c r="K82" s="64"/>
      <c r="L82" s="154">
        <f t="shared" si="19"/>
        <v>46.493728736542373</v>
      </c>
      <c r="M82" s="26">
        <f t="shared" si="11"/>
        <v>44603.904126565321</v>
      </c>
      <c r="N82" s="26"/>
      <c r="O82" s="26">
        <f t="shared" si="16"/>
        <v>45.391251000925486</v>
      </c>
      <c r="P82" s="26">
        <f t="shared" si="12"/>
        <v>34603.904126565314</v>
      </c>
      <c r="Q82" s="26"/>
      <c r="R82" s="26">
        <f t="shared" si="20"/>
        <v>45.391251000925486</v>
      </c>
      <c r="S82" s="64">
        <f t="shared" si="14"/>
        <v>34603.904126565314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5"/>
        <v>2511.8864315095811</v>
      </c>
      <c r="E83" s="26"/>
      <c r="F83" s="26">
        <f>C83+10</f>
        <v>44</v>
      </c>
      <c r="G83" s="26">
        <f t="shared" si="7"/>
        <v>25118.86431509586</v>
      </c>
      <c r="H83" s="151"/>
      <c r="I83" s="157">
        <f>10*LOG10(10^(C83/10)+10^((10*LOG10(SUM($U$7:$U$44)))/10))</f>
        <v>45.66584839136852</v>
      </c>
      <c r="J83" s="26">
        <f t="shared" si="9"/>
        <v>36862.50454756464</v>
      </c>
      <c r="K83" s="64"/>
      <c r="L83" s="154">
        <f>I83+10</f>
        <v>55.66584839136852</v>
      </c>
      <c r="M83" s="26">
        <f t="shared" si="11"/>
        <v>368625.04547564615</v>
      </c>
      <c r="N83" s="26"/>
      <c r="O83" s="26">
        <f>D51</f>
        <v>45.359345563002734</v>
      </c>
      <c r="P83" s="26">
        <f t="shared" si="12"/>
        <v>34350.61811605499</v>
      </c>
      <c r="Q83" s="26"/>
      <c r="R83" s="26">
        <f>O83+10</f>
        <v>55.359345563002734</v>
      </c>
      <c r="S83" s="64">
        <f t="shared" si="14"/>
        <v>343506.18116055027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5"/>
        <v>2511.8864315095811</v>
      </c>
      <c r="E84" s="65"/>
      <c r="F84" s="65">
        <f>C84+10</f>
        <v>44</v>
      </c>
      <c r="G84" s="65">
        <f t="shared" si="7"/>
        <v>25118.86431509586</v>
      </c>
      <c r="H84" s="152"/>
      <c r="I84" s="158">
        <f>10*LOG10(10^(C84/10)+10^((10*LOG10(SUM($U$7:$U$44)))/10))</f>
        <v>45.66584839136852</v>
      </c>
      <c r="J84" s="65">
        <f t="shared" si="9"/>
        <v>36862.50454756464</v>
      </c>
      <c r="K84" s="66"/>
      <c r="L84" s="155">
        <f>I84+10</f>
        <v>55.66584839136852</v>
      </c>
      <c r="M84" s="65">
        <f t="shared" si="11"/>
        <v>368625.04547564615</v>
      </c>
      <c r="N84" s="65"/>
      <c r="O84" s="65">
        <f t="shared" si="16"/>
        <v>45.359345563002734</v>
      </c>
      <c r="P84" s="65">
        <f t="shared" si="12"/>
        <v>34350.61811605499</v>
      </c>
      <c r="Q84" s="65"/>
      <c r="R84" s="65">
        <f>O84+10</f>
        <v>55.359345563002734</v>
      </c>
      <c r="S84" s="66">
        <f t="shared" si="14"/>
        <v>343506.18116055027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46.201452123923275</v>
      </c>
      <c r="K85" s="67"/>
      <c r="L85" s="67" t="s">
        <v>134</v>
      </c>
      <c r="M85" s="67">
        <f>10*LOG10(SUM(M61:M84)/24)</f>
        <v>52.204005683142768</v>
      </c>
      <c r="N85" s="67"/>
      <c r="O85" s="67" t="s">
        <v>135</v>
      </c>
      <c r="P85" s="67">
        <f>10*LOG10(SUM(P61:P84)/24)</f>
        <v>45.379313912797727</v>
      </c>
      <c r="Q85" s="67"/>
      <c r="R85" s="67" t="s">
        <v>134</v>
      </c>
      <c r="S85" s="68">
        <f>10*LOG10(SUM(S61:S84)/24)</f>
        <v>51.773698432015408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ht="14.45" customHeight="1" x14ac:dyDescent="0.25">
      <c r="B87" s="209" t="s">
        <v>108</v>
      </c>
      <c r="C87" s="165" t="s">
        <v>183</v>
      </c>
      <c r="D87" s="211"/>
      <c r="E87" s="199" t="s">
        <v>139</v>
      </c>
      <c r="F87" s="200"/>
      <c r="G87" s="200"/>
      <c r="H87" s="201"/>
      <c r="I87" s="199" t="s">
        <v>140</v>
      </c>
      <c r="J87" s="200"/>
      <c r="K87" s="200"/>
      <c r="L87" s="201"/>
      <c r="M87" s="199" t="s">
        <v>141</v>
      </c>
      <c r="N87" s="200"/>
      <c r="O87" s="200"/>
      <c r="P87" s="201"/>
      <c r="Q87" s="199" t="s">
        <v>145</v>
      </c>
      <c r="R87" s="200"/>
      <c r="S87" s="200"/>
      <c r="T87" s="201"/>
    </row>
    <row r="88" spans="1:20" ht="15.75" thickBot="1" x14ac:dyDescent="0.3">
      <c r="B88" s="210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3</v>
      </c>
      <c r="C89" s="22">
        <f>C2</f>
        <v>257852.56</v>
      </c>
      <c r="D89" s="23">
        <f>D2</f>
        <v>4256666.58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45.391251000925486</v>
      </c>
      <c r="J89" s="86">
        <f>D51</f>
        <v>45.359345563002734</v>
      </c>
      <c r="K89" s="86">
        <f>E51</f>
        <v>45.379313912797727</v>
      </c>
      <c r="L89" s="87">
        <f>F51</f>
        <v>51.773698432015408</v>
      </c>
      <c r="M89" s="89">
        <f>C52</f>
        <v>46.493728736542373</v>
      </c>
      <c r="N89" s="86">
        <f>D52</f>
        <v>45.66584839136852</v>
      </c>
      <c r="O89" s="86">
        <f>E52</f>
        <v>46.201452123923275</v>
      </c>
      <c r="P89" s="87">
        <f>F52</f>
        <v>52.204005683142768</v>
      </c>
      <c r="Q89" s="89">
        <f>C53</f>
        <v>6.4937287365423728</v>
      </c>
      <c r="R89" s="86">
        <f>D53</f>
        <v>11.66584839136852</v>
      </c>
      <c r="S89" s="86">
        <f>E53</f>
        <v>7.6329810539519016</v>
      </c>
      <c r="T89" s="87">
        <f>F53</f>
        <v>10.253433753329944</v>
      </c>
    </row>
    <row r="92" spans="1:20" ht="15.75" thickBot="1" x14ac:dyDescent="0.3"/>
    <row r="93" spans="1:20" x14ac:dyDescent="0.25">
      <c r="B93" s="205" t="s">
        <v>187</v>
      </c>
      <c r="C93" s="190" t="s">
        <v>188</v>
      </c>
      <c r="D93" s="191"/>
      <c r="E93" s="175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203" t="str">
        <f>CONCATENATE("Sound Level @ ",A2, " (dBA)")</f>
        <v>Sound Level @ NSA 3 (dBA)</v>
      </c>
    </row>
    <row r="94" spans="1:20" ht="15.75" thickBot="1" x14ac:dyDescent="0.3">
      <c r="B94" s="206"/>
      <c r="C94" s="91" t="s">
        <v>3</v>
      </c>
      <c r="D94" s="92" t="s">
        <v>4</v>
      </c>
      <c r="E94" s="207"/>
      <c r="F94" s="208"/>
      <c r="G94" s="208"/>
      <c r="H94" s="208"/>
      <c r="I94" s="208"/>
      <c r="J94" s="208"/>
      <c r="K94" s="202" t="s">
        <v>190</v>
      </c>
      <c r="L94" s="204"/>
    </row>
    <row r="95" spans="1:20" x14ac:dyDescent="0.25">
      <c r="B95" s="14">
        <v>1</v>
      </c>
      <c r="C95" s="15"/>
      <c r="D95" s="15"/>
      <c r="E95" s="33">
        <f>MIN(B7:B44)</f>
        <v>438.13315019476022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26.872422943395595</v>
      </c>
      <c r="K95" s="35">
        <f>4/60*100</f>
        <v>6.666666666666667</v>
      </c>
      <c r="L95" s="36">
        <f t="shared" ref="L95:L126" si="22">F95-J95+M95</f>
        <v>8.366664683194827</v>
      </c>
      <c r="M95" s="110">
        <f>10*LOG(6.666667/100)</f>
        <v>-11.760912373409578</v>
      </c>
      <c r="N95" s="110">
        <f t="shared" ref="N95:N126" si="23">10^(L95/10)</f>
        <v>6.86540984271379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4">E$95+P96</f>
        <v>444.13315019476022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5">20*LOG10(E96/G96)-2.3</f>
        <v>30.650263804358428</v>
      </c>
      <c r="K96" s="27">
        <f t="shared" ref="K96:K159" si="26">4/60*100</f>
        <v>6.666666666666667</v>
      </c>
      <c r="L96" s="37">
        <f t="shared" si="22"/>
        <v>4.5888238222319941</v>
      </c>
      <c r="M96" s="110">
        <f t="shared" ref="M96:M159" si="27">10*LOG(6.666667/100)</f>
        <v>-11.760912373409578</v>
      </c>
      <c r="N96" s="110">
        <f t="shared" si="23"/>
        <v>2.8766192489975082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4"/>
        <v>450.13315019476022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5"/>
        <v>30.766819957348186</v>
      </c>
      <c r="K97" s="27">
        <f t="shared" si="26"/>
        <v>6.666666666666667</v>
      </c>
      <c r="L97" s="37">
        <f t="shared" si="22"/>
        <v>4.4722676692422354</v>
      </c>
      <c r="M97" s="110">
        <f t="shared" si="27"/>
        <v>-11.760912373409578</v>
      </c>
      <c r="N97" s="110">
        <f t="shared" si="23"/>
        <v>2.8004431897449389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4"/>
        <v>456.13315019476022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5"/>
        <v>30.881832728462062</v>
      </c>
      <c r="K98" s="27">
        <f t="shared" si="26"/>
        <v>6.666666666666667</v>
      </c>
      <c r="L98" s="37">
        <f t="shared" si="22"/>
        <v>4.3572548981283603</v>
      </c>
      <c r="M98" s="110">
        <f t="shared" si="27"/>
        <v>-11.760912373409578</v>
      </c>
      <c r="N98" s="110">
        <f t="shared" si="23"/>
        <v>2.727253387205248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4"/>
        <v>462.13315019476022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5"/>
        <v>30.995342457596688</v>
      </c>
      <c r="K99" s="27">
        <f t="shared" si="26"/>
        <v>6.666666666666667</v>
      </c>
      <c r="L99" s="37">
        <f t="shared" si="22"/>
        <v>4.2437451689937333</v>
      </c>
      <c r="M99" s="110">
        <f t="shared" si="27"/>
        <v>-11.760912373409578</v>
      </c>
      <c r="N99" s="110">
        <f t="shared" si="23"/>
        <v>2.6568957670879598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4"/>
        <v>468.13315019476022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5"/>
        <v>31.107387923463026</v>
      </c>
      <c r="K100" s="27">
        <f t="shared" si="26"/>
        <v>6.666666666666667</v>
      </c>
      <c r="L100" s="37">
        <f t="shared" si="22"/>
        <v>4.1316997031273957</v>
      </c>
      <c r="M100" s="110">
        <f t="shared" si="27"/>
        <v>-11.760912373409578</v>
      </c>
      <c r="N100" s="110">
        <f t="shared" si="23"/>
        <v>2.5892260651562693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4"/>
        <v>474.13315019476022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5"/>
        <v>31.218006423120219</v>
      </c>
      <c r="K101" s="27">
        <f t="shared" si="26"/>
        <v>6.666666666666667</v>
      </c>
      <c r="L101" s="37">
        <f t="shared" si="22"/>
        <v>4.021081203470203</v>
      </c>
      <c r="M101" s="110">
        <f t="shared" si="27"/>
        <v>-11.760912373409578</v>
      </c>
      <c r="N101" s="110">
        <f t="shared" si="23"/>
        <v>2.5241090871232408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4"/>
        <v>480.13315019476022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5"/>
        <v>31.327233846508388</v>
      </c>
      <c r="K102" s="27">
        <f t="shared" si="26"/>
        <v>6.666666666666667</v>
      </c>
      <c r="L102" s="37">
        <f t="shared" si="22"/>
        <v>3.9118537800820334</v>
      </c>
      <c r="M102" s="110">
        <f t="shared" si="27"/>
        <v>-11.760912373409578</v>
      </c>
      <c r="N102" s="110">
        <f t="shared" si="23"/>
        <v>2.46141803288016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4"/>
        <v>486.13315019476022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5"/>
        <v>31.435104746352881</v>
      </c>
      <c r="K103" s="27">
        <f t="shared" si="26"/>
        <v>6.666666666666667</v>
      </c>
      <c r="L103" s="37">
        <f t="shared" si="22"/>
        <v>3.8039828802375411</v>
      </c>
      <c r="M103" s="110">
        <f t="shared" si="27"/>
        <v>-11.760912373409578</v>
      </c>
      <c r="N103" s="110">
        <f t="shared" si="23"/>
        <v>2.4010338787447867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4"/>
        <v>492.13315019476022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5"/>
        <v>31.541652403780855</v>
      </c>
      <c r="K104" s="27">
        <f t="shared" si="26"/>
        <v>6.666666666666667</v>
      </c>
      <c r="L104" s="37">
        <f t="shared" si="22"/>
        <v>3.6974352228095668</v>
      </c>
      <c r="M104" s="110">
        <f t="shared" si="27"/>
        <v>-11.760912373409578</v>
      </c>
      <c r="N104" s="110">
        <f t="shared" si="23"/>
        <v>2.3428448121053944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4"/>
        <v>498.13315019476022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5"/>
        <v>31.646908889961761</v>
      </c>
      <c r="K105" s="27">
        <f t="shared" si="26"/>
        <v>6.666666666666667</v>
      </c>
      <c r="L105" s="37">
        <f t="shared" si="22"/>
        <v>3.5921787366286608</v>
      </c>
      <c r="M105" s="110">
        <f t="shared" si="27"/>
        <v>-11.760912373409578</v>
      </c>
      <c r="N105" s="110">
        <f t="shared" si="23"/>
        <v>2.2867457134426568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4"/>
        <v>504.13315019476022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5"/>
        <v>31.750905124057571</v>
      </c>
      <c r="K106" s="27">
        <f t="shared" si="26"/>
        <v>6.666666666666667</v>
      </c>
      <c r="L106" s="37">
        <f t="shared" si="22"/>
        <v>3.488182502532851</v>
      </c>
      <c r="M106" s="110">
        <f t="shared" si="27"/>
        <v>-11.760912373409578</v>
      </c>
      <c r="N106" s="110">
        <f t="shared" si="23"/>
        <v>2.23263768124548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4"/>
        <v>510.13315019476022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5"/>
        <v>31.85367092774457</v>
      </c>
      <c r="K107" s="27">
        <f t="shared" si="26"/>
        <v>6.666666666666667</v>
      </c>
      <c r="L107" s="37">
        <f t="shared" si="22"/>
        <v>3.3854166988458516</v>
      </c>
      <c r="M107" s="110">
        <f t="shared" si="27"/>
        <v>-11.760912373409578</v>
      </c>
      <c r="N107" s="110">
        <f t="shared" si="23"/>
        <v>2.1804275958088581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4"/>
        <v>516.13315019476022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5"/>
        <v>31.955235076547456</v>
      </c>
      <c r="K108" s="27">
        <f t="shared" si="26"/>
        <v>6.666666666666667</v>
      </c>
      <c r="L108" s="37">
        <f t="shared" si="22"/>
        <v>3.2838525500429654</v>
      </c>
      <c r="M108" s="110">
        <f t="shared" si="27"/>
        <v>-11.760912373409578</v>
      </c>
      <c r="N108" s="110">
        <f t="shared" si="23"/>
        <v>2.1300277183189467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4"/>
        <v>522.13315019476022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5"/>
        <v>32.055625348206583</v>
      </c>
      <c r="K109" s="27">
        <f t="shared" si="26"/>
        <v>6.666666666666667</v>
      </c>
      <c r="L109" s="37">
        <f t="shared" si="22"/>
        <v>3.1834622783838391</v>
      </c>
      <c r="M109" s="110">
        <f t="shared" si="27"/>
        <v>-11.760912373409578</v>
      </c>
      <c r="N109" s="110">
        <f t="shared" si="23"/>
        <v>2.0813553220003436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4"/>
        <v>528.13315019476022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5"/>
        <v>32.154868568281948</v>
      </c>
      <c r="K110" s="27">
        <f t="shared" si="26"/>
        <v>6.666666666666667</v>
      </c>
      <c r="L110" s="37">
        <f t="shared" si="22"/>
        <v>3.0842190583084736</v>
      </c>
      <c r="M110" s="110">
        <f t="shared" si="27"/>
        <v>-11.760912373409578</v>
      </c>
      <c r="N110" s="110">
        <f t="shared" si="23"/>
        <v>2.0343323524282324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4"/>
        <v>534.13315019476022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5"/>
        <v>32.252990653181151</v>
      </c>
      <c r="K111" s="27">
        <f t="shared" si="26"/>
        <v>6.666666666666667</v>
      </c>
      <c r="L111" s="37">
        <f t="shared" si="22"/>
        <v>2.9860969734092713</v>
      </c>
      <c r="M111" s="110">
        <f t="shared" si="27"/>
        <v>-11.760912373409578</v>
      </c>
      <c r="N111" s="110">
        <f t="shared" si="23"/>
        <v>1.9888851143994093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4"/>
        <v>540.13315019476022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5"/>
        <v>32.350016650784006</v>
      </c>
      <c r="K112" s="27">
        <f t="shared" si="26"/>
        <v>6.666666666666667</v>
      </c>
      <c r="L112" s="37">
        <f t="shared" si="22"/>
        <v>2.8890709758064155</v>
      </c>
      <c r="M112" s="110">
        <f t="shared" si="27"/>
        <v>-11.760912373409578</v>
      </c>
      <c r="N112" s="110">
        <f t="shared" si="23"/>
        <v>1.9449439830152355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4"/>
        <v>546.13315019476022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5"/>
        <v>32.44597077882306</v>
      </c>
      <c r="K113" s="27">
        <f t="shared" si="26"/>
        <v>6.666666666666667</v>
      </c>
      <c r="L113" s="37">
        <f t="shared" si="22"/>
        <v>2.7931168477673616</v>
      </c>
      <c r="M113" s="110">
        <f t="shared" si="27"/>
        <v>-11.760912373409578</v>
      </c>
      <c r="N113" s="110">
        <f t="shared" si="23"/>
        <v>1.9024431368603743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4"/>
        <v>552.13315019476022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5"/>
        <v>32.540876461167258</v>
      </c>
      <c r="K114" s="27">
        <f t="shared" si="26"/>
        <v>6.666666666666667</v>
      </c>
      <c r="L114" s="37">
        <f t="shared" si="22"/>
        <v>2.6982111654231637</v>
      </c>
      <c r="M114" s="110">
        <f t="shared" si="27"/>
        <v>-11.760912373409578</v>
      </c>
      <c r="N114" s="110">
        <f t="shared" si="23"/>
        <v>1.8613203113668924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4"/>
        <v>558.13315019476022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5"/>
        <v>32.63475636214465</v>
      </c>
      <c r="K115" s="27">
        <f t="shared" si="26"/>
        <v>6.666666666666667</v>
      </c>
      <c r="L115" s="37">
        <f t="shared" si="22"/>
        <v>2.6043312644457721</v>
      </c>
      <c r="M115" s="110">
        <f t="shared" si="27"/>
        <v>-11.760912373409578</v>
      </c>
      <c r="N115" s="110">
        <f t="shared" si="23"/>
        <v>1.8215165706372598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4"/>
        <v>564.13315019476022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5"/>
        <v>32.727632419029973</v>
      </c>
      <c r="K116" s="27">
        <f t="shared" si="26"/>
        <v>6.666666666666667</v>
      </c>
      <c r="L116" s="37">
        <f t="shared" si="22"/>
        <v>2.5114552075604486</v>
      </c>
      <c r="M116" s="110">
        <f t="shared" si="27"/>
        <v>-11.760912373409578</v>
      </c>
      <c r="N116" s="110">
        <f t="shared" si="23"/>
        <v>1.7829760961640717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4"/>
        <v>570.13315019476022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5"/>
        <v>32.819525872813657</v>
      </c>
      <c r="K117" s="27">
        <f t="shared" si="26"/>
        <v>6.666666666666667</v>
      </c>
      <c r="L117" s="37">
        <f t="shared" si="22"/>
        <v>2.4195617537767653</v>
      </c>
      <c r="M117" s="110">
        <f t="shared" si="27"/>
        <v>-11.760912373409578</v>
      </c>
      <c r="N117" s="110">
        <f t="shared" si="23"/>
        <v>1.7456459910314985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4"/>
        <v>576.13315019476022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5"/>
        <v>32.910457297360139</v>
      </c>
      <c r="K118" s="27">
        <f t="shared" si="26"/>
        <v>6.666666666666667</v>
      </c>
      <c r="L118" s="37">
        <f t="shared" si="22"/>
        <v>2.3286303292302826</v>
      </c>
      <c r="M118" s="110">
        <f t="shared" si="27"/>
        <v>-11.760912373409578</v>
      </c>
      <c r="N118" s="110">
        <f t="shared" si="23"/>
        <v>1.7094760983154282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4"/>
        <v>582.13315019476022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5"/>
        <v>33.000446627055652</v>
      </c>
      <c r="K119" s="27">
        <f t="shared" si="26"/>
        <v>6.666666666666667</v>
      </c>
      <c r="L119" s="37">
        <f t="shared" si="22"/>
        <v>2.2386409995347698</v>
      </c>
      <c r="M119" s="110">
        <f t="shared" si="27"/>
        <v>-11.760912373409578</v>
      </c>
      <c r="N119" s="110">
        <f t="shared" si="23"/>
        <v>1.6744188325176361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4"/>
        <v>588.13315019476022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5"/>
        <v>33.089513183038477</v>
      </c>
      <c r="K120" s="27">
        <f t="shared" si="26"/>
        <v>6.666666666666667</v>
      </c>
      <c r="L120" s="37">
        <f t="shared" si="22"/>
        <v>2.1495744435519448</v>
      </c>
      <c r="M120" s="110">
        <f t="shared" si="27"/>
        <v>-11.760912373409578</v>
      </c>
      <c r="N120" s="110">
        <f t="shared" si="23"/>
        <v>1.6404290229756744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4"/>
        <v>594.13315019476022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5"/>
        <v>33.177675698097808</v>
      </c>
      <c r="K121" s="27">
        <f t="shared" si="26"/>
        <v>6.666666666666667</v>
      </c>
      <c r="L121" s="37">
        <f t="shared" si="22"/>
        <v>2.061411928492614</v>
      </c>
      <c r="M121" s="110">
        <f t="shared" si="27"/>
        <v>-11.760912373409578</v>
      </c>
      <c r="N121" s="110">
        <f t="shared" si="23"/>
        <v>1.6074637682859829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4"/>
        <v>600.13315019476022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5"/>
        <v>33.264952340321813</v>
      </c>
      <c r="K122" s="27">
        <f t="shared" si="26"/>
        <v>6.666666666666667</v>
      </c>
      <c r="L122" s="37">
        <f t="shared" si="22"/>
        <v>1.9741352862686092</v>
      </c>
      <c r="M122" s="110">
        <f t="shared" si="27"/>
        <v>-11.760912373409578</v>
      </c>
      <c r="N122" s="110">
        <f t="shared" si="23"/>
        <v>1.5754823008636791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4"/>
        <v>606.13315019476022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5"/>
        <v>33.351360735569202</v>
      </c>
      <c r="K123" s="27">
        <f t="shared" si="26"/>
        <v>6.666666666666667</v>
      </c>
      <c r="L123" s="37">
        <f t="shared" si="22"/>
        <v>1.8877268910212202</v>
      </c>
      <c r="M123" s="110">
        <f t="shared" si="27"/>
        <v>-11.760912373409578</v>
      </c>
      <c r="N123" s="110">
        <f t="shared" si="23"/>
        <v>1.5444458608404512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4"/>
        <v>612.13315019476022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5"/>
        <v>33.436917988834153</v>
      </c>
      <c r="K124" s="27">
        <f t="shared" si="26"/>
        <v>6.666666666666667</v>
      </c>
      <c r="L124" s="37">
        <f t="shared" si="22"/>
        <v>1.8021696377562684</v>
      </c>
      <c r="M124" s="110">
        <f t="shared" si="27"/>
        <v>-11.760912373409578</v>
      </c>
      <c r="N124" s="110">
        <f t="shared" si="23"/>
        <v>1.5143175785718181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4"/>
        <v>618.13315019476022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5"/>
        <v>33.521640704569101</v>
      </c>
      <c r="K125" s="27">
        <f t="shared" si="26"/>
        <v>6.666666666666667</v>
      </c>
      <c r="L125" s="37">
        <f t="shared" si="22"/>
        <v>1.7174469220213204</v>
      </c>
      <c r="M125" s="110">
        <f t="shared" si="27"/>
        <v>-11.760912373409578</v>
      </c>
      <c r="N125" s="110">
        <f t="shared" si="23"/>
        <v>1.4850623650885904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4"/>
        <v>624.13315019476022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5"/>
        <v>33.605545006025991</v>
      </c>
      <c r="K126" s="27">
        <f t="shared" si="26"/>
        <v>6.666666666666667</v>
      </c>
      <c r="L126" s="37">
        <f t="shared" si="22"/>
        <v>1.6335426205644303</v>
      </c>
      <c r="M126" s="110">
        <f t="shared" si="27"/>
        <v>-11.760912373409578</v>
      </c>
      <c r="N126" s="110">
        <f t="shared" si="23"/>
        <v>1.4566468098844556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4"/>
        <v>630.13315019476022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5"/>
        <v>33.68864655367225</v>
      </c>
      <c r="K127" s="27">
        <f t="shared" si="26"/>
        <v>6.666666666666667</v>
      </c>
      <c r="L127" s="37">
        <f t="shared" ref="L127:L158" si="28">F127-J127+M127</f>
        <v>1.5504410729181721</v>
      </c>
      <c r="M127" s="110">
        <f t="shared" si="27"/>
        <v>-11.760912373409578</v>
      </c>
      <c r="N127" s="110">
        <f t="shared" ref="N127:N158" si="29">10^(L127/10)</f>
        <v>1.4290390854835948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0">E$95+P128</f>
        <v>636.13315019476022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5"/>
        <v>33.770960562734068</v>
      </c>
      <c r="K128" s="27">
        <f t="shared" si="26"/>
        <v>6.666666666666667</v>
      </c>
      <c r="L128" s="37">
        <f t="shared" si="28"/>
        <v>1.4681270638563539</v>
      </c>
      <c r="M128" s="110">
        <f t="shared" si="27"/>
        <v>-11.760912373409578</v>
      </c>
      <c r="N128" s="110">
        <f t="shared" si="29"/>
        <v>1.4022088582791734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0"/>
        <v>642.13315019476022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5"/>
        <v>33.852501819916256</v>
      </c>
      <c r="K129" s="27">
        <f t="shared" si="26"/>
        <v>6.666666666666667</v>
      </c>
      <c r="L129" s="37">
        <f t="shared" si="28"/>
        <v>1.3865858066741659</v>
      </c>
      <c r="M129" s="110">
        <f t="shared" si="27"/>
        <v>-11.760912373409578</v>
      </c>
      <c r="N129" s="110">
        <f t="shared" si="29"/>
        <v>1.3761272051761295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0"/>
        <v>648.13315019476022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5"/>
        <v>33.933284699344469</v>
      </c>
      <c r="K130" s="27">
        <f t="shared" si="26"/>
        <v>6.666666666666667</v>
      </c>
      <c r="L130" s="37">
        <f t="shared" si="28"/>
        <v>1.3058029272459528</v>
      </c>
      <c r="M130" s="110">
        <f t="shared" si="27"/>
        <v>-11.760912373409578</v>
      </c>
      <c r="N130" s="110">
        <f t="shared" si="29"/>
        <v>1.3507665356104641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0"/>
        <v>654.13315019476022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5"/>
        <v>34.01332317777301</v>
      </c>
      <c r="K131" s="27">
        <f t="shared" si="26"/>
        <v>6.666666666666667</v>
      </c>
      <c r="L131" s="37">
        <f t="shared" si="28"/>
        <v>1.2257644488174115</v>
      </c>
      <c r="M131" s="110">
        <f t="shared" si="27"/>
        <v>-11.760912373409578</v>
      </c>
      <c r="N131" s="110">
        <f t="shared" si="29"/>
        <v>1.326100518552261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0"/>
        <v>660.13315019476022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5"/>
        <v>34.092630849098164</v>
      </c>
      <c r="K132" s="27">
        <f t="shared" si="26"/>
        <v>6.666666666666667</v>
      </c>
      <c r="L132" s="37">
        <f t="shared" si="28"/>
        <v>1.1464567774922578</v>
      </c>
      <c r="M132" s="110">
        <f t="shared" si="27"/>
        <v>-11.760912373409578</v>
      </c>
      <c r="N132" s="110">
        <f t="shared" si="29"/>
        <v>1.3021040141318134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0"/>
        <v>666.13315019476022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5"/>
        <v>34.171220938215086</v>
      </c>
      <c r="K133" s="27">
        <f t="shared" si="26"/>
        <v>6.666666666666667</v>
      </c>
      <c r="L133" s="37">
        <f t="shared" si="28"/>
        <v>1.0678666883753358</v>
      </c>
      <c r="M133" s="110">
        <f t="shared" si="27"/>
        <v>-11.760912373409578</v>
      </c>
      <c r="N133" s="110">
        <f t="shared" si="29"/>
        <v>1.2787530095571362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0"/>
        <v>672.13315019476022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5"/>
        <v>34.249106314253282</v>
      </c>
      <c r="K134" s="27">
        <f t="shared" si="26"/>
        <v>6.666666666666667</v>
      </c>
      <c r="L134" s="37">
        <f t="shared" si="28"/>
        <v>0.98998131233713949</v>
      </c>
      <c r="M134" s="110">
        <f t="shared" si="27"/>
        <v>-11.760912373409578</v>
      </c>
      <c r="N134" s="110">
        <f t="shared" si="29"/>
        <v>1.2560245590178685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0"/>
        <v>678.13315019476022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5"/>
        <v>34.326299503223986</v>
      </c>
      <c r="K135" s="27">
        <f t="shared" si="26"/>
        <v>6.666666666666667</v>
      </c>
      <c r="L135" s="37">
        <f t="shared" si="28"/>
        <v>0.91278812336643611</v>
      </c>
      <c r="M135" s="110">
        <f t="shared" si="27"/>
        <v>-11.760912373409578</v>
      </c>
      <c r="N135" s="110">
        <f t="shared" si="29"/>
        <v>1.2338967272946069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0"/>
        <v>684.13315019476022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5"/>
        <v>34.402812700110502</v>
      </c>
      <c r="K136" s="27">
        <f t="shared" si="26"/>
        <v>6.666666666666667</v>
      </c>
      <c r="L136" s="37">
        <f t="shared" si="28"/>
        <v>0.83627492647991986</v>
      </c>
      <c r="M136" s="110">
        <f t="shared" si="27"/>
        <v>-11.760912373409578</v>
      </c>
      <c r="N136" s="110">
        <f t="shared" si="29"/>
        <v>1.212348536814843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0"/>
        <v>690.13315019476022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5"/>
        <v>34.478657780430595</v>
      </c>
      <c r="K137" s="27">
        <f t="shared" si="26"/>
        <v>6.666666666666667</v>
      </c>
      <c r="L137" s="37">
        <f t="shared" si="28"/>
        <v>0.76042984615982689</v>
      </c>
      <c r="M137" s="110">
        <f t="shared" si="27"/>
        <v>-11.760912373409578</v>
      </c>
      <c r="N137" s="110">
        <f t="shared" si="29"/>
        <v>1.1913599179168741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0"/>
        <v>696.13315019476022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5"/>
        <v>34.553846311298464</v>
      </c>
      <c r="K138" s="27">
        <f t="shared" si="26"/>
        <v>6.666666666666667</v>
      </c>
      <c r="L138" s="37">
        <f t="shared" si="28"/>
        <v>0.68524131529195742</v>
      </c>
      <c r="M138" s="110">
        <f t="shared" si="27"/>
        <v>-11.760912373409578</v>
      </c>
      <c r="N138" s="110">
        <f t="shared" si="29"/>
        <v>1.1709116621014124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0"/>
        <v>702.13315019476022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5"/>
        <v>34.628389562012046</v>
      </c>
      <c r="K139" s="27">
        <f t="shared" si="26"/>
        <v>6.666666666666667</v>
      </c>
      <c r="L139" s="37">
        <f t="shared" si="28"/>
        <v>0.61069806457837572</v>
      </c>
      <c r="M139" s="110">
        <f t="shared" si="27"/>
        <v>-11.760912373409578</v>
      </c>
      <c r="N139" s="110">
        <f t="shared" si="29"/>
        <v>1.1509853780675372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0"/>
        <v>708.13315019476022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5"/>
        <v>34.702298514189813</v>
      </c>
      <c r="K140" s="27">
        <f t="shared" si="26"/>
        <v>6.666666666666667</v>
      </c>
      <c r="L140" s="37">
        <f t="shared" si="28"/>
        <v>0.53678911240060856</v>
      </c>
      <c r="M140" s="110">
        <f t="shared" si="27"/>
        <v>-11.760912373409578</v>
      </c>
      <c r="N140" s="110">
        <f t="shared" si="29"/>
        <v>1.1315634503450787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0"/>
        <v>714.13315019476022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5"/>
        <v>34.775583871479938</v>
      </c>
      <c r="K141" s="27">
        <f t="shared" si="26"/>
        <v>6.666666666666667</v>
      </c>
      <c r="L141" s="37">
        <f t="shared" si="28"/>
        <v>0.4635037551104837</v>
      </c>
      <c r="M141" s="110">
        <f t="shared" si="27"/>
        <v>-11.760912373409578</v>
      </c>
      <c r="N141" s="110">
        <f t="shared" si="29"/>
        <v>1.1126290003496393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0"/>
        <v>720.13315019476022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5"/>
        <v>34.848256068863328</v>
      </c>
      <c r="K142" s="27">
        <f t="shared" si="26"/>
        <v>6.666666666666667</v>
      </c>
      <c r="L142" s="37">
        <f t="shared" si="28"/>
        <v>0.39083155772709333</v>
      </c>
      <c r="M142" s="110">
        <f t="shared" si="27"/>
        <v>-11.760912373409578</v>
      </c>
      <c r="N142" s="110">
        <f t="shared" si="29"/>
        <v>1.0941658496994429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0"/>
        <v>726.13315019476022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5"/>
        <v>34.920325281570612</v>
      </c>
      <c r="K143" s="27">
        <f t="shared" si="26"/>
        <v>6.666666666666667</v>
      </c>
      <c r="L143" s="37">
        <f t="shared" si="28"/>
        <v>0.3187623450198096</v>
      </c>
      <c r="M143" s="110">
        <f t="shared" si="27"/>
        <v>-11.760912373409578</v>
      </c>
      <c r="N143" s="110">
        <f t="shared" si="29"/>
        <v>1.0761584856451529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0"/>
        <v>732.13315019476022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5"/>
        <v>34.991801433632311</v>
      </c>
      <c r="K144" s="27">
        <f t="shared" si="26"/>
        <v>6.666666666666667</v>
      </c>
      <c r="L144" s="37">
        <f t="shared" si="28"/>
        <v>0.24728619295811072</v>
      </c>
      <c r="M144" s="110">
        <f t="shared" si="27"/>
        <v>-11.760912373409578</v>
      </c>
      <c r="N144" s="110">
        <f t="shared" si="29"/>
        <v>1.058592028474663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0"/>
        <v>738.13315019476022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5"/>
        <v>35.062694206080018</v>
      </c>
      <c r="K145" s="27">
        <f t="shared" si="26"/>
        <v>6.666666666666667</v>
      </c>
      <c r="L145" s="37">
        <f t="shared" si="28"/>
        <v>0.1763934205104043</v>
      </c>
      <c r="M145" s="110">
        <f t="shared" si="27"/>
        <v>-11.760912373409578</v>
      </c>
      <c r="N145" s="110">
        <f t="shared" si="29"/>
        <v>1.0414522007649858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0"/>
        <v>744.13315019476022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5"/>
        <v>35.133013044815598</v>
      </c>
      <c r="K146" s="27">
        <f t="shared" si="26"/>
        <v>6.666666666666667</v>
      </c>
      <c r="L146" s="37">
        <f t="shared" si="28"/>
        <v>0.10607458177482343</v>
      </c>
      <c r="M146" s="110">
        <f t="shared" si="27"/>
        <v>-11.760912373409578</v>
      </c>
      <c r="N146" s="110">
        <f t="shared" si="29"/>
        <v>1.0247252983625654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0"/>
        <v>750.13315019476022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5"/>
        <v>35.202767168164463</v>
      </c>
      <c r="K147" s="27">
        <f t="shared" si="26"/>
        <v>6.666666666666667</v>
      </c>
      <c r="L147" s="37">
        <f t="shared" si="28"/>
        <v>3.6320458425958435E-2</v>
      </c>
      <c r="M147" s="110">
        <f t="shared" si="27"/>
        <v>-11.760912373409578</v>
      </c>
      <c r="N147" s="110">
        <f t="shared" si="29"/>
        <v>1.0083981629818517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0"/>
        <v>756.13315019476022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5"/>
        <v>35.271965574127876</v>
      </c>
      <c r="K148" s="27">
        <f t="shared" si="26"/>
        <v>6.666666666666667</v>
      </c>
      <c r="L148" s="37">
        <f t="shared" si="28"/>
        <v>-3.2877947537453878E-2</v>
      </c>
      <c r="M148" s="110">
        <f t="shared" si="27"/>
        <v>-11.760912373409578</v>
      </c>
      <c r="N148" s="110">
        <f t="shared" si="29"/>
        <v>0.99245815631984047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0"/>
        <v>762.13315019476022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5"/>
        <v>35.34061704734868</v>
      </c>
      <c r="K149" s="27">
        <f t="shared" si="26"/>
        <v>6.666666666666667</v>
      </c>
      <c r="L149" s="37">
        <f t="shared" si="28"/>
        <v>-0.10152942075825777</v>
      </c>
      <c r="M149" s="110">
        <f t="shared" si="27"/>
        <v>-11.760912373409578</v>
      </c>
      <c r="N149" s="110">
        <f t="shared" si="29"/>
        <v>0.97689313559146762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0"/>
        <v>768.13315019476022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5"/>
        <v>35.408730165803952</v>
      </c>
      <c r="K150" s="27">
        <f t="shared" si="26"/>
        <v>6.666666666666667</v>
      </c>
      <c r="L150" s="37">
        <f t="shared" si="28"/>
        <v>-0.16964253921353034</v>
      </c>
      <c r="M150" s="110">
        <f t="shared" si="27"/>
        <v>-11.760912373409578</v>
      </c>
      <c r="N150" s="110">
        <f t="shared" si="29"/>
        <v>0.96169143039740412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0"/>
        <v>774.13315019476022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5"/>
        <v>35.476313307237184</v>
      </c>
      <c r="K151" s="27">
        <f t="shared" si="26"/>
        <v>6.666666666666667</v>
      </c>
      <c r="L151" s="37">
        <f t="shared" si="28"/>
        <v>-0.23722568064676253</v>
      </c>
      <c r="M151" s="110">
        <f t="shared" si="27"/>
        <v>-11.760912373409578</v>
      </c>
      <c r="N151" s="110">
        <f t="shared" si="29"/>
        <v>0.94684182084199997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0"/>
        <v>780.13315019476022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5"/>
        <v>35.543374655342227</v>
      </c>
      <c r="K152" s="27">
        <f t="shared" si="26"/>
        <v>6.666666666666667</v>
      </c>
      <c r="L152" s="37">
        <f t="shared" si="28"/>
        <v>-0.30428702875180491</v>
      </c>
      <c r="M152" s="110">
        <f t="shared" si="27"/>
        <v>-11.760912373409578</v>
      </c>
      <c r="N152" s="110">
        <f t="shared" si="29"/>
        <v>0.93233351682471055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0"/>
        <v>530.13315019476022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5"/>
        <v>32.187699246064675</v>
      </c>
      <c r="K153" s="27">
        <f t="shared" si="26"/>
        <v>6.666666666666667</v>
      </c>
      <c r="L153" s="37">
        <f t="shared" si="28"/>
        <v>3.0513883805257471</v>
      </c>
      <c r="M153" s="110">
        <f t="shared" si="27"/>
        <v>-11.760912373409578</v>
      </c>
      <c r="N153" s="110">
        <f t="shared" si="29"/>
        <v>2.0190117111681207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0"/>
        <v>530.32859476768908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5"/>
        <v>32.190900889156666</v>
      </c>
      <c r="K154" s="27">
        <f t="shared" si="26"/>
        <v>6.666666666666667</v>
      </c>
      <c r="L154" s="37">
        <f t="shared" si="28"/>
        <v>3.0481867374337561</v>
      </c>
      <c r="M154" s="110">
        <f t="shared" si="27"/>
        <v>-11.760912373409578</v>
      </c>
      <c r="N154" s="110">
        <f t="shared" si="29"/>
        <v>2.0175238330009115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0"/>
        <v>530.91245823270583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5"/>
        <v>32.200458329698897</v>
      </c>
      <c r="K155" s="27">
        <f t="shared" si="26"/>
        <v>6.666666666666667</v>
      </c>
      <c r="L155" s="37">
        <f t="shared" si="28"/>
        <v>3.0386292968915249</v>
      </c>
      <c r="M155" s="110">
        <f t="shared" si="27"/>
        <v>-11.760912373409578</v>
      </c>
      <c r="N155" s="110">
        <f t="shared" si="29"/>
        <v>2.0130887864464007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0"/>
        <v>531.87748335682397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5"/>
        <v>32.216232103427224</v>
      </c>
      <c r="K156" s="27">
        <f t="shared" si="26"/>
        <v>6.666666666666667</v>
      </c>
      <c r="L156" s="37">
        <f t="shared" si="28"/>
        <v>3.0228555231631979</v>
      </c>
      <c r="M156" s="110">
        <f t="shared" si="27"/>
        <v>-11.760912373409578</v>
      </c>
      <c r="N156" s="110">
        <f t="shared" si="29"/>
        <v>2.0057904181539348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0"/>
        <v>533.2120647867979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5"/>
        <v>32.237999349384566</v>
      </c>
      <c r="K157" s="27">
        <f t="shared" si="26"/>
        <v>6.666666666666667</v>
      </c>
      <c r="L157" s="37">
        <f t="shared" si="28"/>
        <v>3.0010882772058558</v>
      </c>
      <c r="M157" s="110">
        <f t="shared" si="27"/>
        <v>-11.760912373409578</v>
      </c>
      <c r="N157" s="110">
        <f t="shared" si="29"/>
        <v>1.9957623605992854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0"/>
        <v>534.90091342198377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5"/>
        <v>32.265466790347098</v>
      </c>
      <c r="K158" s="27">
        <f t="shared" si="26"/>
        <v>6.666666666666667</v>
      </c>
      <c r="L158" s="37">
        <f t="shared" si="28"/>
        <v>2.9736208362433239</v>
      </c>
      <c r="M158" s="110">
        <f t="shared" si="27"/>
        <v>-11.760912373409578</v>
      </c>
      <c r="N158" s="110">
        <f t="shared" si="29"/>
        <v>1.9831797699483988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0"/>
        <v>536.92586247658801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5"/>
        <v>32.298286468549847</v>
      </c>
      <c r="K159" s="27">
        <f t="shared" si="26"/>
        <v>6.666666666666667</v>
      </c>
      <c r="L159" s="37">
        <f t="shared" ref="L159:L190" si="31">F159-J159+M159</f>
        <v>2.9408011580405748</v>
      </c>
      <c r="M159" s="110">
        <f t="shared" si="27"/>
        <v>-11.760912373409578</v>
      </c>
      <c r="N159" s="110">
        <f t="shared" ref="N159:N190" si="32">10^(L159/10)</f>
        <v>1.9682493459780825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3">E$95+P160</f>
        <v>539.2667252329245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4">20*LOG10(E160/G160)-2.3</f>
        <v>32.336072470530169</v>
      </c>
      <c r="K160" s="27">
        <f t="shared" ref="K160:K223" si="35">4/60*100</f>
        <v>6.666666666666667</v>
      </c>
      <c r="L160" s="37">
        <f t="shared" si="31"/>
        <v>2.9030151560602526</v>
      </c>
      <c r="M160" s="110">
        <f t="shared" ref="M160:M223" si="36">10*LOG(6.666667/100)</f>
        <v>-11.760912373409578</v>
      </c>
      <c r="N160" s="110">
        <f t="shared" si="32"/>
        <v>1.9511987793071033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3"/>
        <v>541.90212436334298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4"/>
        <v>32.378417070717248</v>
      </c>
      <c r="K161" s="27">
        <f t="shared" si="35"/>
        <v>6.666666666666667</v>
      </c>
      <c r="L161" s="37">
        <f t="shared" si="31"/>
        <v>2.860670555873174</v>
      </c>
      <c r="M161" s="110">
        <f t="shared" si="36"/>
        <v>-11.760912373409578</v>
      </c>
      <c r="N161" s="110">
        <f t="shared" si="32"/>
        <v>1.932266638265226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3"/>
        <v>544.81023301951689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4"/>
        <v>32.424905124283001</v>
      </c>
      <c r="K162" s="27">
        <f t="shared" si="35"/>
        <v>6.666666666666667</v>
      </c>
      <c r="L162" s="37">
        <f t="shared" si="31"/>
        <v>2.8141825023074212</v>
      </c>
      <c r="M162" s="110">
        <f t="shared" si="36"/>
        <v>-11.760912373409578</v>
      </c>
      <c r="N162" s="110">
        <f t="shared" si="32"/>
        <v>1.9116934415897366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3"/>
        <v>547.96939193672802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4"/>
        <v>32.475126013328747</v>
      </c>
      <c r="K163" s="27">
        <f t="shared" si="35"/>
        <v>6.666666666666667</v>
      </c>
      <c r="L163" s="37">
        <f t="shared" si="31"/>
        <v>2.7639616132616744</v>
      </c>
      <c r="M163" s="110">
        <f t="shared" si="36"/>
        <v>-11.760912373409578</v>
      </c>
      <c r="N163" s="110">
        <f t="shared" si="32"/>
        <v>1.8897143514124293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3"/>
        <v>551.35858903250551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4"/>
        <v>32.528682887551774</v>
      </c>
      <c r="K164" s="27">
        <f t="shared" si="35"/>
        <v>6.666666666666667</v>
      </c>
      <c r="L164" s="37">
        <f t="shared" si="31"/>
        <v>2.7104047390386476</v>
      </c>
      <c r="M164" s="110">
        <f t="shared" si="36"/>
        <v>-11.760912373409578</v>
      </c>
      <c r="N164" s="110">
        <f t="shared" si="32"/>
        <v>1.8665536354629906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3"/>
        <v>554.95780512684212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4"/>
        <v>32.585199276968559</v>
      </c>
      <c r="K165" s="27">
        <f t="shared" si="35"/>
        <v>6.666666666666667</v>
      </c>
      <c r="L165" s="37">
        <f t="shared" si="31"/>
        <v>2.6538883496218624</v>
      </c>
      <c r="M165" s="110">
        <f t="shared" si="36"/>
        <v>-11.760912373409578</v>
      </c>
      <c r="N165" s="110">
        <f t="shared" si="32"/>
        <v>1.8424208297516769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3"/>
        <v>558.74824046127708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4"/>
        <v>32.644323370346662</v>
      </c>
      <c r="K166" s="27">
        <f t="shared" si="35"/>
        <v>6.666666666666667</v>
      </c>
      <c r="L166" s="37">
        <f t="shared" si="31"/>
        <v>2.5947642562437601</v>
      </c>
      <c r="M166" s="110">
        <f t="shared" si="36"/>
        <v>-11.760912373409578</v>
      </c>
      <c r="N166" s="110">
        <f t="shared" si="32"/>
        <v>1.8175083954163518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3"/>
        <v>562.71244221393977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4"/>
        <v>32.705730360130381</v>
      </c>
      <c r="K167" s="27">
        <f t="shared" si="35"/>
        <v>6.666666666666667</v>
      </c>
      <c r="L167" s="37">
        <f t="shared" si="31"/>
        <v>2.5333572664600403</v>
      </c>
      <c r="M167" s="110">
        <f t="shared" si="36"/>
        <v>-11.760912373409578</v>
      </c>
      <c r="N167" s="110">
        <f t="shared" si="32"/>
        <v>1.7919905976608013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3"/>
        <v>566.83435454032951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4"/>
        <v>32.769123279467209</v>
      </c>
      <c r="K168" s="27">
        <f t="shared" si="35"/>
        <v>6.666666666666667</v>
      </c>
      <c r="L168" s="37">
        <f t="shared" si="31"/>
        <v>2.4699643471232129</v>
      </c>
      <c r="M168" s="110">
        <f t="shared" si="36"/>
        <v>-11.760912373409578</v>
      </c>
      <c r="N168" s="110">
        <f t="shared" si="32"/>
        <v>1.766023322673181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3"/>
        <v>571.09931130351754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4"/>
        <v>32.834232728868457</v>
      </c>
      <c r="K169" s="27">
        <f t="shared" si="35"/>
        <v>6.666666666666667</v>
      </c>
      <c r="L169" s="37">
        <f t="shared" si="31"/>
        <v>2.4048548977219646</v>
      </c>
      <c r="M169" s="110">
        <f t="shared" si="36"/>
        <v>-11.760912373409578</v>
      </c>
      <c r="N169" s="110">
        <f t="shared" si="32"/>
        <v>1.7397445704018368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3"/>
        <v>575.49398886430242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4"/>
        <v>32.900815834148624</v>
      </c>
      <c r="K170" s="27">
        <f t="shared" si="35"/>
        <v>6.666666666666667</v>
      </c>
      <c r="L170" s="37">
        <f t="shared" si="31"/>
        <v>2.3382717924417982</v>
      </c>
      <c r="M170" s="110">
        <f t="shared" si="36"/>
        <v>-11.760912373409578</v>
      </c>
      <c r="N170" s="110">
        <f t="shared" si="32"/>
        <v>1.7132754004570732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3"/>
        <v>580.00633300250581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4"/>
        <v>32.968654711707941</v>
      </c>
      <c r="K171" s="27">
        <f t="shared" si="35"/>
        <v>6.666666666666667</v>
      </c>
      <c r="L171" s="37">
        <f t="shared" si="31"/>
        <v>2.2704329148824804</v>
      </c>
      <c r="M171" s="110">
        <f t="shared" si="36"/>
        <v>-11.760912373409578</v>
      </c>
      <c r="N171" s="110">
        <f t="shared" si="32"/>
        <v>1.6867211533127984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3"/>
        <v>584.62547081260016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4"/>
        <v>33.037554653284623</v>
      </c>
      <c r="K172" s="27">
        <f t="shared" si="35"/>
        <v>6.666666666666667</v>
      </c>
      <c r="L172" s="37">
        <f t="shared" si="31"/>
        <v>2.2015329733057989</v>
      </c>
      <c r="M172" s="110">
        <f t="shared" si="36"/>
        <v>-11.760912373409578</v>
      </c>
      <c r="N172" s="110">
        <f t="shared" si="32"/>
        <v>1.6601728120703492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3"/>
        <v>589.34161556624667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4"/>
        <v>33.10734218598418</v>
      </c>
      <c r="K173" s="27">
        <f t="shared" si="35"/>
        <v>6.666666666666667</v>
      </c>
      <c r="L173" s="37">
        <f t="shared" si="31"/>
        <v>2.1317454406062417</v>
      </c>
      <c r="M173" s="110">
        <f t="shared" si="36"/>
        <v>-11.760912373409578</v>
      </c>
      <c r="N173" s="110">
        <f t="shared" si="32"/>
        <v>1.6337084075474146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3"/>
        <v>594.14597018081133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4"/>
        <v>33.177863116999809</v>
      </c>
      <c r="K174" s="27">
        <f t="shared" si="35"/>
        <v>6.666666666666667</v>
      </c>
      <c r="L174" s="37">
        <f t="shared" si="31"/>
        <v>2.0612245095906125</v>
      </c>
      <c r="M174" s="110">
        <f t="shared" si="36"/>
        <v>-11.760912373409578</v>
      </c>
      <c r="N174" s="110">
        <f t="shared" si="32"/>
        <v>1.6073944000101925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3"/>
        <v>599.03063308371031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4"/>
        <v>33.248980636068382</v>
      </c>
      <c r="K175" s="27">
        <f t="shared" si="35"/>
        <v>6.666666666666667</v>
      </c>
      <c r="L175" s="37">
        <f t="shared" si="31"/>
        <v>1.9901069905220403</v>
      </c>
      <c r="M175" s="110">
        <f t="shared" si="36"/>
        <v>-11.760912373409578</v>
      </c>
      <c r="N175" s="110">
        <f t="shared" si="32"/>
        <v>1.5812869945516868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3"/>
        <v>603.98850886610376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4"/>
        <v>33.320573521312866</v>
      </c>
      <c r="K176" s="27">
        <f t="shared" si="35"/>
        <v>6.666666666666667</v>
      </c>
      <c r="L176" s="37">
        <f t="shared" si="31"/>
        <v>1.9185141052775556</v>
      </c>
      <c r="M176" s="110">
        <f t="shared" si="36"/>
        <v>-11.760912373409578</v>
      </c>
      <c r="N176" s="110">
        <f t="shared" si="32"/>
        <v>1.5554333647336744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3"/>
        <v>609.01322510111083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4"/>
        <v>33.39253447420338</v>
      </c>
      <c r="K177" s="27">
        <f t="shared" si="35"/>
        <v>6.666666666666667</v>
      </c>
      <c r="L177" s="37">
        <f t="shared" si="31"/>
        <v>1.8465531523870418</v>
      </c>
      <c r="M177" s="110">
        <f t="shared" si="36"/>
        <v>-11.760912373409578</v>
      </c>
      <c r="N177" s="110">
        <f t="shared" si="32"/>
        <v>1.5298727717239846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3"/>
        <v>614.09905598335331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4"/>
        <v>33.464768595370586</v>
      </c>
      <c r="K178" s="27">
        <f t="shared" si="35"/>
        <v>6.666666666666667</v>
      </c>
      <c r="L178" s="37">
        <f t="shared" si="31"/>
        <v>1.7743190312198358</v>
      </c>
      <c r="M178" s="110">
        <f t="shared" si="36"/>
        <v>-11.760912373409578</v>
      </c>
      <c r="N178" s="110">
        <f t="shared" si="32"/>
        <v>1.5046375748543939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3"/>
        <v>619.24085295750854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4"/>
        <v>33.537192003521021</v>
      </c>
      <c r="K179" s="27">
        <f t="shared" si="35"/>
        <v>6.666666666666667</v>
      </c>
      <c r="L179" s="37">
        <f t="shared" si="31"/>
        <v>1.7018956230694009</v>
      </c>
      <c r="M179" s="110">
        <f t="shared" si="36"/>
        <v>-11.760912373409578</v>
      </c>
      <c r="N179" s="110">
        <f t="shared" si="32"/>
        <v>1.4797541352595551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3"/>
        <v>624.43398218431412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4"/>
        <v>33.60973059355856</v>
      </c>
      <c r="K180" s="27">
        <f t="shared" si="35"/>
        <v>6.666666666666667</v>
      </c>
      <c r="L180" s="37">
        <f t="shared" si="31"/>
        <v>1.6293570330318623</v>
      </c>
      <c r="M180" s="110">
        <f t="shared" si="36"/>
        <v>-11.760912373409578</v>
      </c>
      <c r="N180" s="110">
        <f t="shared" si="32"/>
        <v>1.4552436178298804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3"/>
        <v>629.67426849576623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4"/>
        <v>33.682318926272174</v>
      </c>
      <c r="K181" s="27">
        <f t="shared" si="35"/>
        <v>6.666666666666667</v>
      </c>
      <c r="L181" s="37">
        <f t="shared" si="31"/>
        <v>1.5567687003182478</v>
      </c>
      <c r="M181" s="110">
        <f t="shared" si="36"/>
        <v>-11.760912373409578</v>
      </c>
      <c r="N181" s="110">
        <f t="shared" si="32"/>
        <v>1.4311226987491463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3"/>
        <v>634.95794538073267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4"/>
        <v>33.754899239889667</v>
      </c>
      <c r="K182" s="27">
        <f t="shared" si="35"/>
        <v>6.666666666666667</v>
      </c>
      <c r="L182" s="37">
        <f t="shared" si="31"/>
        <v>1.4841883867007546</v>
      </c>
      <c r="M182" s="110">
        <f t="shared" si="36"/>
        <v>-11.760912373409578</v>
      </c>
      <c r="N182" s="110">
        <f t="shared" si="32"/>
        <v>1.4074041868676699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3"/>
        <v>640.28161049065261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4"/>
        <v>33.827420572884328</v>
      </c>
      <c r="K183" s="27">
        <f t="shared" si="35"/>
        <v>6.666666666666667</v>
      </c>
      <c r="L183" s="37">
        <f t="shared" si="31"/>
        <v>1.4116670537060934</v>
      </c>
      <c r="M183" s="110">
        <f t="shared" si="36"/>
        <v>-11.760912373409578</v>
      </c>
      <c r="N183" s="110">
        <f t="shared" si="32"/>
        <v>1.3840975674365998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3"/>
        <v>645.64218614259551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4"/>
        <v>33.899837987265933</v>
      </c>
      <c r="K184" s="27">
        <f t="shared" si="35"/>
        <v>6.666666666666667</v>
      </c>
      <c r="L184" s="37">
        <f t="shared" si="31"/>
        <v>1.339249639324489</v>
      </c>
      <c r="M184" s="110">
        <f t="shared" si="36"/>
        <v>-11.760912373409578</v>
      </c>
      <c r="N184" s="110">
        <f t="shared" si="32"/>
        <v>1.361209476552222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3"/>
        <v>651.03688430950046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4"/>
        <v>33.972111881911005</v>
      </c>
      <c r="K185" s="27">
        <f t="shared" si="35"/>
        <v>6.666666666666667</v>
      </c>
      <c r="L185" s="37">
        <f t="shared" si="31"/>
        <v>1.2669757446794172</v>
      </c>
      <c r="M185" s="110">
        <f t="shared" si="36"/>
        <v>-11.760912373409578</v>
      </c>
      <c r="N185" s="110">
        <f t="shared" si="32"/>
        <v>1.3387441142100287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3"/>
        <v>656.46317561499416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4"/>
        <v>34.04420738609555</v>
      </c>
      <c r="K186" s="27">
        <f t="shared" si="35"/>
        <v>6.666666666666667</v>
      </c>
      <c r="L186" s="37">
        <f t="shared" si="31"/>
        <v>1.1948802404948715</v>
      </c>
      <c r="M186" s="110">
        <f t="shared" si="36"/>
        <v>-11.760912373409578</v>
      </c>
      <c r="N186" s="110">
        <f t="shared" si="32"/>
        <v>1.3167036032696946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3"/>
        <v>661.91876188595006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4"/>
        <v>34.116093824152905</v>
      </c>
      <c r="K187" s="27">
        <f t="shared" si="35"/>
        <v>6.666666666666667</v>
      </c>
      <c r="L187" s="37">
        <f t="shared" si="31"/>
        <v>1.1229938024375166</v>
      </c>
      <c r="M187" s="110">
        <f t="shared" si="36"/>
        <v>-11.760912373409578</v>
      </c>
      <c r="N187" s="110">
        <f t="shared" si="32"/>
        <v>1.2950883009668612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3"/>
        <v>667.40155185534672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4"/>
        <v>34.187744243002101</v>
      </c>
      <c r="K188" s="27">
        <f t="shared" si="35"/>
        <v>6.666666666666667</v>
      </c>
      <c r="L188" s="37">
        <f t="shared" si="31"/>
        <v>1.0513433835883212</v>
      </c>
      <c r="M188" s="110">
        <f t="shared" si="36"/>
        <v>-11.760912373409578</v>
      </c>
      <c r="N188" s="110">
        <f t="shared" si="32"/>
        <v>1.2738970689291997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3"/>
        <v>672.90963964802722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4"/>
        <v>34.259134995119616</v>
      </c>
      <c r="K189" s="27">
        <f t="shared" si="35"/>
        <v>6.666666666666667</v>
      </c>
      <c r="L189" s="37">
        <f t="shared" si="31"/>
        <v>0.97995263147080536</v>
      </c>
      <c r="M189" s="110">
        <f t="shared" si="36"/>
        <v>-11.760912373409578</v>
      </c>
      <c r="N189" s="110">
        <f t="shared" si="32"/>
        <v>1.2531275069964873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3"/>
        <v>678.44128572079694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4"/>
        <v>34.330245370325549</v>
      </c>
      <c r="K190" s="27">
        <f t="shared" si="35"/>
        <v>6.666666666666667</v>
      </c>
      <c r="L190" s="37">
        <f t="shared" si="31"/>
        <v>0.90884225626487236</v>
      </c>
      <c r="M190" s="110">
        <f t="shared" si="36"/>
        <v>-11.760912373409578</v>
      </c>
      <c r="N190" s="110">
        <f t="shared" si="32"/>
        <v>1.2327761555265258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3"/>
        <v>683.99489996482919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4"/>
        <v>34.401057270502044</v>
      </c>
      <c r="K191" s="27">
        <f t="shared" si="35"/>
        <v>6.666666666666667</v>
      </c>
      <c r="L191" s="37">
        <f t="shared" ref="L191:L222" si="37">F191-J191+M191</f>
        <v>0.83803035608837817</v>
      </c>
      <c r="M191" s="110">
        <f t="shared" si="36"/>
        <v>-11.760912373409578</v>
      </c>
      <c r="N191" s="110">
        <f t="shared" ref="N191:N222" si="38">10^(L191/10)</f>
        <v>1.2128386703013205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39">E$95+P192</f>
        <v>689.56902671201465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4"/>
        <v>34.471554922047915</v>
      </c>
      <c r="K192" s="27">
        <f t="shared" si="35"/>
        <v>6.666666666666667</v>
      </c>
      <c r="L192" s="37">
        <f t="shared" si="37"/>
        <v>0.7675327045425071</v>
      </c>
      <c r="M192" s="110">
        <f t="shared" si="36"/>
        <v>-11.760912373409578</v>
      </c>
      <c r="N192" s="110">
        <f t="shared" si="38"/>
        <v>1.1933099736347565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39"/>
        <v>695.16233141743771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4"/>
        <v>34.541724621494382</v>
      </c>
      <c r="K193" s="27">
        <f t="shared" si="35"/>
        <v>6.666666666666667</v>
      </c>
      <c r="L193" s="37">
        <f t="shared" si="37"/>
        <v>0.69736300509604021</v>
      </c>
      <c r="M193" s="110">
        <f t="shared" si="36"/>
        <v>-11.760912373409578</v>
      </c>
      <c r="N193" s="110">
        <f t="shared" si="38"/>
        <v>1.1741843848243259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39"/>
        <v>700.77358881760438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4"/>
        <v>34.611554510263254</v>
      </c>
      <c r="K194" s="27">
        <f t="shared" si="35"/>
        <v>6.666666666666667</v>
      </c>
      <c r="L194" s="37">
        <f t="shared" si="37"/>
        <v>0.62753311632716802</v>
      </c>
      <c r="M194" s="110">
        <f t="shared" si="36"/>
        <v>-11.760912373409578</v>
      </c>
      <c r="N194" s="110">
        <f t="shared" si="38"/>
        <v>1.1554557326829809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39"/>
        <v>706.40167238847562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4"/>
        <v>34.681034375043325</v>
      </c>
      <c r="K195" s="27">
        <f t="shared" si="35"/>
        <v>6.666666666666667</v>
      </c>
      <c r="L195" s="37">
        <f t="shared" si="37"/>
        <v>0.55805325154709706</v>
      </c>
      <c r="M195" s="110">
        <f t="shared" si="36"/>
        <v>-11.760912373409578</v>
      </c>
      <c r="N195" s="110">
        <f t="shared" si="38"/>
        <v>1.1371174525293741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39"/>
        <v>712.04554494899548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4"/>
        <v>34.750155470698282</v>
      </c>
      <c r="K196" s="27">
        <f t="shared" si="35"/>
        <v>6.666666666666667</v>
      </c>
      <c r="L196" s="37">
        <f t="shared" si="37"/>
        <v>0.48893215589214023</v>
      </c>
      <c r="M196" s="110">
        <f t="shared" si="36"/>
        <v>-11.760912373409578</v>
      </c>
      <c r="N196" s="110">
        <f t="shared" si="38"/>
        <v>1.1191626697011334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39"/>
        <v>717.70425027486499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4"/>
        <v>34.81891036300371</v>
      </c>
      <c r="K197" s="27">
        <f t="shared" si="35"/>
        <v>6.666666666666667</v>
      </c>
      <c r="L197" s="37">
        <f t="shared" si="37"/>
        <v>0.42017726358671226</v>
      </c>
      <c r="M197" s="110">
        <f t="shared" si="36"/>
        <v>-11.760912373409578</v>
      </c>
      <c r="N197" s="110">
        <f t="shared" si="38"/>
        <v>1.1015842713823023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39"/>
        <v>723.37690560405917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4"/>
        <v>34.887292788848697</v>
      </c>
      <c r="K198" s="27">
        <f t="shared" si="35"/>
        <v>6.666666666666667</v>
      </c>
      <c r="L198" s="37">
        <f t="shared" si="37"/>
        <v>0.35179483774172482</v>
      </c>
      <c r="M198" s="110">
        <f t="shared" si="36"/>
        <v>-11.760912373409578</v>
      </c>
      <c r="N198" s="110">
        <f t="shared" si="38"/>
        <v>1.0843749682978077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39"/>
        <v>729.06269493025115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4"/>
        <v>34.955297531832592</v>
      </c>
      <c r="K199" s="27">
        <f t="shared" si="35"/>
        <v>6.666666666666667</v>
      </c>
      <c r="L199" s="37">
        <f t="shared" si="37"/>
        <v>0.28379009475782979</v>
      </c>
      <c r="M199" s="110">
        <f t="shared" si="36"/>
        <v>-11.760912373409578</v>
      </c>
      <c r="N199" s="110">
        <f t="shared" si="38"/>
        <v>1.0675273476210527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39"/>
        <v>734.76086299314329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4"/>
        <v>35.022920311445695</v>
      </c>
      <c r="K200" s="27">
        <f t="shared" si="35"/>
        <v>6.666666666666667</v>
      </c>
      <c r="L200" s="37">
        <f t="shared" si="37"/>
        <v>0.21616731514472676</v>
      </c>
      <c r="M200" s="110">
        <f t="shared" si="36"/>
        <v>-11.760912373409578</v>
      </c>
      <c r="N200" s="110">
        <f t="shared" si="38"/>
        <v>1.0510339182612978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39"/>
        <v>740.47070988591076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4"/>
        <v>35.090157684247664</v>
      </c>
      <c r="K201" s="27">
        <f t="shared" si="35"/>
        <v>6.666666666666667</v>
      </c>
      <c r="L201" s="37">
        <f t="shared" si="37"/>
        <v>0.14892994234275747</v>
      </c>
      <c r="M201" s="110">
        <f t="shared" si="36"/>
        <v>-11.760912373409578</v>
      </c>
      <c r="N201" s="110">
        <f t="shared" si="38"/>
        <v>1.034887149542167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39"/>
        <v>746.19158620974747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4"/>
        <v>35.157006955653983</v>
      </c>
      <c r="K202" s="27">
        <f t="shared" si="35"/>
        <v>6.666666666666667</v>
      </c>
      <c r="L202" s="37">
        <f t="shared" si="37"/>
        <v>8.2080670936438338E-2</v>
      </c>
      <c r="M202" s="110">
        <f t="shared" si="36"/>
        <v>-11.760912373409578</v>
      </c>
      <c r="N202" s="110">
        <f t="shared" si="38"/>
        <v>1.0190795041480352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39"/>
        <v>751.92288871404321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4"/>
        <v>35.22346610111186</v>
      </c>
      <c r="K203" s="27">
        <f t="shared" si="35"/>
        <v>6.666666666666667</v>
      </c>
      <c r="L203" s="37">
        <f t="shared" si="37"/>
        <v>1.5621525478561438E-2</v>
      </c>
      <c r="M203" s="110">
        <f t="shared" si="36"/>
        <v>-11.760912373409578</v>
      </c>
      <c r="N203" s="110">
        <f t="shared" si="38"/>
        <v>1.0036034660987059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39"/>
        <v>757.66405636816944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4"/>
        <v>35.289533695596191</v>
      </c>
      <c r="K204" s="27">
        <f t="shared" si="35"/>
        <v>6.666666666666667</v>
      </c>
      <c r="L204" s="37">
        <f t="shared" si="37"/>
        <v>-5.044606900576909E-2</v>
      </c>
      <c r="M204" s="110">
        <f t="shared" si="36"/>
        <v>-11.760912373409578</v>
      </c>
      <c r="N204" s="110">
        <f t="shared" si="38"/>
        <v>0.98845156441206539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39"/>
        <v>763.41456681735178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4"/>
        <v>35.355208850486335</v>
      </c>
      <c r="K205" s="27">
        <f t="shared" si="35"/>
        <v>6.666666666666667</v>
      </c>
      <c r="L205" s="37">
        <f t="shared" si="37"/>
        <v>-0.11612122389591306</v>
      </c>
      <c r="M205" s="110">
        <f t="shared" si="36"/>
        <v>-11.760912373409578</v>
      </c>
      <c r="N205" s="110">
        <f t="shared" si="38"/>
        <v>0.97361639302726355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39"/>
        <v>769.17393318078439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4"/>
        <v>35.420491156997876</v>
      </c>
      <c r="K206" s="27">
        <f t="shared" si="35"/>
        <v>6.666666666666667</v>
      </c>
      <c r="L206" s="37">
        <f t="shared" si="37"/>
        <v>-0.18140353040745438</v>
      </c>
      <c r="M206" s="110">
        <f t="shared" si="36"/>
        <v>-11.760912373409578</v>
      </c>
      <c r="N206" s="110">
        <f t="shared" si="38"/>
        <v>0.95909062748557916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39"/>
        <v>774.94170115509428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4"/>
        <v>35.485380635442624</v>
      </c>
      <c r="K207" s="27">
        <f t="shared" si="35"/>
        <v>6.666666666666667</v>
      </c>
      <c r="L207" s="37">
        <f t="shared" si="37"/>
        <v>-0.24629300885220218</v>
      </c>
      <c r="M207" s="110">
        <f t="shared" si="36"/>
        <v>-11.760912373409578</v>
      </c>
      <c r="N207" s="110">
        <f t="shared" si="38"/>
        <v>0.94486703880084066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39"/>
        <v>780.71744639060171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4"/>
        <v>35.549877689676443</v>
      </c>
      <c r="K208" s="27">
        <f t="shared" si="35"/>
        <v>6.666666666666667</v>
      </c>
      <c r="L208" s="37">
        <f t="shared" si="37"/>
        <v>-0.31079006308602075</v>
      </c>
      <c r="M208" s="110">
        <f t="shared" si="36"/>
        <v>-11.760912373409578</v>
      </c>
      <c r="N208" s="110">
        <f t="shared" si="38"/>
        <v>0.93093850489477137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39"/>
        <v>786.50077211160828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4"/>
        <v>35.613983066170128</v>
      </c>
      <c r="K209" s="27">
        <f t="shared" si="35"/>
        <v>6.666666666666667</v>
      </c>
      <c r="L209" s="37">
        <f t="shared" si="37"/>
        <v>-0.37489543957970639</v>
      </c>
      <c r="M209" s="110">
        <f t="shared" si="36"/>
        <v>-11.760912373409578</v>
      </c>
      <c r="N209" s="110">
        <f t="shared" si="38"/>
        <v>0.9172980199236398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39"/>
        <v>792.29130695526737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4"/>
        <v>35.677697817204717</v>
      </c>
      <c r="K210" s="27">
        <f t="shared" si="35"/>
        <v>6.666666666666667</v>
      </c>
      <c r="L210" s="37">
        <f t="shared" si="37"/>
        <v>-0.43861019061429474</v>
      </c>
      <c r="M210" s="110">
        <f t="shared" si="36"/>
        <v>-11.760912373409578</v>
      </c>
      <c r="N210" s="110">
        <f t="shared" si="38"/>
        <v>0.90393870178011082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39"/>
        <v>622.13315019476022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4"/>
        <v>33.577666864438442</v>
      </c>
      <c r="K211" s="27">
        <f t="shared" si="35"/>
        <v>6.666666666666667</v>
      </c>
      <c r="L211" s="37">
        <f t="shared" si="37"/>
        <v>1.6614207621519803</v>
      </c>
      <c r="M211" s="110">
        <f t="shared" si="36"/>
        <v>-11.760912373409578</v>
      </c>
      <c r="N211" s="110">
        <f t="shared" si="38"/>
        <v>1.4660273624823341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39"/>
        <v>622.23095029025296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4"/>
        <v>33.579032189647457</v>
      </c>
      <c r="K212" s="27">
        <f t="shared" si="35"/>
        <v>6.666666666666667</v>
      </c>
      <c r="L212" s="37">
        <f t="shared" si="37"/>
        <v>1.6600554369429652</v>
      </c>
      <c r="M212" s="110">
        <f t="shared" si="36"/>
        <v>-11.760912373409578</v>
      </c>
      <c r="N212" s="110">
        <f t="shared" si="38"/>
        <v>1.4655665485412026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39"/>
        <v>622.52403934061795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4"/>
        <v>33.583122535480726</v>
      </c>
      <c r="K213" s="27">
        <f t="shared" si="35"/>
        <v>6.666666666666667</v>
      </c>
      <c r="L213" s="37">
        <f t="shared" si="37"/>
        <v>1.6559650911096959</v>
      </c>
      <c r="M213" s="110">
        <f t="shared" si="36"/>
        <v>-11.760912373409578</v>
      </c>
      <c r="N213" s="110">
        <f t="shared" si="38"/>
        <v>1.4641868736527943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39"/>
        <v>623.01148856894611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4"/>
        <v>33.589921105770699</v>
      </c>
      <c r="K214" s="27">
        <f t="shared" si="35"/>
        <v>6.666666666666667</v>
      </c>
      <c r="L214" s="37">
        <f t="shared" si="37"/>
        <v>1.6491665208197226</v>
      </c>
      <c r="M214" s="110">
        <f t="shared" si="36"/>
        <v>-11.760912373409578</v>
      </c>
      <c r="N214" s="110">
        <f t="shared" si="38"/>
        <v>1.4618965866648437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39"/>
        <v>623.69176627065144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4"/>
        <v>33.599400214137113</v>
      </c>
      <c r="K215" s="27">
        <f t="shared" si="35"/>
        <v>6.666666666666667</v>
      </c>
      <c r="L215" s="37">
        <f t="shared" si="37"/>
        <v>1.6396874124533092</v>
      </c>
      <c r="M215" s="110">
        <f t="shared" si="36"/>
        <v>-11.760912373409578</v>
      </c>
      <c r="N215" s="110">
        <f t="shared" si="38"/>
        <v>1.4587092645226234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39"/>
        <v>624.56276157664342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4"/>
        <v>33.61152173288535</v>
      </c>
      <c r="K216" s="27">
        <f t="shared" si="35"/>
        <v>6.666666666666667</v>
      </c>
      <c r="L216" s="37">
        <f t="shared" si="37"/>
        <v>1.6275658937050714</v>
      </c>
      <c r="M216" s="110">
        <f t="shared" si="36"/>
        <v>-11.760912373409578</v>
      </c>
      <c r="N216" s="110">
        <f t="shared" si="38"/>
        <v>1.454643562624399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39"/>
        <v>625.62181651888773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4"/>
        <v>33.626237698368442</v>
      </c>
      <c r="K217" s="27">
        <f t="shared" si="35"/>
        <v>6.666666666666667</v>
      </c>
      <c r="L217" s="37">
        <f t="shared" si="37"/>
        <v>1.6128499282219799</v>
      </c>
      <c r="M217" s="110">
        <f t="shared" si="36"/>
        <v>-11.760912373409578</v>
      </c>
      <c r="N217" s="110">
        <f t="shared" si="38"/>
        <v>1.4497228789419463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39"/>
        <v>626.8657652881775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4"/>
        <v>33.643491051511525</v>
      </c>
      <c r="K218" s="27">
        <f t="shared" si="35"/>
        <v>6.666666666666667</v>
      </c>
      <c r="L218" s="37">
        <f t="shared" si="37"/>
        <v>1.595596575078897</v>
      </c>
      <c r="M218" s="110">
        <f t="shared" si="36"/>
        <v>-11.760912373409578</v>
      </c>
      <c r="N218" s="110">
        <f t="shared" si="38"/>
        <v>1.4439749444351651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39"/>
        <v>628.29097937883557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4"/>
        <v>33.663216488473864</v>
      </c>
      <c r="K219" s="27">
        <f t="shared" si="35"/>
        <v>6.666666666666667</v>
      </c>
      <c r="L219" s="37">
        <f t="shared" si="37"/>
        <v>1.5758711381165575</v>
      </c>
      <c r="M219" s="110">
        <f t="shared" si="36"/>
        <v>-11.760912373409578</v>
      </c>
      <c r="N219" s="110">
        <f t="shared" si="38"/>
        <v>1.4374313544322108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39"/>
        <v>629.89341719499157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4"/>
        <v>33.685341394150043</v>
      </c>
      <c r="K220" s="27">
        <f t="shared" si="35"/>
        <v>6.666666666666667</v>
      </c>
      <c r="L220" s="37">
        <f t="shared" si="37"/>
        <v>1.5537462324403783</v>
      </c>
      <c r="M220" s="110">
        <f t="shared" si="36"/>
        <v>-11.760912373409578</v>
      </c>
      <c r="N220" s="110">
        <f t="shared" si="38"/>
        <v>1.4301270569106763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39"/>
        <v>631.66867664920733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4"/>
        <v>33.709786830409548</v>
      </c>
      <c r="K221" s="27">
        <f t="shared" si="35"/>
        <v>6.666666666666667</v>
      </c>
      <c r="L221" s="37">
        <f t="shared" si="37"/>
        <v>1.5293007961808733</v>
      </c>
      <c r="M221" s="110">
        <f t="shared" si="36"/>
        <v>-11.760912373409578</v>
      </c>
      <c r="N221" s="110">
        <f t="shared" si="38"/>
        <v>1.4220998139928687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39"/>
        <v>633.61204931177485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4"/>
        <v>33.736468551548477</v>
      </c>
      <c r="K222" s="27">
        <f t="shared" si="35"/>
        <v>6.666666666666667</v>
      </c>
      <c r="L222" s="37">
        <f t="shared" si="37"/>
        <v>1.5026190750419453</v>
      </c>
      <c r="M222" s="110">
        <f t="shared" si="36"/>
        <v>-11.760912373409578</v>
      </c>
      <c r="N222" s="110">
        <f t="shared" si="38"/>
        <v>1.4133896525214831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39"/>
        <v>635.71857475841568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4"/>
        <v>33.765298021191491</v>
      </c>
      <c r="K223" s="27">
        <f t="shared" si="35"/>
        <v>6.666666666666667</v>
      </c>
      <c r="L223" s="37">
        <f t="shared" ref="L223:L254" si="40">F223-J223+M223</f>
        <v>1.473789605398931</v>
      </c>
      <c r="M223" s="110">
        <f t="shared" si="36"/>
        <v>-11.760912373409578</v>
      </c>
      <c r="N223" s="110">
        <f t="shared" ref="N223:N254" si="41">10^(L223/10)</f>
        <v>1.4040383184298109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2">E$95+P224</f>
        <v>637.98309390253314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3">20*LOG10(E224/G224)-2.3</f>
        <v>33.796183407585588</v>
      </c>
      <c r="K224" s="27">
        <f t="shared" ref="K224:K268" si="44">4/60*100</f>
        <v>6.666666666666667</v>
      </c>
      <c r="L224" s="37">
        <f t="shared" si="40"/>
        <v>1.4429042190048342</v>
      </c>
      <c r="M224" s="110">
        <f t="shared" ref="M224:M268" si="45">10*LOG(6.666667/100)</f>
        <v>-11.760912373409578</v>
      </c>
      <c r="N224" s="110">
        <f t="shared" si="41"/>
        <v>1.394088747919924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2"/>
        <v>640.40030027108878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3"/>
        <v>33.829030537588793</v>
      </c>
      <c r="K225" s="27">
        <f t="shared" si="44"/>
        <v>6.666666666666667</v>
      </c>
      <c r="L225" s="37">
        <f t="shared" si="40"/>
        <v>1.4100570890016293</v>
      </c>
      <c r="M225" s="110">
        <f t="shared" si="45"/>
        <v>-11.760912373409578</v>
      </c>
      <c r="N225" s="110">
        <f t="shared" si="41"/>
        <v>1.3835845663873951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2"/>
        <v>642.96478837597476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3"/>
        <v>33.863743793391428</v>
      </c>
      <c r="K226" s="27">
        <f t="shared" si="44"/>
        <v>6.666666666666667</v>
      </c>
      <c r="L226" s="37">
        <f t="shared" si="40"/>
        <v>1.3753438331989933</v>
      </c>
      <c r="M226" s="110">
        <f t="shared" si="45"/>
        <v>-11.760912373409578</v>
      </c>
      <c r="N226" s="110">
        <f t="shared" si="41"/>
        <v>1.3725696237567022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2"/>
        <v>645.67109853192574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3"/>
        <v>33.900226939855386</v>
      </c>
      <c r="K227" s="27">
        <f t="shared" si="44"/>
        <v>6.666666666666667</v>
      </c>
      <c r="L227" s="37">
        <f t="shared" si="40"/>
        <v>1.3388606867350354</v>
      </c>
      <c r="M227" s="110">
        <f t="shared" si="45"/>
        <v>-11.760912373409578</v>
      </c>
      <c r="N227" s="110">
        <f t="shared" si="41"/>
        <v>1.3610875725757805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2"/>
        <v>648.51375766607634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3"/>
        <v>33.938383874094633</v>
      </c>
      <c r="K228" s="27">
        <f t="shared" si="44"/>
        <v>6.666666666666667</v>
      </c>
      <c r="L228" s="37">
        <f t="shared" si="40"/>
        <v>1.3007037524957887</v>
      </c>
      <c r="M228" s="110">
        <f t="shared" si="45"/>
        <v>-11.760912373409578</v>
      </c>
      <c r="N228" s="110">
        <f t="shared" si="41"/>
        <v>1.3491814929946504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2"/>
        <v>651.48731584427355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3"/>
        <v>33.978119292377606</v>
      </c>
      <c r="K229" s="27">
        <f t="shared" si="44"/>
        <v>6.666666666666667</v>
      </c>
      <c r="L229" s="37">
        <f t="shared" si="40"/>
        <v>1.2609683342128157</v>
      </c>
      <c r="M229" s="110">
        <f t="shared" si="45"/>
        <v>-11.760912373409578</v>
      </c>
      <c r="N229" s="110">
        <f t="shared" si="41"/>
        <v>1.3368935667225403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2"/>
        <v>654.58637839891526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3"/>
        <v>34.019339272487755</v>
      </c>
      <c r="K230" s="27">
        <f t="shared" si="44"/>
        <v>6.666666666666667</v>
      </c>
      <c r="L230" s="37">
        <f t="shared" si="40"/>
        <v>1.2197483541026664</v>
      </c>
      <c r="M230" s="110">
        <f t="shared" si="45"/>
        <v>-11.760912373409578</v>
      </c>
      <c r="N230" s="110">
        <f t="shared" si="41"/>
        <v>1.3242648002894837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2"/>
        <v>657.80563367869593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3"/>
        <v>34.061951772263619</v>
      </c>
      <c r="K231" s="27">
        <f t="shared" si="44"/>
        <v>6.666666666666667</v>
      </c>
      <c r="L231" s="37">
        <f t="shared" si="40"/>
        <v>1.1771358543268029</v>
      </c>
      <c r="M231" s="110">
        <f t="shared" si="45"/>
        <v>-11.760912373409578</v>
      </c>
      <c r="N231" s="110">
        <f t="shared" si="41"/>
        <v>1.3113347964692825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2"/>
        <v>661.13987655071571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3"/>
        <v>34.105867047126459</v>
      </c>
      <c r="K232" s="27">
        <f t="shared" si="44"/>
        <v>6.666666666666667</v>
      </c>
      <c r="L232" s="37">
        <f t="shared" si="40"/>
        <v>1.1332205794639627</v>
      </c>
      <c r="M232" s="110">
        <f t="shared" si="45"/>
        <v>-11.760912373409578</v>
      </c>
      <c r="N232" s="110">
        <f t="shared" si="41"/>
        <v>1.298141571562613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2"/>
        <v>664.58402787025079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3"/>
        <v>34.150997991000452</v>
      </c>
      <c r="K233" s="27">
        <f t="shared" si="44"/>
        <v>6.666666666666667</v>
      </c>
      <c r="L233" s="37">
        <f t="shared" si="40"/>
        <v>1.0880896355899701</v>
      </c>
      <c r="M233" s="110">
        <f t="shared" si="45"/>
        <v>-11.760912373409578</v>
      </c>
      <c r="N233" s="110">
        <f t="shared" si="41"/>
        <v>1.2847214153819173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2"/>
        <v>668.13315019476022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3"/>
        <v>34.197260406170912</v>
      </c>
      <c r="K234" s="27">
        <f t="shared" si="44"/>
        <v>6.666666666666667</v>
      </c>
      <c r="L234" s="37">
        <f t="shared" si="40"/>
        <v>1.0418272204195098</v>
      </c>
      <c r="M234" s="110">
        <f t="shared" si="45"/>
        <v>-11.760912373409578</v>
      </c>
      <c r="N234" s="110">
        <f t="shared" si="41"/>
        <v>1.2711087901989595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2"/>
        <v>671.78246005892402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3"/>
        <v>34.244573208360421</v>
      </c>
      <c r="K235" s="27">
        <f t="shared" si="44"/>
        <v>6.666666666666667</v>
      </c>
      <c r="L235" s="37">
        <f t="shared" si="40"/>
        <v>0.99451441823000053</v>
      </c>
      <c r="M235" s="110">
        <f t="shared" si="45"/>
        <v>-11.760912373409578</v>
      </c>
      <c r="N235" s="110">
        <f t="shared" si="41"/>
        <v>1.2573362645771913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2"/>
        <v>675.52733714970657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3"/>
        <v>34.292858573690687</v>
      </c>
      <c r="K236" s="27">
        <f t="shared" si="44"/>
        <v>6.666666666666667</v>
      </c>
      <c r="L236" s="37">
        <f t="shared" si="40"/>
        <v>0.94622905289973502</v>
      </c>
      <c r="M236" s="110">
        <f t="shared" si="45"/>
        <v>-11.760912373409578</v>
      </c>
      <c r="N236" s="110">
        <f t="shared" si="41"/>
        <v>1.2434344778752957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2"/>
        <v>679.36333072779382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3"/>
        <v>34.342042034302281</v>
      </c>
      <c r="K237" s="27">
        <f t="shared" si="44"/>
        <v>6.666666666666667</v>
      </c>
      <c r="L237" s="37">
        <f t="shared" si="40"/>
        <v>0.89704559228814063</v>
      </c>
      <c r="M237" s="110">
        <f t="shared" si="45"/>
        <v>-11.760912373409578</v>
      </c>
      <c r="N237" s="110">
        <f t="shared" si="41"/>
        <v>1.2294321312352701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2"/>
        <v>683.28616363738547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3"/>
        <v>34.392052529285486</v>
      </c>
      <c r="K238" s="27">
        <f t="shared" si="44"/>
        <v>6.666666666666667</v>
      </c>
      <c r="L238" s="37">
        <f t="shared" si="40"/>
        <v>0.84703509730493565</v>
      </c>
      <c r="M238" s="110">
        <f t="shared" si="45"/>
        <v>-11.760912373409578</v>
      </c>
      <c r="N238" s="110">
        <f t="shared" si="41"/>
        <v>1.2153560010200424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2"/>
        <v>687.2917342331192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3"/>
        <v>34.442822417289847</v>
      </c>
      <c r="K239" s="27">
        <f t="shared" si="44"/>
        <v>6.666666666666667</v>
      </c>
      <c r="L239" s="37">
        <f t="shared" si="40"/>
        <v>0.79626520930057509</v>
      </c>
      <c r="M239" s="110">
        <f t="shared" si="45"/>
        <v>-11.760912373409578</v>
      </c>
      <c r="N239" s="110">
        <f t="shared" si="41"/>
        <v>1.2012309709070164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2"/>
        <v>691.37611653341298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3"/>
        <v>34.494287456777379</v>
      </c>
      <c r="K240" s="27">
        <f t="shared" si="44"/>
        <v>6.666666666666667</v>
      </c>
      <c r="L240" s="37">
        <f t="shared" si="40"/>
        <v>0.74480016981304331</v>
      </c>
      <c r="M240" s="110">
        <f t="shared" si="45"/>
        <v>-11.760912373409578</v>
      </c>
      <c r="N240" s="110">
        <f t="shared" si="41"/>
        <v>1.1870800791449694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2"/>
        <v>695.53555888589892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3"/>
        <v>34.546386759405692</v>
      </c>
      <c r="K241" s="27">
        <f t="shared" si="44"/>
        <v>6.666666666666667</v>
      </c>
      <c r="L241" s="37">
        <f t="shared" si="40"/>
        <v>0.69270086718472967</v>
      </c>
      <c r="M241" s="110">
        <f t="shared" si="45"/>
        <v>-11.760912373409578</v>
      </c>
      <c r="N241" s="110">
        <f t="shared" si="41"/>
        <v>1.172924577817579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2"/>
        <v>699.7664814046808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3"/>
        <v>34.599062721508226</v>
      </c>
      <c r="K242" s="27">
        <f t="shared" si="44"/>
        <v>6.666666666666667</v>
      </c>
      <c r="L242" s="37">
        <f t="shared" si="40"/>
        <v>0.64002490508219623</v>
      </c>
      <c r="M242" s="110">
        <f t="shared" si="45"/>
        <v>-11.760912373409578</v>
      </c>
      <c r="N242" s="110">
        <f t="shared" si="41"/>
        <v>1.1587840013070343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2"/>
        <v>704.06547241227486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3"/>
        <v>34.652260938104924</v>
      </c>
      <c r="K243" s="27">
        <f t="shared" si="44"/>
        <v>6.666666666666667</v>
      </c>
      <c r="L243" s="37">
        <f t="shared" si="40"/>
        <v>0.58682668848549824</v>
      </c>
      <c r="M243" s="110">
        <f t="shared" si="45"/>
        <v>-11.760912373409578</v>
      </c>
      <c r="N243" s="110">
        <f t="shared" si="41"/>
        <v>1.1446762415006686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2"/>
        <v>708.42928409237993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3"/>
        <v>34.705930103349637</v>
      </c>
      <c r="K244" s="27">
        <f t="shared" si="44"/>
        <v>6.666666666666667</v>
      </c>
      <c r="L244" s="37">
        <f t="shared" si="40"/>
        <v>0.53315752324078503</v>
      </c>
      <c r="M244" s="110">
        <f t="shared" si="45"/>
        <v>-11.760912373409578</v>
      </c>
      <c r="N244" s="110">
        <f t="shared" si="41"/>
        <v>1.1306176276206463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2"/>
        <v>712.85482753384463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3"/>
        <v>34.7600219008145</v>
      </c>
      <c r="K245" s="27">
        <f t="shared" si="44"/>
        <v>6.666666666666667</v>
      </c>
      <c r="L245" s="37">
        <f t="shared" si="40"/>
        <v>0.47906572577592144</v>
      </c>
      <c r="M245" s="110">
        <f t="shared" si="45"/>
        <v>-11.760912373409578</v>
      </c>
      <c r="N245" s="110">
        <f t="shared" si="41"/>
        <v>1.1166230088737445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2"/>
        <v>717.3391673218988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3"/>
        <v>34.814490886536682</v>
      </c>
      <c r="K246" s="27">
        <f t="shared" si="44"/>
        <v>6.666666666666667</v>
      </c>
      <c r="L246" s="37">
        <f t="shared" si="40"/>
        <v>0.42459674005374026</v>
      </c>
      <c r="M246" s="110">
        <f t="shared" si="45"/>
        <v>-11.760912373409578</v>
      </c>
      <c r="N246" s="110">
        <f t="shared" si="41"/>
        <v>1.1027058384102042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2"/>
        <v>721.87951581025141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3"/>
        <v>34.869294367315639</v>
      </c>
      <c r="K247" s="27">
        <f t="shared" si="44"/>
        <v>6.666666666666667</v>
      </c>
      <c r="L247" s="37">
        <f t="shared" si="40"/>
        <v>0.36979325927478257</v>
      </c>
      <c r="M247" s="110">
        <f t="shared" si="45"/>
        <v>-11.760912373409578</v>
      </c>
      <c r="N247" s="110">
        <f t="shared" si="41"/>
        <v>1.0888782573446654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2"/>
        <v>726.47322718718942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3"/>
        <v>34.924392276352748</v>
      </c>
      <c r="K248" s="27">
        <f t="shared" si="44"/>
        <v>6.666666666666667</v>
      </c>
      <c r="L248" s="37">
        <f t="shared" si="40"/>
        <v>0.31469535023767392</v>
      </c>
      <c r="M248" s="110">
        <f t="shared" si="45"/>
        <v>-11.760912373409578</v>
      </c>
      <c r="N248" s="110">
        <f t="shared" si="41"/>
        <v>1.0751511778273843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2"/>
        <v>731.11779143044009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3"/>
        <v>34.979747047970143</v>
      </c>
      <c r="K249" s="27">
        <f t="shared" si="44"/>
        <v>6.666666666666667</v>
      </c>
      <c r="L249" s="37">
        <f t="shared" si="40"/>
        <v>0.25934057862027871</v>
      </c>
      <c r="M249" s="110">
        <f t="shared" si="45"/>
        <v>-11.760912373409578</v>
      </c>
      <c r="N249" s="110">
        <f t="shared" si="41"/>
        <v>1.061534364360686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2"/>
        <v>735.810828229241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3"/>
        <v>35.035323492832468</v>
      </c>
      <c r="K250" s="27">
        <f t="shared" si="44"/>
        <v>6.666666666666667</v>
      </c>
      <c r="L250" s="37">
        <f t="shared" si="40"/>
        <v>0.20376413375795366</v>
      </c>
      <c r="M250" s="110">
        <f t="shared" si="45"/>
        <v>-11.760912373409578</v>
      </c>
      <c r="N250" s="110">
        <f t="shared" si="41"/>
        <v>1.0480365127348539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2"/>
        <v>740.55008093773301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3"/>
        <v>35.09108867482054</v>
      </c>
      <c r="K251" s="27">
        <f t="shared" si="44"/>
        <v>6.666666666666667</v>
      </c>
      <c r="L251" s="37">
        <f t="shared" si="40"/>
        <v>0.14799895176988187</v>
      </c>
      <c r="M251" s="110">
        <f t="shared" si="45"/>
        <v>-11.760912373409578</v>
      </c>
      <c r="N251" s="110">
        <f t="shared" si="41"/>
        <v>1.0346653261115442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2"/>
        <v>745.33341061131648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3"/>
        <v>35.147011790468703</v>
      </c>
      <c r="K252" s="27">
        <f t="shared" si="44"/>
        <v>6.666666666666667</v>
      </c>
      <c r="L252" s="37">
        <f t="shared" si="40"/>
        <v>9.2075836121718879E-2</v>
      </c>
      <c r="M252" s="110">
        <f t="shared" si="45"/>
        <v>-11.760912373409578</v>
      </c>
      <c r="N252" s="110">
        <f t="shared" si="41"/>
        <v>1.021427587913124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2"/>
        <v>750.15879016686245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3"/>
        <v>35.203064051673643</v>
      </c>
      <c r="K253" s="27">
        <f t="shared" si="44"/>
        <v>6.666666666666667</v>
      </c>
      <c r="L253" s="37">
        <f t="shared" si="40"/>
        <v>3.6023574916779211E-2</v>
      </c>
      <c r="M253" s="110">
        <f t="shared" si="45"/>
        <v>-11.760912373409578</v>
      </c>
      <c r="N253" s="110">
        <f t="shared" si="41"/>
        <v>1.0083292312856658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2"/>
        <v>755.02429869846969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3"/>
        <v>35.259218572208994</v>
      </c>
      <c r="K254" s="27">
        <f t="shared" si="44"/>
        <v>6.666666666666667</v>
      </c>
      <c r="L254" s="37">
        <f t="shared" si="40"/>
        <v>-2.0130945618571872E-2</v>
      </c>
      <c r="M254" s="110">
        <f t="shared" si="45"/>
        <v>-11.760912373409578</v>
      </c>
      <c r="N254" s="110">
        <f t="shared" si="41"/>
        <v>0.99537540499389099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2"/>
        <v>759.92811597266041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3"/>
        <v>35.315450258434026</v>
      </c>
      <c r="K255" s="27">
        <f t="shared" si="44"/>
        <v>6.666666666666667</v>
      </c>
      <c r="L255" s="37">
        <f t="shared" ref="L255:L268" si="46">F255-J255+M255</f>
        <v>-7.6362631843604589E-2</v>
      </c>
      <c r="M255" s="110">
        <f t="shared" si="45"/>
        <v>-11.760912373409578</v>
      </c>
      <c r="N255" s="110">
        <f t="shared" ref="N255:N268" si="47">10^(L255/10)</f>
        <v>0.98257053568043806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8">E$95+P256</f>
        <v>764.86851712035036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3"/>
        <v>35.371735704462388</v>
      </c>
      <c r="K256" s="27">
        <f t="shared" si="44"/>
        <v>6.666666666666667</v>
      </c>
      <c r="L256" s="37">
        <f t="shared" si="46"/>
        <v>-0.13264807787196631</v>
      </c>
      <c r="M256" s="110">
        <f t="shared" si="45"/>
        <v>-11.760912373409578</v>
      </c>
      <c r="N256" s="110">
        <f t="shared" si="47"/>
        <v>0.96991838648168116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8"/>
        <v>769.8438675374473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3"/>
        <v>35.428053091956059</v>
      </c>
      <c r="K257" s="27">
        <f t="shared" si="44"/>
        <v>6.666666666666667</v>
      </c>
      <c r="L257" s="37">
        <f t="shared" si="46"/>
        <v>-0.18896546536563719</v>
      </c>
      <c r="M257" s="110">
        <f t="shared" si="45"/>
        <v>-11.760912373409578</v>
      </c>
      <c r="N257" s="110">
        <f t="shared" si="47"/>
        <v>0.95742211203981598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8"/>
        <v>774.85261800141973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3"/>
        <v>35.484382094626312</v>
      </c>
      <c r="K258" s="27">
        <f t="shared" si="44"/>
        <v>6.666666666666667</v>
      </c>
      <c r="L258" s="37">
        <f t="shared" si="46"/>
        <v>-0.24529446803589039</v>
      </c>
      <c r="M258" s="110">
        <f t="shared" si="45"/>
        <v>-11.760912373409578</v>
      </c>
      <c r="N258" s="110">
        <f t="shared" si="47"/>
        <v>0.94508430998812643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8"/>
        <v>779.89330000746145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3"/>
        <v>35.540703787457019</v>
      </c>
      <c r="K259" s="27">
        <f t="shared" si="44"/>
        <v>6.666666666666667</v>
      </c>
      <c r="L259" s="37">
        <f t="shared" si="46"/>
        <v>-0.30161616086659748</v>
      </c>
      <c r="M259" s="110">
        <f t="shared" si="45"/>
        <v>-11.760912373409578</v>
      </c>
      <c r="N259" s="110">
        <f t="shared" si="47"/>
        <v>0.93290706901446618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8"/>
        <v>784.96452132488162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3"/>
        <v>35.597000560611235</v>
      </c>
      <c r="K260" s="27">
        <f t="shared" si="44"/>
        <v>6.666666666666667</v>
      </c>
      <c r="L260" s="37">
        <f t="shared" si="46"/>
        <v>-0.35791293402081337</v>
      </c>
      <c r="M260" s="110">
        <f t="shared" si="45"/>
        <v>-11.760912373409578</v>
      </c>
      <c r="N260" s="110">
        <f t="shared" si="47"/>
        <v>0.92089201362902851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8"/>
        <v>790.06496177194629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3"/>
        <v>35.653256037940345</v>
      </c>
      <c r="K261" s="27">
        <f t="shared" si="44"/>
        <v>6.666666666666667</v>
      </c>
      <c r="L261" s="37">
        <f t="shared" si="46"/>
        <v>-0.4141684113499231</v>
      </c>
      <c r="M261" s="110">
        <f t="shared" si="45"/>
        <v>-11.760912373409578</v>
      </c>
      <c r="N261" s="110">
        <f t="shared" si="47"/>
        <v>0.90904034577710791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8"/>
        <v>795.19336920550359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3"/>
        <v>35.709454999981652</v>
      </c>
      <c r="K262" s="27">
        <f t="shared" si="44"/>
        <v>6.666666666666667</v>
      </c>
      <c r="L262" s="37">
        <f t="shared" si="46"/>
        <v>-0.47036737339123036</v>
      </c>
      <c r="M262" s="110">
        <f t="shared" si="45"/>
        <v>-11.760912373409578</v>
      </c>
      <c r="N262" s="110">
        <f t="shared" si="47"/>
        <v>0.89735288344746222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8"/>
        <v>800.34855572025685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3"/>
        <v>35.765583311306379</v>
      </c>
      <c r="K263" s="27">
        <f t="shared" si="44"/>
        <v>6.666666666666667</v>
      </c>
      <c r="L263" s="37">
        <f t="shared" si="46"/>
        <v>-0.52649568471595742</v>
      </c>
      <c r="M263" s="110">
        <f t="shared" si="45"/>
        <v>-11.760912373409578</v>
      </c>
      <c r="N263" s="110">
        <f t="shared" si="47"/>
        <v>0.88583009643238675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8"/>
        <v>805.52939405144411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3"/>
        <v>35.821627852061368</v>
      </c>
      <c r="K264" s="27">
        <f t="shared" si="44"/>
        <v>6.666666666666667</v>
      </c>
      <c r="L264" s="37">
        <f t="shared" si="46"/>
        <v>-0.58254022547094664</v>
      </c>
      <c r="M264" s="110">
        <f t="shared" si="45"/>
        <v>-11.760912373409578</v>
      </c>
      <c r="N264" s="110">
        <f t="shared" si="47"/>
        <v>0.87447213939816459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8"/>
        <v>810.73481417386802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3"/>
        <v>35.877576453535838</v>
      </c>
      <c r="K265" s="27">
        <f t="shared" si="44"/>
        <v>6.666666666666667</v>
      </c>
      <c r="L265" s="37">
        <f t="shared" si="46"/>
        <v>-0.63848882694541587</v>
      </c>
      <c r="M265" s="110">
        <f t="shared" si="45"/>
        <v>-11.760912373409578</v>
      </c>
      <c r="N265" s="110">
        <f t="shared" si="47"/>
        <v>0.8632788824242319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8"/>
        <v>815.96380008965684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3"/>
        <v>35.933417837576258</v>
      </c>
      <c r="K266" s="27">
        <f t="shared" si="44"/>
        <v>6.666666666666667</v>
      </c>
      <c r="L266" s="37">
        <f t="shared" si="46"/>
        <v>-0.69433021098583581</v>
      </c>
      <c r="M266" s="110">
        <f t="shared" si="45"/>
        <v>-11.760912373409578</v>
      </c>
      <c r="N266" s="110">
        <f t="shared" si="47"/>
        <v>0.85224993916723668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8"/>
        <v>821.21538679677235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3"/>
        <v>35.98914155966834</v>
      </c>
      <c r="K267" s="27">
        <f t="shared" si="44"/>
        <v>6.666666666666667</v>
      </c>
      <c r="L267" s="37">
        <f t="shared" si="46"/>
        <v>-0.75005393307791834</v>
      </c>
      <c r="M267" s="110">
        <f t="shared" si="45"/>
        <v>-11.760912373409578</v>
      </c>
      <c r="N267" s="110">
        <f t="shared" si="47"/>
        <v>0.84138469280233474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8"/>
        <v>826.48865743007673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3"/>
        <v>36.04473795550372</v>
      </c>
      <c r="K268" s="40">
        <f t="shared" si="44"/>
        <v>6.666666666666667</v>
      </c>
      <c r="L268" s="41">
        <f t="shared" si="46"/>
        <v>-0.80565032891329835</v>
      </c>
      <c r="M268" s="110">
        <f t="shared" si="45"/>
        <v>-11.760912373409578</v>
      </c>
      <c r="N268" s="110">
        <f t="shared" si="47"/>
        <v>0.83068231988913543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24.036112035056835</v>
      </c>
    </row>
  </sheetData>
  <mergeCells count="32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P5:P6"/>
    <mergeCell ref="Q5:R5"/>
    <mergeCell ref="A46:G46"/>
    <mergeCell ref="B48:B49"/>
    <mergeCell ref="G5:G6"/>
    <mergeCell ref="H5:H6"/>
    <mergeCell ref="E5:E6"/>
    <mergeCell ref="F5:F6"/>
    <mergeCell ref="I87:L87"/>
    <mergeCell ref="O5:O6"/>
    <mergeCell ref="A61:A85"/>
    <mergeCell ref="A5:A6"/>
    <mergeCell ref="B5:B6"/>
    <mergeCell ref="C5:C6"/>
    <mergeCell ref="D5:D6"/>
    <mergeCell ref="B54:F54"/>
  </mergeCells>
  <pageMargins left="0.7" right="0.7" top="0.75" bottom="0.75" header="0.3" footer="0.3"/>
  <pageSetup scale="34" orientation="portrait" r:id="rId1"/>
  <rowBreaks count="1" manualBreakCount="1">
    <brk id="9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B4F44-E18D-45BC-87A4-55455513F45E}">
  <sheetPr codeName="Sheet6"/>
  <dimension ref="A1:W269"/>
  <sheetViews>
    <sheetView view="pageBreakPreview" zoomScale="60" zoomScaleNormal="100" workbookViewId="0">
      <selection activeCell="A48" sqref="A48:T85"/>
    </sheetView>
  </sheetViews>
  <sheetFormatPr defaultRowHeight="15" x14ac:dyDescent="0.25"/>
  <cols>
    <col min="2" max="2" width="17.28515625" bestFit="1" customWidth="1"/>
    <col min="3" max="3" width="20.28515625" customWidth="1"/>
    <col min="4" max="4" width="22.28515625" customWidth="1"/>
    <col min="5" max="5" width="14.7109375" bestFit="1" customWidth="1"/>
    <col min="6" max="6" width="14.42578125" customWidth="1"/>
    <col min="7" max="7" width="19.42578125" customWidth="1"/>
    <col min="8" max="8" width="21.28515625" customWidth="1"/>
    <col min="10" max="10" width="8.85546875" customWidth="1"/>
    <col min="15" max="15" width="11.5703125" bestFit="1" customWidth="1"/>
    <col min="17" max="17" width="15.42578125" bestFit="1" customWidth="1"/>
    <col min="18" max="18" width="17.140625" bestFit="1" customWidth="1"/>
    <col min="21" max="21" width="9.140625" customWidth="1"/>
  </cols>
  <sheetData>
    <row r="1" spans="1:23" ht="15.75" thickBot="1" x14ac:dyDescent="0.3">
      <c r="A1" s="18" t="s">
        <v>114</v>
      </c>
      <c r="B1" s="19" t="s">
        <v>115</v>
      </c>
      <c r="C1" s="19" t="s">
        <v>116</v>
      </c>
      <c r="D1" s="20" t="s">
        <v>117</v>
      </c>
    </row>
    <row r="2" spans="1:23" ht="15.75" thickBot="1" x14ac:dyDescent="0.3">
      <c r="A2" s="28" t="s">
        <v>148</v>
      </c>
      <c r="B2" s="29" t="s">
        <v>119</v>
      </c>
      <c r="C2" s="29">
        <f>NSAs!B6</f>
        <v>257941.99</v>
      </c>
      <c r="D2" s="30">
        <f>NSAs!C6</f>
        <v>4256496.7699999996</v>
      </c>
    </row>
    <row r="4" spans="1:23" ht="15.75" thickBot="1" x14ac:dyDescent="0.3"/>
    <row r="5" spans="1:23" ht="14.45" customHeight="1" x14ac:dyDescent="0.25">
      <c r="A5" s="175" t="s">
        <v>114</v>
      </c>
      <c r="B5" s="177" t="s">
        <v>122</v>
      </c>
      <c r="C5" s="177" t="s">
        <v>124</v>
      </c>
      <c r="D5" s="177" t="s">
        <v>123</v>
      </c>
      <c r="E5" s="177" t="s">
        <v>120</v>
      </c>
      <c r="F5" s="177" t="s">
        <v>121</v>
      </c>
      <c r="G5" s="179" t="s">
        <v>125</v>
      </c>
      <c r="H5" s="168" t="str">
        <f>CONCATENATE("Sound Level @ ", A2, " (dBA)")</f>
        <v>Sound Level @ NSA 4 (dBA)</v>
      </c>
      <c r="O5" s="159" t="s">
        <v>0</v>
      </c>
      <c r="P5" s="160" t="s">
        <v>1</v>
      </c>
      <c r="Q5" s="160" t="s">
        <v>2</v>
      </c>
      <c r="R5" s="161"/>
      <c r="V5" s="145" t="str">
        <f>INDEX(A7:A45,MATCH(W5,H7:H45,0))</f>
        <v>A-32</v>
      </c>
      <c r="W5" s="146">
        <f>MAX(H7:H45)</f>
        <v>35.999133274070843</v>
      </c>
    </row>
    <row r="6" spans="1:23" ht="15.75" thickBot="1" x14ac:dyDescent="0.3">
      <c r="A6" s="176"/>
      <c r="B6" s="178"/>
      <c r="C6" s="178"/>
      <c r="D6" s="178"/>
      <c r="E6" s="178"/>
      <c r="F6" s="178"/>
      <c r="G6" s="180"/>
      <c r="H6" s="169"/>
      <c r="O6" s="163"/>
      <c r="P6" s="162"/>
      <c r="Q6" s="12" t="s">
        <v>3</v>
      </c>
      <c r="R6" s="13" t="s">
        <v>4</v>
      </c>
      <c r="V6" s="147" t="str">
        <f>INDEX(A7:A45,MATCH(W6,H7:H45,0))</f>
        <v>A-33</v>
      </c>
      <c r="W6" s="148">
        <f>LARGE(H7:H45,2)</f>
        <v>35.401089325408911</v>
      </c>
    </row>
    <row r="7" spans="1:23" x14ac:dyDescent="0.25">
      <c r="A7" s="32" t="str">
        <f>Inverters!B3</f>
        <v>A-1</v>
      </c>
      <c r="B7" s="33">
        <f>SQRT(($C$2-Q7)^2+($D$2-R7)^2)</f>
        <v>5985.9451095545337</v>
      </c>
      <c r="C7" s="33">
        <f>66+3.01029995663981</f>
        <v>69.010299956639813</v>
      </c>
      <c r="D7" s="33">
        <v>10</v>
      </c>
      <c r="E7" s="33">
        <v>1.5</v>
      </c>
      <c r="F7" s="34">
        <v>1.5</v>
      </c>
      <c r="G7" s="35">
        <f>20*LOG10(B7/D7)-2.3</f>
        <v>53.242654601814586</v>
      </c>
      <c r="H7" s="36">
        <f>C7-G7</f>
        <v>15.767645354825227</v>
      </c>
      <c r="O7" s="32" t="s">
        <v>5</v>
      </c>
      <c r="P7" s="43" t="s">
        <v>5</v>
      </c>
      <c r="Q7" s="44">
        <v>252528.6</v>
      </c>
      <c r="R7" s="45">
        <v>4259051.5199999996</v>
      </c>
      <c r="U7">
        <f t="shared" ref="U7:U44" si="0">10^(H7/10)</f>
        <v>37.736753541925509</v>
      </c>
    </row>
    <row r="8" spans="1:23" x14ac:dyDescent="0.25">
      <c r="A8" s="9" t="str">
        <f>Inverters!B4</f>
        <v>A-2</v>
      </c>
      <c r="B8" s="24">
        <f t="shared" ref="B8:B43" si="1">SQRT(($C$2-Q8)^2+($D$2-R8)^2)</f>
        <v>5315.8036261041634</v>
      </c>
      <c r="C8" s="24">
        <f t="shared" ref="C8:C39" si="2">66+3.01029995663981</f>
        <v>69.010299956639813</v>
      </c>
      <c r="D8" s="24">
        <v>10</v>
      </c>
      <c r="E8" s="24">
        <v>1.5</v>
      </c>
      <c r="F8" s="25">
        <v>1.5</v>
      </c>
      <c r="G8" s="27">
        <f>20*LOG10(B8/D8)-2.3</f>
        <v>52.211378581325874</v>
      </c>
      <c r="H8" s="37">
        <f t="shared" ref="H8:H44" si="3">C8-G8</f>
        <v>16.798921375313938</v>
      </c>
      <c r="O8" s="9" t="s">
        <v>6</v>
      </c>
      <c r="P8" s="10" t="s">
        <v>6</v>
      </c>
      <c r="Q8" s="7">
        <v>253217.96</v>
      </c>
      <c r="R8" s="8">
        <v>4258934.25</v>
      </c>
      <c r="U8">
        <f t="shared" si="0"/>
        <v>47.851123331111616</v>
      </c>
    </row>
    <row r="9" spans="1:23" x14ac:dyDescent="0.25">
      <c r="A9" s="9" t="str">
        <f>Inverters!B5</f>
        <v>A-3</v>
      </c>
      <c r="B9" s="24">
        <f t="shared" si="1"/>
        <v>3805.9079388237478</v>
      </c>
      <c r="C9" s="24">
        <f t="shared" si="2"/>
        <v>69.010299956639813</v>
      </c>
      <c r="D9" s="24">
        <v>10</v>
      </c>
      <c r="E9" s="24">
        <v>1.5</v>
      </c>
      <c r="F9" s="25">
        <v>1.5</v>
      </c>
      <c r="G9" s="27">
        <f t="shared" ref="G9:G44" si="4">20*LOG10(B9/D9)-2.3</f>
        <v>49.309165578418884</v>
      </c>
      <c r="H9" s="37">
        <f t="shared" si="3"/>
        <v>19.701134378220928</v>
      </c>
      <c r="O9" s="9" t="s">
        <v>7</v>
      </c>
      <c r="P9" s="10" t="s">
        <v>7</v>
      </c>
      <c r="Q9" s="7">
        <v>254597.27</v>
      </c>
      <c r="R9" s="8">
        <v>4258312.75</v>
      </c>
      <c r="U9">
        <f t="shared" si="0"/>
        <v>93.349809888127027</v>
      </c>
    </row>
    <row r="10" spans="1:23" x14ac:dyDescent="0.25">
      <c r="A10" s="9" t="str">
        <f>Inverters!B6</f>
        <v>A-4</v>
      </c>
      <c r="B10" s="24">
        <f t="shared" si="1"/>
        <v>2935.345014628087</v>
      </c>
      <c r="C10" s="24">
        <f t="shared" si="2"/>
        <v>69.010299956639813</v>
      </c>
      <c r="D10" s="24">
        <v>10</v>
      </c>
      <c r="E10" s="24">
        <v>1.5</v>
      </c>
      <c r="F10" s="25">
        <v>1.5</v>
      </c>
      <c r="G10" s="27">
        <f t="shared" si="4"/>
        <v>47.053183093907634</v>
      </c>
      <c r="H10" s="37">
        <f t="shared" si="3"/>
        <v>21.957116862732178</v>
      </c>
      <c r="O10" s="9" t="s">
        <v>8</v>
      </c>
      <c r="P10" s="10" t="s">
        <v>8</v>
      </c>
      <c r="Q10" s="7">
        <v>255507.64</v>
      </c>
      <c r="R10" s="8">
        <v>4258136.95</v>
      </c>
      <c r="U10">
        <f t="shared" si="0"/>
        <v>156.93206384314138</v>
      </c>
    </row>
    <row r="11" spans="1:23" x14ac:dyDescent="0.25">
      <c r="A11" s="9" t="str">
        <f>Inverters!B7</f>
        <v>A-5</v>
      </c>
      <c r="B11" s="24">
        <f t="shared" si="1"/>
        <v>2630.4752129037615</v>
      </c>
      <c r="C11" s="24">
        <f t="shared" si="2"/>
        <v>69.010299956639813</v>
      </c>
      <c r="D11" s="24">
        <v>10</v>
      </c>
      <c r="E11" s="24">
        <v>1.5</v>
      </c>
      <c r="F11" s="25">
        <v>1.5</v>
      </c>
      <c r="G11" s="27">
        <f t="shared" si="4"/>
        <v>46.100684275487453</v>
      </c>
      <c r="H11" s="37">
        <f t="shared" si="3"/>
        <v>22.90961568115236</v>
      </c>
      <c r="O11" s="9" t="s">
        <v>9</v>
      </c>
      <c r="P11" s="10" t="s">
        <v>9</v>
      </c>
      <c r="Q11" s="7">
        <v>255885.43</v>
      </c>
      <c r="R11" s="8">
        <v>4258136.88</v>
      </c>
      <c r="U11">
        <f t="shared" si="0"/>
        <v>195.41665186815902</v>
      </c>
    </row>
    <row r="12" spans="1:23" x14ac:dyDescent="0.25">
      <c r="A12" s="9" t="str">
        <f>Inverters!B8</f>
        <v>A-6</v>
      </c>
      <c r="B12" s="24">
        <f t="shared" si="1"/>
        <v>2346.2978824099655</v>
      </c>
      <c r="C12" s="24">
        <f t="shared" si="2"/>
        <v>69.010299956639813</v>
      </c>
      <c r="D12" s="24">
        <v>10</v>
      </c>
      <c r="E12" s="24">
        <v>1.5</v>
      </c>
      <c r="F12" s="25">
        <v>1.5</v>
      </c>
      <c r="G12" s="27">
        <f t="shared" si="4"/>
        <v>45.107662972933184</v>
      </c>
      <c r="H12" s="37">
        <f t="shared" si="3"/>
        <v>23.902636983706628</v>
      </c>
      <c r="O12" s="9" t="s">
        <v>10</v>
      </c>
      <c r="P12" s="10" t="s">
        <v>10</v>
      </c>
      <c r="Q12" s="7">
        <v>256323</v>
      </c>
      <c r="R12" s="8">
        <v>4258195</v>
      </c>
      <c r="U12">
        <f t="shared" si="0"/>
        <v>245.61998379174943</v>
      </c>
    </row>
    <row r="13" spans="1:23" x14ac:dyDescent="0.25">
      <c r="A13" s="9" t="str">
        <f>Inverters!B9</f>
        <v>A-7</v>
      </c>
      <c r="B13" s="24">
        <f t="shared" si="1"/>
        <v>3645.6562837574352</v>
      </c>
      <c r="C13" s="24">
        <f t="shared" si="2"/>
        <v>69.010299956639813</v>
      </c>
      <c r="D13" s="24">
        <v>10</v>
      </c>
      <c r="E13" s="24">
        <v>1.5</v>
      </c>
      <c r="F13" s="25">
        <v>1.5</v>
      </c>
      <c r="G13" s="27">
        <f t="shared" si="4"/>
        <v>48.935514410328018</v>
      </c>
      <c r="H13" s="37">
        <f t="shared" si="3"/>
        <v>20.074785546311794</v>
      </c>
      <c r="O13" s="9" t="s">
        <v>11</v>
      </c>
      <c r="P13" s="10" t="s">
        <v>11</v>
      </c>
      <c r="Q13" s="7">
        <v>254548.51</v>
      </c>
      <c r="R13" s="8">
        <v>4257829.0999999996</v>
      </c>
      <c r="U13">
        <f t="shared" si="0"/>
        <v>101.73691274698606</v>
      </c>
    </row>
    <row r="14" spans="1:23" x14ac:dyDescent="0.25">
      <c r="A14" s="9" t="str">
        <f>Inverters!B10</f>
        <v>A-8</v>
      </c>
      <c r="B14" s="24">
        <f t="shared" si="1"/>
        <v>3366.0141968358957</v>
      </c>
      <c r="C14" s="24">
        <f t="shared" si="2"/>
        <v>69.010299956639813</v>
      </c>
      <c r="D14" s="24">
        <v>10</v>
      </c>
      <c r="E14" s="24">
        <v>1.5</v>
      </c>
      <c r="F14" s="25">
        <v>1.5</v>
      </c>
      <c r="G14" s="27">
        <f t="shared" si="4"/>
        <v>48.242318867344459</v>
      </c>
      <c r="H14" s="37">
        <f t="shared" si="3"/>
        <v>20.767981089295354</v>
      </c>
      <c r="O14" s="9" t="s">
        <v>12</v>
      </c>
      <c r="P14" s="10" t="s">
        <v>12</v>
      </c>
      <c r="Q14" s="7">
        <v>254850.77</v>
      </c>
      <c r="R14" s="8">
        <v>4257828.84</v>
      </c>
      <c r="U14">
        <f t="shared" si="0"/>
        <v>119.34331825729139</v>
      </c>
    </row>
    <row r="15" spans="1:23" x14ac:dyDescent="0.25">
      <c r="A15" s="9" t="str">
        <f>Inverters!B11</f>
        <v>A-9</v>
      </c>
      <c r="B15" s="24">
        <f t="shared" si="1"/>
        <v>2752.1319438758956</v>
      </c>
      <c r="C15" s="24">
        <f t="shared" si="2"/>
        <v>69.010299956639813</v>
      </c>
      <c r="D15" s="24">
        <v>10</v>
      </c>
      <c r="E15" s="24">
        <v>1.5</v>
      </c>
      <c r="F15" s="25">
        <v>1.5</v>
      </c>
      <c r="G15" s="27">
        <f t="shared" si="4"/>
        <v>46.493385023853705</v>
      </c>
      <c r="H15" s="37">
        <f t="shared" si="3"/>
        <v>22.516914932786108</v>
      </c>
      <c r="O15" s="9" t="s">
        <v>13</v>
      </c>
      <c r="P15" s="10" t="s">
        <v>13</v>
      </c>
      <c r="Q15" s="7">
        <v>255533.88</v>
      </c>
      <c r="R15" s="8">
        <v>4257829.1500000004</v>
      </c>
      <c r="U15">
        <f t="shared" si="0"/>
        <v>178.52189708566527</v>
      </c>
    </row>
    <row r="16" spans="1:23" x14ac:dyDescent="0.25">
      <c r="A16" s="9" t="str">
        <f>Inverters!B12</f>
        <v>A-10</v>
      </c>
      <c r="B16" s="24">
        <f t="shared" si="1"/>
        <v>2442.8875183686619</v>
      </c>
      <c r="C16" s="24">
        <f t="shared" si="2"/>
        <v>69.010299956639813</v>
      </c>
      <c r="D16" s="24">
        <v>10</v>
      </c>
      <c r="E16" s="24">
        <v>1.5</v>
      </c>
      <c r="F16" s="25">
        <v>1.5</v>
      </c>
      <c r="G16" s="27">
        <f t="shared" si="4"/>
        <v>45.458069410885606</v>
      </c>
      <c r="H16" s="37">
        <f t="shared" si="3"/>
        <v>23.552230545754206</v>
      </c>
      <c r="O16" s="9" t="s">
        <v>14</v>
      </c>
      <c r="P16" s="10" t="s">
        <v>14</v>
      </c>
      <c r="Q16" s="7">
        <v>255894.42</v>
      </c>
      <c r="R16" s="8">
        <v>4257829.12</v>
      </c>
      <c r="U16">
        <f t="shared" si="0"/>
        <v>226.58077324996174</v>
      </c>
    </row>
    <row r="17" spans="1:21" x14ac:dyDescent="0.25">
      <c r="A17" s="9" t="str">
        <f>Inverters!B13</f>
        <v>A-11</v>
      </c>
      <c r="B17" s="24">
        <f t="shared" si="1"/>
        <v>2134.1366143012883</v>
      </c>
      <c r="C17" s="24">
        <f t="shared" si="2"/>
        <v>69.010299956639813</v>
      </c>
      <c r="D17" s="24">
        <v>10</v>
      </c>
      <c r="E17" s="24">
        <v>1.5</v>
      </c>
      <c r="F17" s="25">
        <v>1.5</v>
      </c>
      <c r="G17" s="27">
        <f t="shared" si="4"/>
        <v>44.284444336803332</v>
      </c>
      <c r="H17" s="37">
        <f t="shared" si="3"/>
        <v>24.72585561983648</v>
      </c>
      <c r="O17" s="9" t="s">
        <v>15</v>
      </c>
      <c r="P17" s="10" t="s">
        <v>15</v>
      </c>
      <c r="Q17" s="7">
        <v>256274.81</v>
      </c>
      <c r="R17" s="8">
        <v>4257829.08</v>
      </c>
      <c r="U17">
        <f t="shared" si="0"/>
        <v>296.88315864885521</v>
      </c>
    </row>
    <row r="18" spans="1:21" x14ac:dyDescent="0.25">
      <c r="A18" s="9" t="str">
        <f>Inverters!B14</f>
        <v>A-12</v>
      </c>
      <c r="B18" s="24">
        <f t="shared" si="1"/>
        <v>1912.2010725079072</v>
      </c>
      <c r="C18" s="24">
        <f t="shared" si="2"/>
        <v>69.010299956639813</v>
      </c>
      <c r="D18" s="24">
        <v>10</v>
      </c>
      <c r="E18" s="24">
        <v>1.5</v>
      </c>
      <c r="F18" s="25">
        <v>1.5</v>
      </c>
      <c r="G18" s="27">
        <f t="shared" si="4"/>
        <v>43.330671148856922</v>
      </c>
      <c r="H18" s="37">
        <f t="shared" si="3"/>
        <v>25.67962880778289</v>
      </c>
      <c r="O18" s="9" t="s">
        <v>16</v>
      </c>
      <c r="P18" s="10" t="s">
        <v>16</v>
      </c>
      <c r="Q18" s="7">
        <v>256570.18</v>
      </c>
      <c r="R18" s="8">
        <v>4257828.93</v>
      </c>
      <c r="U18">
        <f t="shared" si="0"/>
        <v>369.79657185492295</v>
      </c>
    </row>
    <row r="19" spans="1:21" x14ac:dyDescent="0.25">
      <c r="A19" s="9" t="str">
        <f>Inverters!B15</f>
        <v>A-13</v>
      </c>
      <c r="B19" s="24">
        <f t="shared" si="1"/>
        <v>1657.4994993667926</v>
      </c>
      <c r="C19" s="24">
        <f t="shared" si="2"/>
        <v>69.010299956639813</v>
      </c>
      <c r="D19" s="24">
        <v>10</v>
      </c>
      <c r="E19" s="24">
        <v>1.5</v>
      </c>
      <c r="F19" s="25">
        <v>1.5</v>
      </c>
      <c r="G19" s="27">
        <f t="shared" si="4"/>
        <v>42.089068118039719</v>
      </c>
      <c r="H19" s="37">
        <f t="shared" si="3"/>
        <v>26.921231838600093</v>
      </c>
      <c r="O19" s="9" t="s">
        <v>17</v>
      </c>
      <c r="P19" s="10" t="s">
        <v>17</v>
      </c>
      <c r="Q19" s="7">
        <v>256956.19</v>
      </c>
      <c r="R19" s="8">
        <v>4257829.25</v>
      </c>
      <c r="U19">
        <f t="shared" si="0"/>
        <v>492.17911821947541</v>
      </c>
    </row>
    <row r="20" spans="1:21" x14ac:dyDescent="0.25">
      <c r="A20" s="9" t="str">
        <f>Inverters!B16</f>
        <v>A-14</v>
      </c>
      <c r="B20" s="24">
        <f t="shared" si="1"/>
        <v>1499.8489457613596</v>
      </c>
      <c r="C20" s="24">
        <f t="shared" si="2"/>
        <v>69.010299956639813</v>
      </c>
      <c r="D20" s="24">
        <v>10</v>
      </c>
      <c r="E20" s="24">
        <v>1.5</v>
      </c>
      <c r="F20" s="25">
        <v>1.5</v>
      </c>
      <c r="G20" s="27">
        <f t="shared" si="4"/>
        <v>41.220950443437815</v>
      </c>
      <c r="H20" s="37">
        <f t="shared" si="3"/>
        <v>27.789349513201998</v>
      </c>
      <c r="O20" s="9" t="s">
        <v>18</v>
      </c>
      <c r="P20" s="10" t="s">
        <v>18</v>
      </c>
      <c r="Q20" s="7">
        <v>257253.23</v>
      </c>
      <c r="R20" s="8">
        <v>4257829.12</v>
      </c>
      <c r="U20">
        <f t="shared" si="0"/>
        <v>601.0837003515353</v>
      </c>
    </row>
    <row r="21" spans="1:21" x14ac:dyDescent="0.25">
      <c r="A21" s="9" t="str">
        <f>Inverters!B17</f>
        <v>A-15</v>
      </c>
      <c r="B21" s="24">
        <f t="shared" si="1"/>
        <v>1377.6635774026513</v>
      </c>
      <c r="C21" s="24">
        <f t="shared" si="2"/>
        <v>69.010299956639813</v>
      </c>
      <c r="D21" s="24">
        <v>10</v>
      </c>
      <c r="E21" s="24">
        <v>1.5</v>
      </c>
      <c r="F21" s="25">
        <v>1.5</v>
      </c>
      <c r="G21" s="27">
        <f t="shared" si="4"/>
        <v>40.48286353407925</v>
      </c>
      <c r="H21" s="37">
        <f t="shared" si="3"/>
        <v>28.527436422560562</v>
      </c>
      <c r="O21" s="9" t="s">
        <v>19</v>
      </c>
      <c r="P21" s="10" t="s">
        <v>19</v>
      </c>
      <c r="Q21" s="7">
        <v>257592.17</v>
      </c>
      <c r="R21" s="8">
        <v>4257829.28</v>
      </c>
      <c r="U21">
        <f t="shared" si="0"/>
        <v>712.43236747292815</v>
      </c>
    </row>
    <row r="22" spans="1:21" x14ac:dyDescent="0.25">
      <c r="A22" s="9" t="str">
        <f>Inverters!B18</f>
        <v>A-16</v>
      </c>
      <c r="B22" s="24">
        <f t="shared" si="1"/>
        <v>3412.9309321609098</v>
      </c>
      <c r="C22" s="24">
        <f t="shared" si="2"/>
        <v>69.010299956639813</v>
      </c>
      <c r="D22" s="24">
        <v>10</v>
      </c>
      <c r="E22" s="24">
        <v>1.5</v>
      </c>
      <c r="F22" s="25">
        <v>1.5</v>
      </c>
      <c r="G22" s="27">
        <f t="shared" si="4"/>
        <v>48.362549990097214</v>
      </c>
      <c r="H22" s="37">
        <f t="shared" si="3"/>
        <v>20.647749966542598</v>
      </c>
      <c r="O22" s="9" t="s">
        <v>20</v>
      </c>
      <c r="P22" s="10" t="s">
        <v>20</v>
      </c>
      <c r="Q22" s="7">
        <v>254668.53</v>
      </c>
      <c r="R22" s="8">
        <v>4257462.46</v>
      </c>
      <c r="U22">
        <f t="shared" si="0"/>
        <v>116.08470355323151</v>
      </c>
    </row>
    <row r="23" spans="1:21" x14ac:dyDescent="0.25">
      <c r="A23" s="9" t="str">
        <f>Inverters!B19</f>
        <v>A-17</v>
      </c>
      <c r="B23" s="24">
        <f t="shared" si="1"/>
        <v>2975.3728039526704</v>
      </c>
      <c r="C23" s="24">
        <f t="shared" si="2"/>
        <v>69.010299956639813</v>
      </c>
      <c r="D23" s="24">
        <v>10</v>
      </c>
      <c r="E23" s="24">
        <v>1.5</v>
      </c>
      <c r="F23" s="25">
        <v>1.5</v>
      </c>
      <c r="G23" s="27">
        <f t="shared" si="4"/>
        <v>47.17082778149895</v>
      </c>
      <c r="H23" s="37">
        <f t="shared" si="3"/>
        <v>21.839472175140862</v>
      </c>
      <c r="O23" s="9" t="s">
        <v>21</v>
      </c>
      <c r="P23" s="10" t="s">
        <v>21</v>
      </c>
      <c r="Q23" s="7">
        <v>255127.7</v>
      </c>
      <c r="R23" s="8">
        <v>4257462.49</v>
      </c>
      <c r="U23">
        <f t="shared" si="0"/>
        <v>152.73804149986219</v>
      </c>
    </row>
    <row r="24" spans="1:21" x14ac:dyDescent="0.25">
      <c r="A24" s="9" t="str">
        <f>Inverters!B20</f>
        <v>A-18</v>
      </c>
      <c r="B24" s="24">
        <f t="shared" si="1"/>
        <v>2637.2040057796389</v>
      </c>
      <c r="C24" s="24">
        <f t="shared" si="2"/>
        <v>69.010299956639813</v>
      </c>
      <c r="D24" s="24">
        <v>10</v>
      </c>
      <c r="E24" s="24">
        <v>1.5</v>
      </c>
      <c r="F24" s="25">
        <v>1.5</v>
      </c>
      <c r="G24" s="27">
        <f t="shared" si="4"/>
        <v>46.122874534870824</v>
      </c>
      <c r="H24" s="37">
        <f t="shared" si="3"/>
        <v>22.887425421768988</v>
      </c>
      <c r="O24" s="9" t="s">
        <v>22</v>
      </c>
      <c r="P24" s="10" t="s">
        <v>22</v>
      </c>
      <c r="Q24" s="7">
        <v>255488.14</v>
      </c>
      <c r="R24" s="8">
        <v>4257462.93</v>
      </c>
      <c r="U24">
        <f t="shared" si="0"/>
        <v>194.42071778536427</v>
      </c>
    </row>
    <row r="25" spans="1:21" x14ac:dyDescent="0.25">
      <c r="A25" s="9" t="str">
        <f>Inverters!B21</f>
        <v>A-19</v>
      </c>
      <c r="B25" s="24">
        <f t="shared" si="1"/>
        <v>2258.5204674078191</v>
      </c>
      <c r="C25" s="24">
        <f t="shared" si="2"/>
        <v>69.010299956639813</v>
      </c>
      <c r="D25" s="24">
        <v>10</v>
      </c>
      <c r="E25" s="24">
        <v>1.5</v>
      </c>
      <c r="F25" s="25">
        <v>1.5</v>
      </c>
      <c r="G25" s="27">
        <f t="shared" si="4"/>
        <v>44.776480612511001</v>
      </c>
      <c r="H25" s="37">
        <f t="shared" si="3"/>
        <v>24.233819344128811</v>
      </c>
      <c r="O25" s="9" t="s">
        <v>23</v>
      </c>
      <c r="P25" s="10" t="s">
        <v>23</v>
      </c>
      <c r="Q25" s="7">
        <v>255900.5</v>
      </c>
      <c r="R25" s="8">
        <v>4257462.8099999996</v>
      </c>
      <c r="U25">
        <f t="shared" si="0"/>
        <v>265.08303507473175</v>
      </c>
    </row>
    <row r="26" spans="1:21" x14ac:dyDescent="0.25">
      <c r="A26" s="9" t="str">
        <f>Inverters!B22</f>
        <v>A-20</v>
      </c>
      <c r="B26" s="24">
        <f t="shared" si="1"/>
        <v>1960.8046195377528</v>
      </c>
      <c r="C26" s="24">
        <f t="shared" si="2"/>
        <v>69.010299956639813</v>
      </c>
      <c r="D26" s="24">
        <v>10</v>
      </c>
      <c r="E26" s="24">
        <v>1.5</v>
      </c>
      <c r="F26" s="25">
        <v>1.5</v>
      </c>
      <c r="G26" s="27">
        <f t="shared" si="4"/>
        <v>43.548686428338122</v>
      </c>
      <c r="H26" s="37">
        <f t="shared" si="3"/>
        <v>25.46161352830169</v>
      </c>
      <c r="O26" s="9" t="s">
        <v>24</v>
      </c>
      <c r="P26" s="10" t="s">
        <v>24</v>
      </c>
      <c r="Q26" s="7">
        <v>256235.57</v>
      </c>
      <c r="R26" s="8">
        <v>4257462.63</v>
      </c>
      <c r="U26">
        <f t="shared" si="0"/>
        <v>351.69107956069462</v>
      </c>
    </row>
    <row r="27" spans="1:21" x14ac:dyDescent="0.25">
      <c r="A27" s="9" t="str">
        <f>Inverters!B23</f>
        <v>A-21</v>
      </c>
      <c r="B27" s="24">
        <f t="shared" si="1"/>
        <v>1677.2268814028632</v>
      </c>
      <c r="C27" s="24">
        <f t="shared" si="2"/>
        <v>69.010299956639813</v>
      </c>
      <c r="D27" s="24">
        <v>10</v>
      </c>
      <c r="E27" s="24">
        <v>1.5</v>
      </c>
      <c r="F27" s="25">
        <v>1.5</v>
      </c>
      <c r="G27" s="27">
        <f t="shared" si="4"/>
        <v>42.191836287024771</v>
      </c>
      <c r="H27" s="37">
        <f t="shared" si="3"/>
        <v>26.818463669615042</v>
      </c>
      <c r="O27" s="9" t="s">
        <v>25</v>
      </c>
      <c r="P27" s="10" t="s">
        <v>25</v>
      </c>
      <c r="Q27" s="7">
        <v>256570.7</v>
      </c>
      <c r="R27" s="8">
        <v>4257462.51</v>
      </c>
      <c r="U27">
        <f t="shared" si="0"/>
        <v>480.66928010122439</v>
      </c>
    </row>
    <row r="28" spans="1:21" x14ac:dyDescent="0.25">
      <c r="A28" s="9" t="str">
        <f>Inverters!B24</f>
        <v>A-22</v>
      </c>
      <c r="B28" s="24">
        <f t="shared" si="1"/>
        <v>1423.4127155892113</v>
      </c>
      <c r="C28" s="24">
        <f t="shared" si="2"/>
        <v>69.010299956639813</v>
      </c>
      <c r="D28" s="24">
        <v>10</v>
      </c>
      <c r="E28" s="24">
        <v>1.5</v>
      </c>
      <c r="F28" s="25">
        <v>1.5</v>
      </c>
      <c r="G28" s="27">
        <f t="shared" si="4"/>
        <v>40.766616822702254</v>
      </c>
      <c r="H28" s="37">
        <f t="shared" si="3"/>
        <v>28.243683133937559</v>
      </c>
      <c r="O28" s="9" t="s">
        <v>26</v>
      </c>
      <c r="P28" s="10" t="s">
        <v>26</v>
      </c>
      <c r="Q28" s="7">
        <v>256896.41</v>
      </c>
      <c r="R28" s="8">
        <v>4257462.62</v>
      </c>
      <c r="U28">
        <f t="shared" si="0"/>
        <v>667.37250984489128</v>
      </c>
    </row>
    <row r="29" spans="1:21" x14ac:dyDescent="0.25">
      <c r="A29" s="9" t="str">
        <f>Inverters!B25</f>
        <v>A-23</v>
      </c>
      <c r="B29" s="24">
        <f t="shared" si="1"/>
        <v>1202.7040633512308</v>
      </c>
      <c r="C29" s="24">
        <f t="shared" si="2"/>
        <v>69.010299956639813</v>
      </c>
      <c r="D29" s="24">
        <v>10</v>
      </c>
      <c r="E29" s="24">
        <v>1.5</v>
      </c>
      <c r="F29" s="25">
        <v>1.5</v>
      </c>
      <c r="G29" s="27">
        <f t="shared" si="4"/>
        <v>39.30317556484372</v>
      </c>
      <c r="H29" s="37">
        <f t="shared" si="3"/>
        <v>29.707124391796093</v>
      </c>
      <c r="O29" s="9" t="s">
        <v>27</v>
      </c>
      <c r="P29" s="10" t="s">
        <v>27</v>
      </c>
      <c r="Q29" s="7">
        <v>257225.35</v>
      </c>
      <c r="R29" s="8">
        <v>4257462.6500000004</v>
      </c>
      <c r="U29">
        <f t="shared" si="0"/>
        <v>934.78651594587973</v>
      </c>
    </row>
    <row r="30" spans="1:21" x14ac:dyDescent="0.25">
      <c r="A30" s="9" t="str">
        <f>Inverters!B26</f>
        <v>A-24</v>
      </c>
      <c r="B30" s="24">
        <f t="shared" si="1"/>
        <v>1026.4769307201107</v>
      </c>
      <c r="C30" s="24">
        <f t="shared" si="2"/>
        <v>69.010299956639813</v>
      </c>
      <c r="D30" s="24">
        <v>10</v>
      </c>
      <c r="E30" s="24">
        <v>1.5</v>
      </c>
      <c r="F30" s="25">
        <v>1.5</v>
      </c>
      <c r="G30" s="27">
        <f t="shared" si="4"/>
        <v>37.926983867633638</v>
      </c>
      <c r="H30" s="37">
        <f t="shared" si="3"/>
        <v>31.083316089006175</v>
      </c>
      <c r="O30" s="9" t="s">
        <v>28</v>
      </c>
      <c r="P30" s="10" t="s">
        <v>28</v>
      </c>
      <c r="Q30" s="7">
        <v>257594.36</v>
      </c>
      <c r="R30" s="8">
        <v>4257462.59</v>
      </c>
      <c r="U30">
        <f t="shared" si="0"/>
        <v>1283.3100899683941</v>
      </c>
    </row>
    <row r="31" spans="1:21" x14ac:dyDescent="0.25">
      <c r="A31" s="9" t="str">
        <f>Inverters!B27</f>
        <v>A-25</v>
      </c>
      <c r="B31" s="24">
        <f t="shared" si="1"/>
        <v>2732.6790717536373</v>
      </c>
      <c r="C31" s="24">
        <f t="shared" si="2"/>
        <v>69.010299956639813</v>
      </c>
      <c r="D31" s="24">
        <v>10</v>
      </c>
      <c r="E31" s="24">
        <v>1.5</v>
      </c>
      <c r="F31" s="25">
        <v>1.5</v>
      </c>
      <c r="G31" s="27">
        <f t="shared" si="4"/>
        <v>46.431772615189018</v>
      </c>
      <c r="H31" s="37">
        <f t="shared" si="3"/>
        <v>22.578527341450794</v>
      </c>
      <c r="O31" s="9" t="s">
        <v>29</v>
      </c>
      <c r="P31" s="10" t="s">
        <v>29</v>
      </c>
      <c r="Q31" s="7">
        <v>255275.85</v>
      </c>
      <c r="R31" s="8">
        <v>4257096.13</v>
      </c>
      <c r="U31">
        <f t="shared" si="0"/>
        <v>181.07259855163701</v>
      </c>
    </row>
    <row r="32" spans="1:21" x14ac:dyDescent="0.25">
      <c r="A32" s="9" t="str">
        <f>Inverters!B28</f>
        <v>A-26</v>
      </c>
      <c r="B32" s="24">
        <f t="shared" si="1"/>
        <v>2320.0015928658818</v>
      </c>
      <c r="C32" s="24">
        <f t="shared" si="2"/>
        <v>69.010299956639813</v>
      </c>
      <c r="D32" s="24">
        <v>10</v>
      </c>
      <c r="E32" s="24">
        <v>1.5</v>
      </c>
      <c r="F32" s="25">
        <v>1.5</v>
      </c>
      <c r="G32" s="27">
        <f t="shared" si="4"/>
        <v>45.009765661375113</v>
      </c>
      <c r="H32" s="37">
        <f t="shared" si="3"/>
        <v>24.0005342952647</v>
      </c>
      <c r="O32" s="9" t="s">
        <v>30</v>
      </c>
      <c r="P32" s="10" t="s">
        <v>30</v>
      </c>
      <c r="Q32" s="7">
        <v>255700.77</v>
      </c>
      <c r="R32" s="8">
        <v>4257096.22</v>
      </c>
      <c r="U32">
        <f t="shared" si="0"/>
        <v>251.21954779380036</v>
      </c>
    </row>
    <row r="33" spans="1:21" x14ac:dyDescent="0.25">
      <c r="A33" s="9" t="str">
        <f>Inverters!B29</f>
        <v>A-27</v>
      </c>
      <c r="B33" s="24">
        <f t="shared" si="1"/>
        <v>1839.3385364582437</v>
      </c>
      <c r="C33" s="24">
        <f t="shared" si="2"/>
        <v>69.010299956639813</v>
      </c>
      <c r="D33" s="24">
        <v>10</v>
      </c>
      <c r="E33" s="24">
        <v>1.5</v>
      </c>
      <c r="F33" s="25">
        <v>1.5</v>
      </c>
      <c r="G33" s="27">
        <f t="shared" si="4"/>
        <v>42.993233399168609</v>
      </c>
      <c r="H33" s="37">
        <f t="shared" si="3"/>
        <v>26.017066557471203</v>
      </c>
      <c r="O33" s="9" t="s">
        <v>31</v>
      </c>
      <c r="P33" s="10" t="s">
        <v>31</v>
      </c>
      <c r="Q33" s="7">
        <v>256203.13</v>
      </c>
      <c r="R33" s="8">
        <v>4257096.38</v>
      </c>
      <c r="U33">
        <f t="shared" si="0"/>
        <v>399.67469825178603</v>
      </c>
    </row>
    <row r="34" spans="1:21" x14ac:dyDescent="0.25">
      <c r="A34" s="9" t="str">
        <f>Inverters!B30</f>
        <v>A-28</v>
      </c>
      <c r="B34" s="24">
        <f t="shared" si="1"/>
        <v>973.52742293211418</v>
      </c>
      <c r="C34" s="24">
        <f t="shared" si="2"/>
        <v>69.010299956639813</v>
      </c>
      <c r="D34" s="24">
        <v>10</v>
      </c>
      <c r="E34" s="24">
        <v>1.5</v>
      </c>
      <c r="F34" s="25">
        <v>1.5</v>
      </c>
      <c r="G34" s="27">
        <f t="shared" si="4"/>
        <v>37.466963790163732</v>
      </c>
      <c r="H34" s="37">
        <f t="shared" si="3"/>
        <v>31.543336166476081</v>
      </c>
      <c r="O34" s="9" t="s">
        <v>32</v>
      </c>
      <c r="P34" s="10" t="s">
        <v>32</v>
      </c>
      <c r="Q34" s="7">
        <v>257175.15</v>
      </c>
      <c r="R34" s="8">
        <v>4257096.53</v>
      </c>
      <c r="U34">
        <f t="shared" si="0"/>
        <v>1426.7031386036485</v>
      </c>
    </row>
    <row r="35" spans="1:21" x14ac:dyDescent="0.25">
      <c r="A35" s="9" t="str">
        <f>Inverters!B31</f>
        <v>A-29</v>
      </c>
      <c r="B35" s="24">
        <f t="shared" si="1"/>
        <v>786.68783961664747</v>
      </c>
      <c r="C35" s="24">
        <f t="shared" si="2"/>
        <v>69.010299956639813</v>
      </c>
      <c r="D35" s="24">
        <v>10</v>
      </c>
      <c r="E35" s="24">
        <v>1.5</v>
      </c>
      <c r="F35" s="25">
        <v>1.5</v>
      </c>
      <c r="G35" s="27">
        <f t="shared" si="4"/>
        <v>35.616048740558035</v>
      </c>
      <c r="H35" s="37">
        <f t="shared" si="3"/>
        <v>33.394251216081777</v>
      </c>
      <c r="O35" s="9" t="s">
        <v>33</v>
      </c>
      <c r="P35" s="10" t="s">
        <v>33</v>
      </c>
      <c r="Q35" s="7">
        <v>257433.06</v>
      </c>
      <c r="R35" s="8">
        <v>4257096.66</v>
      </c>
      <c r="U35">
        <f t="shared" si="0"/>
        <v>2184.8675857038711</v>
      </c>
    </row>
    <row r="36" spans="1:21" x14ac:dyDescent="0.25">
      <c r="A36" s="9" t="str">
        <f>Inverters!B32</f>
        <v>A-30</v>
      </c>
      <c r="B36" s="24">
        <f t="shared" si="1"/>
        <v>798.50122917907515</v>
      </c>
      <c r="C36" s="24">
        <f t="shared" si="2"/>
        <v>69.010299956639813</v>
      </c>
      <c r="D36" s="24">
        <v>10</v>
      </c>
      <c r="E36" s="24">
        <v>1.5</v>
      </c>
      <c r="F36" s="25">
        <v>1.5</v>
      </c>
      <c r="G36" s="27">
        <f t="shared" si="4"/>
        <v>35.745511780192075</v>
      </c>
      <c r="H36" s="37">
        <f t="shared" si="3"/>
        <v>33.264788176447738</v>
      </c>
      <c r="O36" s="9" t="s">
        <v>34</v>
      </c>
      <c r="P36" s="10" t="s">
        <v>34</v>
      </c>
      <c r="Q36" s="7">
        <v>258530</v>
      </c>
      <c r="R36" s="8">
        <v>4257037</v>
      </c>
      <c r="U36">
        <f t="shared" si="0"/>
        <v>2120.6979552735738</v>
      </c>
    </row>
    <row r="37" spans="1:21" x14ac:dyDescent="0.25">
      <c r="A37" s="9" t="str">
        <f>Inverters!B33</f>
        <v>A-31</v>
      </c>
      <c r="B37" s="24">
        <f t="shared" si="1"/>
        <v>1904.6814865746792</v>
      </c>
      <c r="C37" s="24">
        <f t="shared" si="2"/>
        <v>69.010299956639813</v>
      </c>
      <c r="D37" s="24">
        <v>10</v>
      </c>
      <c r="E37" s="24">
        <v>1.5</v>
      </c>
      <c r="F37" s="25">
        <v>1.5</v>
      </c>
      <c r="G37" s="27">
        <f t="shared" si="4"/>
        <v>43.296447209802345</v>
      </c>
      <c r="H37" s="37">
        <f t="shared" si="3"/>
        <v>25.713852746837468</v>
      </c>
      <c r="O37" s="9" t="s">
        <v>35</v>
      </c>
      <c r="P37" s="10" t="s">
        <v>35</v>
      </c>
      <c r="Q37" s="7">
        <v>256051.61</v>
      </c>
      <c r="R37" s="8">
        <v>4256729.74</v>
      </c>
      <c r="U37">
        <f t="shared" si="0"/>
        <v>372.72221184730239</v>
      </c>
    </row>
    <row r="38" spans="1:21" x14ac:dyDescent="0.25">
      <c r="A38" s="9" t="str">
        <f>Inverters!B34</f>
        <v>A-32</v>
      </c>
      <c r="B38" s="24">
        <f t="shared" si="1"/>
        <v>582.85205781603975</v>
      </c>
      <c r="C38" s="24">
        <f t="shared" si="2"/>
        <v>69.010299956639813</v>
      </c>
      <c r="D38" s="24">
        <v>10</v>
      </c>
      <c r="E38" s="24">
        <v>1.5</v>
      </c>
      <c r="F38" s="25">
        <v>1.5</v>
      </c>
      <c r="G38" s="27">
        <f t="shared" si="4"/>
        <v>33.01116668256897</v>
      </c>
      <c r="H38" s="37">
        <f t="shared" si="3"/>
        <v>35.999133274070843</v>
      </c>
      <c r="O38" s="9" t="s">
        <v>36</v>
      </c>
      <c r="P38" s="10" t="s">
        <v>36</v>
      </c>
      <c r="Q38" s="7">
        <v>257407.81</v>
      </c>
      <c r="R38" s="8">
        <v>4256729.9400000004</v>
      </c>
      <c r="U38">
        <f t="shared" si="0"/>
        <v>3980.2772782673101</v>
      </c>
    </row>
    <row r="39" spans="1:21" x14ac:dyDescent="0.25">
      <c r="A39" s="9" t="str">
        <f>Inverters!B35</f>
        <v>A-33</v>
      </c>
      <c r="B39" s="24">
        <f t="shared" si="1"/>
        <v>624.3966028895768</v>
      </c>
      <c r="C39" s="24">
        <f t="shared" si="2"/>
        <v>69.010299956639813</v>
      </c>
      <c r="D39" s="24">
        <v>10</v>
      </c>
      <c r="E39" s="24">
        <v>1.5</v>
      </c>
      <c r="F39" s="25">
        <v>1.5</v>
      </c>
      <c r="G39" s="27">
        <f t="shared" si="4"/>
        <v>33.609210631230901</v>
      </c>
      <c r="H39" s="37">
        <f t="shared" si="3"/>
        <v>35.401089325408911</v>
      </c>
      <c r="O39" s="9" t="s">
        <v>37</v>
      </c>
      <c r="P39" s="42" t="s">
        <v>37</v>
      </c>
      <c r="Q39" s="7">
        <v>257768.43</v>
      </c>
      <c r="R39" s="8">
        <v>4257096.5599999996</v>
      </c>
      <c r="U39">
        <f t="shared" si="0"/>
        <v>3468.2383213220787</v>
      </c>
    </row>
    <row r="40" spans="1:21" x14ac:dyDescent="0.25">
      <c r="A40" s="9" t="str">
        <f>Inverters!B36</f>
        <v>B-1</v>
      </c>
      <c r="B40" s="24">
        <f t="shared" si="1"/>
        <v>5732.0940088681618</v>
      </c>
      <c r="C40" s="24">
        <v>66</v>
      </c>
      <c r="D40" s="24">
        <v>10</v>
      </c>
      <c r="E40" s="24">
        <v>1.5</v>
      </c>
      <c r="F40" s="25">
        <v>1.5</v>
      </c>
      <c r="G40" s="27">
        <f t="shared" si="4"/>
        <v>52.866266088092658</v>
      </c>
      <c r="H40" s="37">
        <f t="shared" si="3"/>
        <v>13.133733911907342</v>
      </c>
      <c r="O40" s="9" t="s">
        <v>126</v>
      </c>
      <c r="P40" s="42" t="s">
        <v>126</v>
      </c>
      <c r="Q40" s="7">
        <v>252816.43</v>
      </c>
      <c r="R40" s="8">
        <v>4259063</v>
      </c>
      <c r="U40">
        <f t="shared" si="0"/>
        <v>20.576589388117963</v>
      </c>
    </row>
    <row r="41" spans="1:21" x14ac:dyDescent="0.25">
      <c r="A41" s="9" t="str">
        <f>Inverters!B37</f>
        <v>B-2</v>
      </c>
      <c r="B41" s="24">
        <f t="shared" si="1"/>
        <v>3665.4555971667282</v>
      </c>
      <c r="C41" s="24">
        <v>66</v>
      </c>
      <c r="D41" s="24">
        <v>10</v>
      </c>
      <c r="E41" s="24">
        <v>1.5</v>
      </c>
      <c r="F41" s="25">
        <v>1.5</v>
      </c>
      <c r="G41" s="27">
        <f t="shared" si="4"/>
        <v>48.982559257787287</v>
      </c>
      <c r="H41" s="37">
        <f t="shared" si="3"/>
        <v>17.017440742212713</v>
      </c>
      <c r="O41" s="46" t="s">
        <v>198</v>
      </c>
      <c r="P41" s="42" t="s">
        <v>198</v>
      </c>
      <c r="Q41" s="7">
        <v>254406.11</v>
      </c>
      <c r="R41" s="8">
        <v>4257462.75</v>
      </c>
      <c r="U41">
        <f t="shared" si="0"/>
        <v>50.320398787613783</v>
      </c>
    </row>
    <row r="42" spans="1:21" x14ac:dyDescent="0.25">
      <c r="A42" s="9" t="str">
        <f>Inverters!B38</f>
        <v>B-3</v>
      </c>
      <c r="B42" s="24">
        <f t="shared" si="1"/>
        <v>2767.9374885463671</v>
      </c>
      <c r="C42" s="24">
        <v>66</v>
      </c>
      <c r="D42" s="24">
        <v>10</v>
      </c>
      <c r="E42" s="24">
        <v>1.5</v>
      </c>
      <c r="F42" s="25">
        <v>1.5</v>
      </c>
      <c r="G42" s="27">
        <f t="shared" si="4"/>
        <v>46.543125554668919</v>
      </c>
      <c r="H42" s="37">
        <f t="shared" si="3"/>
        <v>19.456874445331081</v>
      </c>
      <c r="O42" s="46" t="s">
        <v>199</v>
      </c>
      <c r="P42" s="42" t="s">
        <v>199</v>
      </c>
      <c r="Q42" s="7">
        <v>255183.93</v>
      </c>
      <c r="R42" s="8">
        <v>4256730.4000000004</v>
      </c>
      <c r="U42">
        <f t="shared" si="0"/>
        <v>88.244458920654012</v>
      </c>
    </row>
    <row r="43" spans="1:21" x14ac:dyDescent="0.25">
      <c r="A43" s="9" t="str">
        <f>Inverters!B39</f>
        <v>C-1</v>
      </c>
      <c r="B43" s="24">
        <f t="shared" si="1"/>
        <v>3049.454735014278</v>
      </c>
      <c r="C43" s="24">
        <v>66</v>
      </c>
      <c r="D43" s="24">
        <v>10</v>
      </c>
      <c r="E43" s="24">
        <v>1.5</v>
      </c>
      <c r="F43" s="25">
        <v>1.5</v>
      </c>
      <c r="G43" s="27">
        <f t="shared" si="4"/>
        <v>47.38444382467668</v>
      </c>
      <c r="H43" s="37">
        <f t="shared" si="3"/>
        <v>18.61555617532332</v>
      </c>
      <c r="O43" s="46" t="s">
        <v>200</v>
      </c>
      <c r="P43" s="42" t="s">
        <v>200</v>
      </c>
      <c r="Q43" s="7">
        <v>255199.02</v>
      </c>
      <c r="R43" s="8">
        <v>4257829.17</v>
      </c>
      <c r="U43">
        <f t="shared" si="0"/>
        <v>72.703550040018257</v>
      </c>
    </row>
    <row r="44" spans="1:21" ht="15.75" thickBot="1" x14ac:dyDescent="0.3">
      <c r="A44" s="9" t="str">
        <f>Inverters!B40</f>
        <v>Trans</v>
      </c>
      <c r="B44" s="24">
        <f>SQRT(($C$2-Q44)^2+($D$2-R44)^2)</f>
        <v>657.5042912411958</v>
      </c>
      <c r="C44" s="24">
        <v>54</v>
      </c>
      <c r="D44" s="24">
        <v>10</v>
      </c>
      <c r="E44" s="24">
        <v>1.5</v>
      </c>
      <c r="F44" s="25">
        <v>1.5</v>
      </c>
      <c r="G44" s="27">
        <f t="shared" si="4"/>
        <v>34.057971832400632</v>
      </c>
      <c r="H44" s="37">
        <f t="shared" si="3"/>
        <v>19.942028167599368</v>
      </c>
      <c r="O44" s="47" t="s">
        <v>128</v>
      </c>
      <c r="P44" s="48" t="s">
        <v>127</v>
      </c>
      <c r="Q44" s="49">
        <v>257923</v>
      </c>
      <c r="R44" s="50">
        <v>4257154</v>
      </c>
      <c r="U44">
        <f t="shared" si="0"/>
        <v>98.674018852637303</v>
      </c>
    </row>
    <row r="45" spans="1:21" ht="15.75" thickBot="1" x14ac:dyDescent="0.3">
      <c r="A45" s="11" t="s">
        <v>192</v>
      </c>
      <c r="B45" s="38"/>
      <c r="C45" s="38"/>
      <c r="D45" s="38"/>
      <c r="E45" s="38"/>
      <c r="F45" s="39"/>
      <c r="G45" s="40"/>
      <c r="H45" s="41">
        <f>L269</f>
        <v>22.182309818687202</v>
      </c>
      <c r="O45" s="108"/>
      <c r="P45" s="108"/>
      <c r="Q45" s="109"/>
      <c r="R45" s="109"/>
      <c r="U45">
        <f t="shared" ref="U45" si="5">10^(H45/10)</f>
        <v>165.28406367314517</v>
      </c>
    </row>
    <row r="46" spans="1:21" ht="15.75" thickBot="1" x14ac:dyDescent="0.3">
      <c r="A46" s="172" t="s">
        <v>129</v>
      </c>
      <c r="B46" s="173"/>
      <c r="C46" s="173"/>
      <c r="D46" s="173"/>
      <c r="E46" s="173"/>
      <c r="F46" s="173"/>
      <c r="G46" s="174"/>
      <c r="H46" s="102">
        <f>10*LOG10(SUM(U7:U45))</f>
        <v>43.65542204534389</v>
      </c>
    </row>
    <row r="47" spans="1:21" ht="15.75" thickBot="1" x14ac:dyDescent="0.3"/>
    <row r="48" spans="1:21" x14ac:dyDescent="0.25">
      <c r="B48" s="170" t="s">
        <v>136</v>
      </c>
      <c r="C48" s="143" t="s">
        <v>143</v>
      </c>
      <c r="D48" s="143" t="s">
        <v>144</v>
      </c>
      <c r="E48" s="143" t="s">
        <v>137</v>
      </c>
      <c r="F48" s="144" t="s">
        <v>134</v>
      </c>
    </row>
    <row r="49" spans="1:19" ht="15.75" thickBot="1" x14ac:dyDescent="0.3">
      <c r="B49" s="171"/>
      <c r="C49" s="69" t="s">
        <v>138</v>
      </c>
      <c r="D49" s="69" t="s">
        <v>138</v>
      </c>
      <c r="E49" s="69" t="s">
        <v>138</v>
      </c>
      <c r="F49" s="70" t="s">
        <v>138</v>
      </c>
    </row>
    <row r="50" spans="1:19" ht="30" x14ac:dyDescent="0.25">
      <c r="B50" s="73" t="s">
        <v>139</v>
      </c>
      <c r="C50" s="75">
        <f>B59</f>
        <v>40</v>
      </c>
      <c r="D50" s="75">
        <f>C59</f>
        <v>34</v>
      </c>
      <c r="E50" s="75">
        <f>E59</f>
        <v>38.568471069971373</v>
      </c>
      <c r="F50" s="76">
        <f>D59</f>
        <v>41.950571929812824</v>
      </c>
    </row>
    <row r="51" spans="1:19" ht="30" x14ac:dyDescent="0.25">
      <c r="B51" s="71" t="s">
        <v>140</v>
      </c>
      <c r="C51" s="77">
        <f>H46</f>
        <v>43.65542204534389</v>
      </c>
      <c r="D51" s="77">
        <f>10*LOG10(SUM(U7:U44))</f>
        <v>43.624374695789932</v>
      </c>
      <c r="E51" s="77">
        <f>P85</f>
        <v>43.643805284061443</v>
      </c>
      <c r="F51" s="78">
        <f>S85</f>
        <v>50.038604217245386</v>
      </c>
    </row>
    <row r="52" spans="1:19" ht="14.45" customHeight="1" thickBot="1" x14ac:dyDescent="0.3">
      <c r="B52" s="72" t="s">
        <v>141</v>
      </c>
      <c r="C52" s="79">
        <f>10*LOG10(10^(C50/10)+10^(C51/10))</f>
        <v>45.211759728419743</v>
      </c>
      <c r="D52" s="79">
        <f>10*LOG10(10^(D50/10)+10^(D51/10))</f>
        <v>44.073823878061383</v>
      </c>
      <c r="E52" s="79">
        <f>J85</f>
        <v>44.819135393396124</v>
      </c>
      <c r="F52" s="80">
        <f>M85</f>
        <v>50.665585981663099</v>
      </c>
    </row>
    <row r="53" spans="1:19" ht="16.149999999999999" customHeight="1" thickBot="1" x14ac:dyDescent="0.3">
      <c r="B53" s="74" t="s">
        <v>145</v>
      </c>
      <c r="C53" s="81">
        <f>C52-C50</f>
        <v>5.211759728419743</v>
      </c>
      <c r="D53" s="81">
        <f>D52-D50</f>
        <v>10.073823878061383</v>
      </c>
      <c r="E53" s="81">
        <f>E52-E50</f>
        <v>6.2506643234247505</v>
      </c>
      <c r="F53" s="82">
        <f>F52-F50</f>
        <v>8.7150140518502752</v>
      </c>
    </row>
    <row r="54" spans="1:19" x14ac:dyDescent="0.25">
      <c r="B54" s="181" t="s">
        <v>142</v>
      </c>
      <c r="C54" s="181"/>
      <c r="D54" s="181"/>
      <c r="E54" s="181"/>
      <c r="F54" s="181"/>
    </row>
    <row r="57" spans="1:19" ht="15.75" thickBot="1" x14ac:dyDescent="0.3">
      <c r="B57" s="51" t="s">
        <v>130</v>
      </c>
    </row>
    <row r="58" spans="1:19" ht="15.75" thickBot="1" x14ac:dyDescent="0.3">
      <c r="A58" s="52" t="s">
        <v>131</v>
      </c>
      <c r="B58" s="53" t="s">
        <v>132</v>
      </c>
      <c r="C58" s="54" t="s">
        <v>133</v>
      </c>
      <c r="D58" s="54" t="s">
        <v>134</v>
      </c>
      <c r="E58" s="55" t="s">
        <v>135</v>
      </c>
    </row>
    <row r="59" spans="1:19" ht="15.75" thickBot="1" x14ac:dyDescent="0.3">
      <c r="A59" s="52"/>
      <c r="B59" s="28">
        <v>40</v>
      </c>
      <c r="C59" s="29">
        <v>34</v>
      </c>
      <c r="D59" s="56">
        <f>10*LOG10(((10^(B59/10)*15+10^((C59+10)/10)*9)/24))</f>
        <v>41.950571929812824</v>
      </c>
      <c r="E59" s="57">
        <f>D85</f>
        <v>38.568471069971373</v>
      </c>
      <c r="J59" s="149"/>
    </row>
    <row r="60" spans="1:19" ht="15.75" thickBot="1" x14ac:dyDescent="0.3"/>
    <row r="61" spans="1:19" x14ac:dyDescent="0.25">
      <c r="A61" s="182" t="str">
        <f>A2</f>
        <v>NSA 4</v>
      </c>
      <c r="B61" s="58">
        <v>0</v>
      </c>
      <c r="C61" s="15">
        <f>C59</f>
        <v>34</v>
      </c>
      <c r="D61" s="62">
        <f>10^(C61/10)</f>
        <v>2511.8864315095811</v>
      </c>
      <c r="E61" s="62"/>
      <c r="F61" s="62">
        <f>C61+10</f>
        <v>44</v>
      </c>
      <c r="G61" s="62">
        <f>10^(F61/10)</f>
        <v>25118.86431509586</v>
      </c>
      <c r="H61" s="150"/>
      <c r="I61" s="156">
        <f>10*LOG10(10^(C61/10)+10^((10*LOG10(SUM($U$7:$U$44)))/10))</f>
        <v>44.073823878061383</v>
      </c>
      <c r="J61" s="62">
        <f>10^(I61/10)</f>
        <v>25549.498960599747</v>
      </c>
      <c r="K61" s="63"/>
      <c r="L61" s="153">
        <f>I61+10</f>
        <v>54.073823878061383</v>
      </c>
      <c r="M61" s="62">
        <f>10^(L61/10)</f>
        <v>255494.98960599775</v>
      </c>
      <c r="N61" s="62"/>
      <c r="O61" s="62">
        <f>D51</f>
        <v>43.624374695789932</v>
      </c>
      <c r="P61" s="62">
        <f>10^(O61/10)</f>
        <v>23037.612529090165</v>
      </c>
      <c r="Q61" s="62"/>
      <c r="R61" s="62">
        <f>O61+10</f>
        <v>53.624374695789932</v>
      </c>
      <c r="S61" s="63">
        <f>10^(R61/10)</f>
        <v>230376.12529090189</v>
      </c>
    </row>
    <row r="62" spans="1:19" x14ac:dyDescent="0.25">
      <c r="A62" s="183"/>
      <c r="B62" s="59">
        <v>4.1666666666666699E-2</v>
      </c>
      <c r="C62" s="1">
        <f>C61</f>
        <v>34</v>
      </c>
      <c r="D62" s="26">
        <f t="shared" ref="D62:D84" si="6">10^(C62/10)</f>
        <v>2511.8864315095811</v>
      </c>
      <c r="E62" s="26"/>
      <c r="F62" s="26">
        <f t="shared" ref="F62:F67" si="7">C62+10</f>
        <v>44</v>
      </c>
      <c r="G62" s="26">
        <f t="shared" ref="G62:G84" si="8">10^(F62/10)</f>
        <v>25118.86431509586</v>
      </c>
      <c r="H62" s="151"/>
      <c r="I62" s="157">
        <f t="shared" ref="I62:I66" si="9">10*LOG10(10^(C62/10)+10^((10*LOG10(SUM($U$7:$U$44)))/10))</f>
        <v>44.073823878061383</v>
      </c>
      <c r="J62" s="26">
        <f t="shared" ref="J62:J84" si="10">10^(I62/10)</f>
        <v>25549.498960599747</v>
      </c>
      <c r="K62" s="64"/>
      <c r="L62" s="154">
        <f t="shared" ref="L62:L67" si="11">I62+10</f>
        <v>54.073823878061383</v>
      </c>
      <c r="M62" s="26">
        <f t="shared" ref="M62:M84" si="12">10^(L62/10)</f>
        <v>255494.98960599775</v>
      </c>
      <c r="N62" s="26"/>
      <c r="O62" s="26">
        <f>O61</f>
        <v>43.624374695789932</v>
      </c>
      <c r="P62" s="26">
        <f t="shared" ref="P62:P84" si="13">10^(O62/10)</f>
        <v>23037.612529090165</v>
      </c>
      <c r="Q62" s="26"/>
      <c r="R62" s="26">
        <f t="shared" ref="R62:R67" si="14">O62+10</f>
        <v>53.624374695789932</v>
      </c>
      <c r="S62" s="64">
        <f t="shared" ref="S62:S84" si="15">10^(R62/10)</f>
        <v>230376.12529090189</v>
      </c>
    </row>
    <row r="63" spans="1:19" x14ac:dyDescent="0.25">
      <c r="A63" s="183"/>
      <c r="B63" s="59">
        <v>8.3333333333333301E-2</v>
      </c>
      <c r="C63" s="1">
        <f t="shared" ref="C63:C67" si="16">C62</f>
        <v>34</v>
      </c>
      <c r="D63" s="26">
        <f t="shared" si="6"/>
        <v>2511.8864315095811</v>
      </c>
      <c r="E63" s="26"/>
      <c r="F63" s="26">
        <f t="shared" si="7"/>
        <v>44</v>
      </c>
      <c r="G63" s="26">
        <f t="shared" si="8"/>
        <v>25118.86431509586</v>
      </c>
      <c r="H63" s="151"/>
      <c r="I63" s="157">
        <f t="shared" si="9"/>
        <v>44.073823878061383</v>
      </c>
      <c r="J63" s="26">
        <f t="shared" si="10"/>
        <v>25549.498960599747</v>
      </c>
      <c r="K63" s="64"/>
      <c r="L63" s="154">
        <f t="shared" si="11"/>
        <v>54.073823878061383</v>
      </c>
      <c r="M63" s="26">
        <f t="shared" si="12"/>
        <v>255494.98960599775</v>
      </c>
      <c r="N63" s="26"/>
      <c r="O63" s="26">
        <f t="shared" ref="O63:O84" si="17">O62</f>
        <v>43.624374695789932</v>
      </c>
      <c r="P63" s="26">
        <f t="shared" si="13"/>
        <v>23037.612529090165</v>
      </c>
      <c r="Q63" s="26"/>
      <c r="R63" s="26">
        <f t="shared" si="14"/>
        <v>53.624374695789932</v>
      </c>
      <c r="S63" s="64">
        <f t="shared" si="15"/>
        <v>230376.12529090189</v>
      </c>
    </row>
    <row r="64" spans="1:19" x14ac:dyDescent="0.25">
      <c r="A64" s="183"/>
      <c r="B64" s="59">
        <v>0.125</v>
      </c>
      <c r="C64" s="1">
        <f t="shared" si="16"/>
        <v>34</v>
      </c>
      <c r="D64" s="26">
        <f t="shared" si="6"/>
        <v>2511.8864315095811</v>
      </c>
      <c r="E64" s="26"/>
      <c r="F64" s="26">
        <f t="shared" si="7"/>
        <v>44</v>
      </c>
      <c r="G64" s="26">
        <f t="shared" si="8"/>
        <v>25118.86431509586</v>
      </c>
      <c r="H64" s="151"/>
      <c r="I64" s="157">
        <f t="shared" si="9"/>
        <v>44.073823878061383</v>
      </c>
      <c r="J64" s="26">
        <f t="shared" si="10"/>
        <v>25549.498960599747</v>
      </c>
      <c r="K64" s="64"/>
      <c r="L64" s="154">
        <f t="shared" si="11"/>
        <v>54.073823878061383</v>
      </c>
      <c r="M64" s="26">
        <f t="shared" si="12"/>
        <v>255494.98960599775</v>
      </c>
      <c r="N64" s="26"/>
      <c r="O64" s="26">
        <f t="shared" si="17"/>
        <v>43.624374695789932</v>
      </c>
      <c r="P64" s="26">
        <f t="shared" si="13"/>
        <v>23037.612529090165</v>
      </c>
      <c r="Q64" s="26"/>
      <c r="R64" s="26">
        <f t="shared" si="14"/>
        <v>53.624374695789932</v>
      </c>
      <c r="S64" s="64">
        <f t="shared" si="15"/>
        <v>230376.12529090189</v>
      </c>
    </row>
    <row r="65" spans="1:19" x14ac:dyDescent="0.25">
      <c r="A65" s="183"/>
      <c r="B65" s="59">
        <v>0.16666666666666699</v>
      </c>
      <c r="C65" s="1">
        <f t="shared" si="16"/>
        <v>34</v>
      </c>
      <c r="D65" s="26">
        <f t="shared" si="6"/>
        <v>2511.8864315095811</v>
      </c>
      <c r="E65" s="26"/>
      <c r="F65" s="26">
        <f t="shared" si="7"/>
        <v>44</v>
      </c>
      <c r="G65" s="26">
        <f t="shared" si="8"/>
        <v>25118.86431509586</v>
      </c>
      <c r="H65" s="151"/>
      <c r="I65" s="157">
        <f t="shared" si="9"/>
        <v>44.073823878061383</v>
      </c>
      <c r="J65" s="26">
        <f t="shared" si="10"/>
        <v>25549.498960599747</v>
      </c>
      <c r="K65" s="64"/>
      <c r="L65" s="154">
        <f t="shared" si="11"/>
        <v>54.073823878061383</v>
      </c>
      <c r="M65" s="26">
        <f t="shared" si="12"/>
        <v>255494.98960599775</v>
      </c>
      <c r="N65" s="26"/>
      <c r="O65" s="26">
        <f t="shared" si="17"/>
        <v>43.624374695789932</v>
      </c>
      <c r="P65" s="26">
        <f t="shared" si="13"/>
        <v>23037.612529090165</v>
      </c>
      <c r="Q65" s="26"/>
      <c r="R65" s="26">
        <f t="shared" si="14"/>
        <v>53.624374695789932</v>
      </c>
      <c r="S65" s="64">
        <f t="shared" si="15"/>
        <v>230376.12529090189</v>
      </c>
    </row>
    <row r="66" spans="1:19" x14ac:dyDescent="0.25">
      <c r="A66" s="183"/>
      <c r="B66" s="59">
        <v>0.20833333333333301</v>
      </c>
      <c r="C66" s="1">
        <f t="shared" si="16"/>
        <v>34</v>
      </c>
      <c r="D66" s="26">
        <f t="shared" si="6"/>
        <v>2511.8864315095811</v>
      </c>
      <c r="E66" s="26"/>
      <c r="F66" s="26">
        <f t="shared" si="7"/>
        <v>44</v>
      </c>
      <c r="G66" s="26">
        <f t="shared" si="8"/>
        <v>25118.86431509586</v>
      </c>
      <c r="H66" s="151"/>
      <c r="I66" s="157">
        <f t="shared" si="9"/>
        <v>44.073823878061383</v>
      </c>
      <c r="J66" s="26">
        <f t="shared" si="10"/>
        <v>25549.498960599747</v>
      </c>
      <c r="K66" s="64"/>
      <c r="L66" s="154">
        <f t="shared" si="11"/>
        <v>54.073823878061383</v>
      </c>
      <c r="M66" s="26">
        <f t="shared" si="12"/>
        <v>255494.98960599775</v>
      </c>
      <c r="N66" s="26"/>
      <c r="O66" s="26">
        <f t="shared" si="17"/>
        <v>43.624374695789932</v>
      </c>
      <c r="P66" s="26">
        <f t="shared" si="13"/>
        <v>23037.612529090165</v>
      </c>
      <c r="Q66" s="26"/>
      <c r="R66" s="26">
        <f t="shared" si="14"/>
        <v>53.624374695789932</v>
      </c>
      <c r="S66" s="64">
        <f t="shared" si="15"/>
        <v>230376.12529090189</v>
      </c>
    </row>
    <row r="67" spans="1:19" x14ac:dyDescent="0.25">
      <c r="A67" s="183"/>
      <c r="B67" s="59">
        <v>0.25</v>
      </c>
      <c r="C67" s="1">
        <f t="shared" si="16"/>
        <v>34</v>
      </c>
      <c r="D67" s="26">
        <f t="shared" si="6"/>
        <v>2511.8864315095811</v>
      </c>
      <c r="E67" s="26"/>
      <c r="F67" s="26">
        <f t="shared" si="7"/>
        <v>44</v>
      </c>
      <c r="G67" s="26">
        <f t="shared" si="8"/>
        <v>25118.86431509586</v>
      </c>
      <c r="H67" s="151"/>
      <c r="I67" s="157">
        <f>10*LOG10(10^(C67/10)+10^((10*LOG10(SUM($U$7:$U$44)))/10))</f>
        <v>44.073823878061383</v>
      </c>
      <c r="J67" s="26">
        <f t="shared" si="10"/>
        <v>25549.498960599747</v>
      </c>
      <c r="K67" s="64"/>
      <c r="L67" s="154">
        <f t="shared" si="11"/>
        <v>54.073823878061383</v>
      </c>
      <c r="M67" s="26">
        <f t="shared" si="12"/>
        <v>255494.98960599775</v>
      </c>
      <c r="N67" s="26"/>
      <c r="O67" s="26">
        <f t="shared" si="17"/>
        <v>43.624374695789932</v>
      </c>
      <c r="P67" s="26">
        <f t="shared" si="13"/>
        <v>23037.612529090165</v>
      </c>
      <c r="Q67" s="26"/>
      <c r="R67" s="26">
        <f t="shared" si="14"/>
        <v>53.624374695789932</v>
      </c>
      <c r="S67" s="64">
        <f t="shared" si="15"/>
        <v>230376.12529090189</v>
      </c>
    </row>
    <row r="68" spans="1:19" x14ac:dyDescent="0.25">
      <c r="A68" s="183"/>
      <c r="B68" s="59">
        <v>0.29166666666666702</v>
      </c>
      <c r="C68" s="1">
        <f>B59</f>
        <v>40</v>
      </c>
      <c r="D68" s="26">
        <f t="shared" si="6"/>
        <v>10000</v>
      </c>
      <c r="E68" s="26"/>
      <c r="F68" s="26">
        <f>C68</f>
        <v>40</v>
      </c>
      <c r="G68" s="26">
        <f t="shared" si="8"/>
        <v>10000</v>
      </c>
      <c r="H68" s="151"/>
      <c r="I68" s="157">
        <f>10*LOG10(10^(C68/10)+10^($H$46/10))</f>
        <v>45.211759728419743</v>
      </c>
      <c r="J68" s="26">
        <f t="shared" si="10"/>
        <v>33202.896592763376</v>
      </c>
      <c r="K68" s="64"/>
      <c r="L68" s="154">
        <f>I68</f>
        <v>45.211759728419743</v>
      </c>
      <c r="M68" s="26">
        <f t="shared" si="12"/>
        <v>33202.896592763376</v>
      </c>
      <c r="N68" s="26"/>
      <c r="O68" s="26">
        <f>H46</f>
        <v>43.65542204534389</v>
      </c>
      <c r="P68" s="26">
        <f t="shared" si="13"/>
        <v>23202.896592763351</v>
      </c>
      <c r="Q68" s="26"/>
      <c r="R68" s="26">
        <f>O68</f>
        <v>43.65542204534389</v>
      </c>
      <c r="S68" s="64">
        <f t="shared" si="15"/>
        <v>23202.896592763351</v>
      </c>
    </row>
    <row r="69" spans="1:19" x14ac:dyDescent="0.25">
      <c r="A69" s="183"/>
      <c r="B69" s="59">
        <v>0.33333333333333298</v>
      </c>
      <c r="C69" s="1">
        <f>C68</f>
        <v>40</v>
      </c>
      <c r="D69" s="26">
        <f t="shared" si="6"/>
        <v>10000</v>
      </c>
      <c r="E69" s="26"/>
      <c r="F69" s="26">
        <f t="shared" ref="F69:F82" si="18">C69</f>
        <v>40</v>
      </c>
      <c r="G69" s="26">
        <f t="shared" si="8"/>
        <v>10000</v>
      </c>
      <c r="H69" s="151"/>
      <c r="I69" s="157">
        <f t="shared" ref="I69:I82" si="19">10*LOG10(10^(C69/10)+10^($H$46/10))</f>
        <v>45.211759728419743</v>
      </c>
      <c r="J69" s="26">
        <f t="shared" si="10"/>
        <v>33202.896592763376</v>
      </c>
      <c r="K69" s="64"/>
      <c r="L69" s="154">
        <f t="shared" ref="L69:L82" si="20">I69</f>
        <v>45.211759728419743</v>
      </c>
      <c r="M69" s="26">
        <f t="shared" si="12"/>
        <v>33202.896592763376</v>
      </c>
      <c r="N69" s="26"/>
      <c r="O69" s="26">
        <f t="shared" si="17"/>
        <v>43.65542204534389</v>
      </c>
      <c r="P69" s="26">
        <f t="shared" si="13"/>
        <v>23202.896592763351</v>
      </c>
      <c r="Q69" s="26"/>
      <c r="R69" s="26">
        <f t="shared" ref="R69:R82" si="21">O69</f>
        <v>43.65542204534389</v>
      </c>
      <c r="S69" s="64">
        <f t="shared" si="15"/>
        <v>23202.896592763351</v>
      </c>
    </row>
    <row r="70" spans="1:19" x14ac:dyDescent="0.25">
      <c r="A70" s="183"/>
      <c r="B70" s="59">
        <v>0.375</v>
      </c>
      <c r="C70" s="1">
        <f t="shared" ref="C70:C82" si="22">C69</f>
        <v>40</v>
      </c>
      <c r="D70" s="26">
        <f t="shared" si="6"/>
        <v>10000</v>
      </c>
      <c r="E70" s="26"/>
      <c r="F70" s="26">
        <f t="shared" si="18"/>
        <v>40</v>
      </c>
      <c r="G70" s="26">
        <f t="shared" si="8"/>
        <v>10000</v>
      </c>
      <c r="H70" s="151"/>
      <c r="I70" s="157">
        <f t="shared" si="19"/>
        <v>45.211759728419743</v>
      </c>
      <c r="J70" s="26">
        <f t="shared" si="10"/>
        <v>33202.896592763376</v>
      </c>
      <c r="K70" s="64"/>
      <c r="L70" s="154">
        <f t="shared" si="20"/>
        <v>45.211759728419743</v>
      </c>
      <c r="M70" s="26">
        <f t="shared" si="12"/>
        <v>33202.896592763376</v>
      </c>
      <c r="N70" s="26"/>
      <c r="O70" s="26">
        <f t="shared" si="17"/>
        <v>43.65542204534389</v>
      </c>
      <c r="P70" s="26">
        <f t="shared" si="13"/>
        <v>23202.896592763351</v>
      </c>
      <c r="Q70" s="26"/>
      <c r="R70" s="26">
        <f t="shared" si="21"/>
        <v>43.65542204534389</v>
      </c>
      <c r="S70" s="64">
        <f t="shared" si="15"/>
        <v>23202.896592763351</v>
      </c>
    </row>
    <row r="71" spans="1:19" x14ac:dyDescent="0.25">
      <c r="A71" s="183"/>
      <c r="B71" s="59">
        <v>0.41666666666666702</v>
      </c>
      <c r="C71" s="1">
        <f t="shared" si="22"/>
        <v>40</v>
      </c>
      <c r="D71" s="26">
        <f t="shared" si="6"/>
        <v>10000</v>
      </c>
      <c r="E71" s="26"/>
      <c r="F71" s="26">
        <f t="shared" si="18"/>
        <v>40</v>
      </c>
      <c r="G71" s="26">
        <f t="shared" si="8"/>
        <v>10000</v>
      </c>
      <c r="H71" s="151"/>
      <c r="I71" s="157">
        <f t="shared" si="19"/>
        <v>45.211759728419743</v>
      </c>
      <c r="J71" s="26">
        <f t="shared" si="10"/>
        <v>33202.896592763376</v>
      </c>
      <c r="K71" s="64"/>
      <c r="L71" s="154">
        <f t="shared" si="20"/>
        <v>45.211759728419743</v>
      </c>
      <c r="M71" s="26">
        <f t="shared" si="12"/>
        <v>33202.896592763376</v>
      </c>
      <c r="N71" s="26"/>
      <c r="O71" s="26">
        <f t="shared" si="17"/>
        <v>43.65542204534389</v>
      </c>
      <c r="P71" s="26">
        <f t="shared" si="13"/>
        <v>23202.896592763351</v>
      </c>
      <c r="Q71" s="26"/>
      <c r="R71" s="26">
        <f t="shared" si="21"/>
        <v>43.65542204534389</v>
      </c>
      <c r="S71" s="64">
        <f t="shared" si="15"/>
        <v>23202.896592763351</v>
      </c>
    </row>
    <row r="72" spans="1:19" x14ac:dyDescent="0.25">
      <c r="A72" s="183"/>
      <c r="B72" s="59">
        <v>0.45833333333333298</v>
      </c>
      <c r="C72" s="1">
        <f t="shared" si="22"/>
        <v>40</v>
      </c>
      <c r="D72" s="26">
        <f t="shared" si="6"/>
        <v>10000</v>
      </c>
      <c r="E72" s="26"/>
      <c r="F72" s="26">
        <f t="shared" si="18"/>
        <v>40</v>
      </c>
      <c r="G72" s="26">
        <f t="shared" si="8"/>
        <v>10000</v>
      </c>
      <c r="H72" s="151"/>
      <c r="I72" s="157">
        <f t="shared" si="19"/>
        <v>45.211759728419743</v>
      </c>
      <c r="J72" s="26">
        <f t="shared" si="10"/>
        <v>33202.896592763376</v>
      </c>
      <c r="K72" s="64"/>
      <c r="L72" s="154">
        <f t="shared" si="20"/>
        <v>45.211759728419743</v>
      </c>
      <c r="M72" s="26">
        <f t="shared" si="12"/>
        <v>33202.896592763376</v>
      </c>
      <c r="N72" s="26"/>
      <c r="O72" s="26">
        <f t="shared" si="17"/>
        <v>43.65542204534389</v>
      </c>
      <c r="P72" s="26">
        <f t="shared" si="13"/>
        <v>23202.896592763351</v>
      </c>
      <c r="Q72" s="26"/>
      <c r="R72" s="26">
        <f t="shared" si="21"/>
        <v>43.65542204534389</v>
      </c>
      <c r="S72" s="64">
        <f t="shared" si="15"/>
        <v>23202.896592763351</v>
      </c>
    </row>
    <row r="73" spans="1:19" x14ac:dyDescent="0.25">
      <c r="A73" s="183"/>
      <c r="B73" s="59">
        <v>0.5</v>
      </c>
      <c r="C73" s="1">
        <f t="shared" si="22"/>
        <v>40</v>
      </c>
      <c r="D73" s="26">
        <f t="shared" si="6"/>
        <v>10000</v>
      </c>
      <c r="E73" s="26"/>
      <c r="F73" s="26">
        <f t="shared" si="18"/>
        <v>40</v>
      </c>
      <c r="G73" s="26">
        <f t="shared" si="8"/>
        <v>10000</v>
      </c>
      <c r="H73" s="151"/>
      <c r="I73" s="157">
        <f t="shared" si="19"/>
        <v>45.211759728419743</v>
      </c>
      <c r="J73" s="26">
        <f t="shared" si="10"/>
        <v>33202.896592763376</v>
      </c>
      <c r="K73" s="64"/>
      <c r="L73" s="154">
        <f t="shared" si="20"/>
        <v>45.211759728419743</v>
      </c>
      <c r="M73" s="26">
        <f t="shared" si="12"/>
        <v>33202.896592763376</v>
      </c>
      <c r="N73" s="26"/>
      <c r="O73" s="26">
        <f t="shared" si="17"/>
        <v>43.65542204534389</v>
      </c>
      <c r="P73" s="26">
        <f t="shared" si="13"/>
        <v>23202.896592763351</v>
      </c>
      <c r="Q73" s="26"/>
      <c r="R73" s="26">
        <f t="shared" si="21"/>
        <v>43.65542204534389</v>
      </c>
      <c r="S73" s="64">
        <f t="shared" si="15"/>
        <v>23202.896592763351</v>
      </c>
    </row>
    <row r="74" spans="1:19" x14ac:dyDescent="0.25">
      <c r="A74" s="183"/>
      <c r="B74" s="59">
        <v>0.54166666666666696</v>
      </c>
      <c r="C74" s="1">
        <f t="shared" si="22"/>
        <v>40</v>
      </c>
      <c r="D74" s="26">
        <f t="shared" si="6"/>
        <v>10000</v>
      </c>
      <c r="E74" s="26"/>
      <c r="F74" s="26">
        <f t="shared" si="18"/>
        <v>40</v>
      </c>
      <c r="G74" s="26">
        <f t="shared" si="8"/>
        <v>10000</v>
      </c>
      <c r="H74" s="151"/>
      <c r="I74" s="157">
        <f t="shared" si="19"/>
        <v>45.211759728419743</v>
      </c>
      <c r="J74" s="26">
        <f t="shared" si="10"/>
        <v>33202.896592763376</v>
      </c>
      <c r="K74" s="64"/>
      <c r="L74" s="154">
        <f t="shared" si="20"/>
        <v>45.211759728419743</v>
      </c>
      <c r="M74" s="26">
        <f t="shared" si="12"/>
        <v>33202.896592763376</v>
      </c>
      <c r="N74" s="26"/>
      <c r="O74" s="26">
        <f t="shared" si="17"/>
        <v>43.65542204534389</v>
      </c>
      <c r="P74" s="26">
        <f t="shared" si="13"/>
        <v>23202.896592763351</v>
      </c>
      <c r="Q74" s="26"/>
      <c r="R74" s="26">
        <f t="shared" si="21"/>
        <v>43.65542204534389</v>
      </c>
      <c r="S74" s="64">
        <f t="shared" si="15"/>
        <v>23202.896592763351</v>
      </c>
    </row>
    <row r="75" spans="1:19" x14ac:dyDescent="0.25">
      <c r="A75" s="183"/>
      <c r="B75" s="59">
        <v>0.58333333333333304</v>
      </c>
      <c r="C75" s="1">
        <f t="shared" si="22"/>
        <v>40</v>
      </c>
      <c r="D75" s="26">
        <f t="shared" si="6"/>
        <v>10000</v>
      </c>
      <c r="E75" s="26"/>
      <c r="F75" s="26">
        <f t="shared" si="18"/>
        <v>40</v>
      </c>
      <c r="G75" s="26">
        <f t="shared" si="8"/>
        <v>10000</v>
      </c>
      <c r="H75" s="151"/>
      <c r="I75" s="157">
        <f t="shared" si="19"/>
        <v>45.211759728419743</v>
      </c>
      <c r="J75" s="26">
        <f t="shared" si="10"/>
        <v>33202.896592763376</v>
      </c>
      <c r="K75" s="64"/>
      <c r="L75" s="154">
        <f t="shared" si="20"/>
        <v>45.211759728419743</v>
      </c>
      <c r="M75" s="26">
        <f t="shared" si="12"/>
        <v>33202.896592763376</v>
      </c>
      <c r="N75" s="26"/>
      <c r="O75" s="26">
        <f t="shared" si="17"/>
        <v>43.65542204534389</v>
      </c>
      <c r="P75" s="26">
        <f t="shared" si="13"/>
        <v>23202.896592763351</v>
      </c>
      <c r="Q75" s="26"/>
      <c r="R75" s="26">
        <f t="shared" si="21"/>
        <v>43.65542204534389</v>
      </c>
      <c r="S75" s="64">
        <f t="shared" si="15"/>
        <v>23202.896592763351</v>
      </c>
    </row>
    <row r="76" spans="1:19" x14ac:dyDescent="0.25">
      <c r="A76" s="183"/>
      <c r="B76" s="59">
        <v>0.625</v>
      </c>
      <c r="C76" s="1">
        <f t="shared" si="22"/>
        <v>40</v>
      </c>
      <c r="D76" s="26">
        <f t="shared" si="6"/>
        <v>10000</v>
      </c>
      <c r="E76" s="26"/>
      <c r="F76" s="26">
        <f t="shared" si="18"/>
        <v>40</v>
      </c>
      <c r="G76" s="26">
        <f t="shared" si="8"/>
        <v>10000</v>
      </c>
      <c r="H76" s="151"/>
      <c r="I76" s="157">
        <f t="shared" si="19"/>
        <v>45.211759728419743</v>
      </c>
      <c r="J76" s="26">
        <f t="shared" si="10"/>
        <v>33202.896592763376</v>
      </c>
      <c r="K76" s="64"/>
      <c r="L76" s="154">
        <f t="shared" si="20"/>
        <v>45.211759728419743</v>
      </c>
      <c r="M76" s="26">
        <f t="shared" si="12"/>
        <v>33202.896592763376</v>
      </c>
      <c r="N76" s="26"/>
      <c r="O76" s="26">
        <f t="shared" si="17"/>
        <v>43.65542204534389</v>
      </c>
      <c r="P76" s="26">
        <f t="shared" si="13"/>
        <v>23202.896592763351</v>
      </c>
      <c r="Q76" s="26"/>
      <c r="R76" s="26">
        <f t="shared" si="21"/>
        <v>43.65542204534389</v>
      </c>
      <c r="S76" s="64">
        <f t="shared" si="15"/>
        <v>23202.896592763351</v>
      </c>
    </row>
    <row r="77" spans="1:19" x14ac:dyDescent="0.25">
      <c r="A77" s="183"/>
      <c r="B77" s="59">
        <v>0.66666666666666696</v>
      </c>
      <c r="C77" s="1">
        <f t="shared" si="22"/>
        <v>40</v>
      </c>
      <c r="D77" s="26">
        <f t="shared" si="6"/>
        <v>10000</v>
      </c>
      <c r="E77" s="26"/>
      <c r="F77" s="26">
        <f t="shared" si="18"/>
        <v>40</v>
      </c>
      <c r="G77" s="26">
        <f t="shared" si="8"/>
        <v>10000</v>
      </c>
      <c r="H77" s="151"/>
      <c r="I77" s="157">
        <f t="shared" si="19"/>
        <v>45.211759728419743</v>
      </c>
      <c r="J77" s="26">
        <f t="shared" si="10"/>
        <v>33202.896592763376</v>
      </c>
      <c r="K77" s="64"/>
      <c r="L77" s="154">
        <f t="shared" si="20"/>
        <v>45.211759728419743</v>
      </c>
      <c r="M77" s="26">
        <f t="shared" si="12"/>
        <v>33202.896592763376</v>
      </c>
      <c r="N77" s="26"/>
      <c r="O77" s="26">
        <f t="shared" si="17"/>
        <v>43.65542204534389</v>
      </c>
      <c r="P77" s="26">
        <f t="shared" si="13"/>
        <v>23202.896592763351</v>
      </c>
      <c r="Q77" s="26"/>
      <c r="R77" s="26">
        <f t="shared" si="21"/>
        <v>43.65542204534389</v>
      </c>
      <c r="S77" s="64">
        <f t="shared" si="15"/>
        <v>23202.896592763351</v>
      </c>
    </row>
    <row r="78" spans="1:19" x14ac:dyDescent="0.25">
      <c r="A78" s="183"/>
      <c r="B78" s="59">
        <v>0.70833333333333304</v>
      </c>
      <c r="C78" s="1">
        <f t="shared" si="22"/>
        <v>40</v>
      </c>
      <c r="D78" s="26">
        <f t="shared" si="6"/>
        <v>10000</v>
      </c>
      <c r="E78" s="26"/>
      <c r="F78" s="26">
        <f t="shared" si="18"/>
        <v>40</v>
      </c>
      <c r="G78" s="26">
        <f t="shared" si="8"/>
        <v>10000</v>
      </c>
      <c r="H78" s="151"/>
      <c r="I78" s="157">
        <f t="shared" si="19"/>
        <v>45.211759728419743</v>
      </c>
      <c r="J78" s="26">
        <f t="shared" si="10"/>
        <v>33202.896592763376</v>
      </c>
      <c r="K78" s="64"/>
      <c r="L78" s="154">
        <f t="shared" si="20"/>
        <v>45.211759728419743</v>
      </c>
      <c r="M78" s="26">
        <f t="shared" si="12"/>
        <v>33202.896592763376</v>
      </c>
      <c r="N78" s="26"/>
      <c r="O78" s="26">
        <f t="shared" si="17"/>
        <v>43.65542204534389</v>
      </c>
      <c r="P78" s="26">
        <f t="shared" si="13"/>
        <v>23202.896592763351</v>
      </c>
      <c r="Q78" s="26"/>
      <c r="R78" s="26">
        <f t="shared" si="21"/>
        <v>43.65542204534389</v>
      </c>
      <c r="S78" s="64">
        <f t="shared" si="15"/>
        <v>23202.896592763351</v>
      </c>
    </row>
    <row r="79" spans="1:19" x14ac:dyDescent="0.25">
      <c r="A79" s="183"/>
      <c r="B79" s="59">
        <v>0.75</v>
      </c>
      <c r="C79" s="1">
        <f t="shared" si="22"/>
        <v>40</v>
      </c>
      <c r="D79" s="26">
        <f t="shared" si="6"/>
        <v>10000</v>
      </c>
      <c r="E79" s="26"/>
      <c r="F79" s="26">
        <f t="shared" si="18"/>
        <v>40</v>
      </c>
      <c r="G79" s="26">
        <f t="shared" si="8"/>
        <v>10000</v>
      </c>
      <c r="H79" s="151"/>
      <c r="I79" s="157">
        <f t="shared" si="19"/>
        <v>45.211759728419743</v>
      </c>
      <c r="J79" s="26">
        <f t="shared" si="10"/>
        <v>33202.896592763376</v>
      </c>
      <c r="K79" s="64"/>
      <c r="L79" s="154">
        <f t="shared" si="20"/>
        <v>45.211759728419743</v>
      </c>
      <c r="M79" s="26">
        <f t="shared" si="12"/>
        <v>33202.896592763376</v>
      </c>
      <c r="N79" s="26"/>
      <c r="O79" s="26">
        <f t="shared" si="17"/>
        <v>43.65542204534389</v>
      </c>
      <c r="P79" s="26">
        <f t="shared" si="13"/>
        <v>23202.896592763351</v>
      </c>
      <c r="Q79" s="26"/>
      <c r="R79" s="26">
        <f t="shared" si="21"/>
        <v>43.65542204534389</v>
      </c>
      <c r="S79" s="64">
        <f t="shared" si="15"/>
        <v>23202.896592763351</v>
      </c>
    </row>
    <row r="80" spans="1:19" x14ac:dyDescent="0.25">
      <c r="A80" s="183"/>
      <c r="B80" s="59">
        <v>0.79166666666666696</v>
      </c>
      <c r="C80" s="1">
        <f t="shared" si="22"/>
        <v>40</v>
      </c>
      <c r="D80" s="26">
        <f t="shared" si="6"/>
        <v>10000</v>
      </c>
      <c r="E80" s="26"/>
      <c r="F80" s="26">
        <f t="shared" si="18"/>
        <v>40</v>
      </c>
      <c r="G80" s="26">
        <f t="shared" si="8"/>
        <v>10000</v>
      </c>
      <c r="H80" s="151"/>
      <c r="I80" s="157">
        <f t="shared" si="19"/>
        <v>45.211759728419743</v>
      </c>
      <c r="J80" s="26">
        <f t="shared" si="10"/>
        <v>33202.896592763376</v>
      </c>
      <c r="K80" s="64"/>
      <c r="L80" s="154">
        <f t="shared" si="20"/>
        <v>45.211759728419743</v>
      </c>
      <c r="M80" s="26">
        <f t="shared" si="12"/>
        <v>33202.896592763376</v>
      </c>
      <c r="N80" s="26"/>
      <c r="O80" s="26">
        <f t="shared" si="17"/>
        <v>43.65542204534389</v>
      </c>
      <c r="P80" s="26">
        <f t="shared" si="13"/>
        <v>23202.896592763351</v>
      </c>
      <c r="Q80" s="26"/>
      <c r="R80" s="26">
        <f t="shared" si="21"/>
        <v>43.65542204534389</v>
      </c>
      <c r="S80" s="64">
        <f t="shared" si="15"/>
        <v>23202.896592763351</v>
      </c>
    </row>
    <row r="81" spans="1:20" x14ac:dyDescent="0.25">
      <c r="A81" s="183"/>
      <c r="B81" s="59">
        <v>0.83333333333333304</v>
      </c>
      <c r="C81" s="1">
        <f t="shared" si="22"/>
        <v>40</v>
      </c>
      <c r="D81" s="26">
        <f t="shared" si="6"/>
        <v>10000</v>
      </c>
      <c r="E81" s="26"/>
      <c r="F81" s="26">
        <f t="shared" si="18"/>
        <v>40</v>
      </c>
      <c r="G81" s="26">
        <f t="shared" si="8"/>
        <v>10000</v>
      </c>
      <c r="H81" s="151"/>
      <c r="I81" s="157">
        <f t="shared" si="19"/>
        <v>45.211759728419743</v>
      </c>
      <c r="J81" s="26">
        <f t="shared" si="10"/>
        <v>33202.896592763376</v>
      </c>
      <c r="K81" s="64"/>
      <c r="L81" s="154">
        <f t="shared" si="20"/>
        <v>45.211759728419743</v>
      </c>
      <c r="M81" s="26">
        <f t="shared" si="12"/>
        <v>33202.896592763376</v>
      </c>
      <c r="N81" s="26"/>
      <c r="O81" s="26">
        <f t="shared" si="17"/>
        <v>43.65542204534389</v>
      </c>
      <c r="P81" s="26">
        <f t="shared" si="13"/>
        <v>23202.896592763351</v>
      </c>
      <c r="Q81" s="26"/>
      <c r="R81" s="26">
        <f t="shared" si="21"/>
        <v>43.65542204534389</v>
      </c>
      <c r="S81" s="64">
        <f t="shared" si="15"/>
        <v>23202.896592763351</v>
      </c>
    </row>
    <row r="82" spans="1:20" x14ac:dyDescent="0.25">
      <c r="A82" s="183"/>
      <c r="B82" s="59">
        <v>0.875</v>
      </c>
      <c r="C82" s="1">
        <f t="shared" si="22"/>
        <v>40</v>
      </c>
      <c r="D82" s="26">
        <f t="shared" si="6"/>
        <v>10000</v>
      </c>
      <c r="E82" s="26"/>
      <c r="F82" s="26">
        <f t="shared" si="18"/>
        <v>40</v>
      </c>
      <c r="G82" s="26">
        <f t="shared" si="8"/>
        <v>10000</v>
      </c>
      <c r="H82" s="151"/>
      <c r="I82" s="157">
        <f t="shared" si="19"/>
        <v>45.211759728419743</v>
      </c>
      <c r="J82" s="26">
        <f t="shared" si="10"/>
        <v>33202.896592763376</v>
      </c>
      <c r="K82" s="64"/>
      <c r="L82" s="154">
        <f t="shared" si="20"/>
        <v>45.211759728419743</v>
      </c>
      <c r="M82" s="26">
        <f t="shared" si="12"/>
        <v>33202.896592763376</v>
      </c>
      <c r="N82" s="26"/>
      <c r="O82" s="26">
        <f t="shared" si="17"/>
        <v>43.65542204534389</v>
      </c>
      <c r="P82" s="26">
        <f t="shared" si="13"/>
        <v>23202.896592763351</v>
      </c>
      <c r="Q82" s="26"/>
      <c r="R82" s="26">
        <f t="shared" si="21"/>
        <v>43.65542204534389</v>
      </c>
      <c r="S82" s="64">
        <f t="shared" si="15"/>
        <v>23202.896592763351</v>
      </c>
    </row>
    <row r="83" spans="1:20" x14ac:dyDescent="0.25">
      <c r="A83" s="183"/>
      <c r="B83" s="59">
        <v>0.91666666666666696</v>
      </c>
      <c r="C83" s="1">
        <f>C61</f>
        <v>34</v>
      </c>
      <c r="D83" s="26">
        <f t="shared" si="6"/>
        <v>2511.8864315095811</v>
      </c>
      <c r="E83" s="26"/>
      <c r="F83" s="26">
        <f>C83+10</f>
        <v>44</v>
      </c>
      <c r="G83" s="26">
        <f t="shared" si="8"/>
        <v>25118.86431509586</v>
      </c>
      <c r="H83" s="151"/>
      <c r="I83" s="157">
        <f>10*LOG10(10^(C83/10)+10^((10*LOG10(SUM($U$7:$U$44)))/10))</f>
        <v>44.073823878061383</v>
      </c>
      <c r="J83" s="26">
        <f t="shared" si="10"/>
        <v>25549.498960599747</v>
      </c>
      <c r="K83" s="64"/>
      <c r="L83" s="154">
        <f>I83+10</f>
        <v>54.073823878061383</v>
      </c>
      <c r="M83" s="26">
        <f t="shared" si="12"/>
        <v>255494.98960599775</v>
      </c>
      <c r="N83" s="26"/>
      <c r="O83" s="26">
        <f>D51</f>
        <v>43.624374695789932</v>
      </c>
      <c r="P83" s="26">
        <f t="shared" si="13"/>
        <v>23037.612529090165</v>
      </c>
      <c r="Q83" s="26"/>
      <c r="R83" s="26">
        <f>O83+10</f>
        <v>53.624374695789932</v>
      </c>
      <c r="S83" s="64">
        <f t="shared" si="15"/>
        <v>230376.12529090189</v>
      </c>
    </row>
    <row r="84" spans="1:20" ht="15.75" thickBot="1" x14ac:dyDescent="0.3">
      <c r="A84" s="183"/>
      <c r="B84" s="61">
        <v>0.95833333333333304</v>
      </c>
      <c r="C84" s="4">
        <f>C83</f>
        <v>34</v>
      </c>
      <c r="D84" s="65">
        <f t="shared" si="6"/>
        <v>2511.8864315095811</v>
      </c>
      <c r="E84" s="65"/>
      <c r="F84" s="65">
        <f>C84+10</f>
        <v>44</v>
      </c>
      <c r="G84" s="65">
        <f t="shared" si="8"/>
        <v>25118.86431509586</v>
      </c>
      <c r="H84" s="152"/>
      <c r="I84" s="158">
        <f>10*LOG10(10^(C84/10)+10^((10*LOG10(SUM($U$7:$U$44)))/10))</f>
        <v>44.073823878061383</v>
      </c>
      <c r="J84" s="65">
        <f t="shared" si="10"/>
        <v>25549.498960599747</v>
      </c>
      <c r="K84" s="66"/>
      <c r="L84" s="155">
        <f>I84+10</f>
        <v>54.073823878061383</v>
      </c>
      <c r="M84" s="65">
        <f t="shared" si="12"/>
        <v>255494.98960599775</v>
      </c>
      <c r="N84" s="65"/>
      <c r="O84" s="65">
        <f t="shared" si="17"/>
        <v>43.624374695789932</v>
      </c>
      <c r="P84" s="65">
        <f t="shared" si="13"/>
        <v>23037.612529090165</v>
      </c>
      <c r="Q84" s="65"/>
      <c r="R84" s="65">
        <f>O84+10</f>
        <v>53.624374695789932</v>
      </c>
      <c r="S84" s="66">
        <f t="shared" si="15"/>
        <v>230376.12529090189</v>
      </c>
    </row>
    <row r="85" spans="1:20" ht="15.75" thickBot="1" x14ac:dyDescent="0.3">
      <c r="A85" s="184"/>
      <c r="B85" s="60"/>
      <c r="C85" s="67" t="s">
        <v>135</v>
      </c>
      <c r="D85" s="67">
        <f>10*LOG10(SUM(D61:D84)/24)</f>
        <v>38.568471069971373</v>
      </c>
      <c r="E85" s="67"/>
      <c r="F85" s="67" t="s">
        <v>134</v>
      </c>
      <c r="G85" s="67">
        <f>10*LOG10(SUM(G61:G84)/24)</f>
        <v>41.950571929812824</v>
      </c>
      <c r="H85" s="67"/>
      <c r="I85" s="67" t="s">
        <v>135</v>
      </c>
      <c r="J85" s="67">
        <f>10*LOG10(SUM(J61:J84)/24)</f>
        <v>44.819135393396124</v>
      </c>
      <c r="K85" s="67"/>
      <c r="L85" s="67" t="s">
        <v>134</v>
      </c>
      <c r="M85" s="67">
        <f>10*LOG10(SUM(M61:M84)/24)</f>
        <v>50.665585981663099</v>
      </c>
      <c r="N85" s="67"/>
      <c r="O85" s="67" t="s">
        <v>135</v>
      </c>
      <c r="P85" s="67">
        <f>10*LOG10(SUM(P61:P84)/24)</f>
        <v>43.643805284061443</v>
      </c>
      <c r="Q85" s="67"/>
      <c r="R85" s="67" t="s">
        <v>134</v>
      </c>
      <c r="S85" s="68">
        <f>10*LOG10(SUM(S61:S84)/24)</f>
        <v>50.038604217245386</v>
      </c>
    </row>
    <row r="86" spans="1:20" ht="14.45" customHeight="1" thickBot="1" x14ac:dyDescent="0.3">
      <c r="A86" s="83"/>
      <c r="B86" s="84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</row>
    <row r="87" spans="1:20" x14ac:dyDescent="0.25">
      <c r="B87" s="159" t="s">
        <v>108</v>
      </c>
      <c r="C87" s="160" t="s">
        <v>183</v>
      </c>
      <c r="D87" s="161"/>
      <c r="E87" s="186" t="s">
        <v>139</v>
      </c>
      <c r="F87" s="187"/>
      <c r="G87" s="187"/>
      <c r="H87" s="188"/>
      <c r="I87" s="186" t="s">
        <v>140</v>
      </c>
      <c r="J87" s="187"/>
      <c r="K87" s="187"/>
      <c r="L87" s="188"/>
      <c r="M87" s="186" t="s">
        <v>141</v>
      </c>
      <c r="N87" s="187"/>
      <c r="O87" s="187"/>
      <c r="P87" s="188"/>
      <c r="Q87" s="186" t="s">
        <v>145</v>
      </c>
      <c r="R87" s="187"/>
      <c r="S87" s="187"/>
      <c r="T87" s="188"/>
    </row>
    <row r="88" spans="1:20" ht="15.75" thickBot="1" x14ac:dyDescent="0.3">
      <c r="B88" s="185"/>
      <c r="C88" s="5" t="s">
        <v>3</v>
      </c>
      <c r="D88" s="6" t="s">
        <v>4</v>
      </c>
      <c r="E88" s="88" t="s">
        <v>143</v>
      </c>
      <c r="F88" s="69" t="s">
        <v>144</v>
      </c>
      <c r="G88" s="69" t="s">
        <v>137</v>
      </c>
      <c r="H88" s="70" t="s">
        <v>134</v>
      </c>
      <c r="I88" s="88" t="s">
        <v>143</v>
      </c>
      <c r="J88" s="69" t="s">
        <v>144</v>
      </c>
      <c r="K88" s="69" t="s">
        <v>137</v>
      </c>
      <c r="L88" s="70" t="s">
        <v>134</v>
      </c>
      <c r="M88" s="88" t="s">
        <v>143</v>
      </c>
      <c r="N88" s="69" t="s">
        <v>144</v>
      </c>
      <c r="O88" s="69" t="s">
        <v>137</v>
      </c>
      <c r="P88" s="70" t="s">
        <v>134</v>
      </c>
      <c r="Q88" s="88" t="s">
        <v>143</v>
      </c>
      <c r="R88" s="69" t="s">
        <v>144</v>
      </c>
      <c r="S88" s="69" t="s">
        <v>137</v>
      </c>
      <c r="T88" s="70" t="s">
        <v>134</v>
      </c>
    </row>
    <row r="89" spans="1:20" ht="15.75" thickBot="1" x14ac:dyDescent="0.3">
      <c r="B89" s="21" t="str">
        <f>A2</f>
        <v>NSA 4</v>
      </c>
      <c r="C89" s="22">
        <f>C2</f>
        <v>257941.99</v>
      </c>
      <c r="D89" s="23">
        <f>D2</f>
        <v>4256496.7699999996</v>
      </c>
      <c r="E89" s="89">
        <f>C50</f>
        <v>40</v>
      </c>
      <c r="F89" s="86">
        <f>D50</f>
        <v>34</v>
      </c>
      <c r="G89" s="86">
        <f>E50</f>
        <v>38.568471069971373</v>
      </c>
      <c r="H89" s="87">
        <f>F50</f>
        <v>41.950571929812824</v>
      </c>
      <c r="I89" s="89">
        <f>C51</f>
        <v>43.65542204534389</v>
      </c>
      <c r="J89" s="86">
        <f>D51</f>
        <v>43.624374695789932</v>
      </c>
      <c r="K89" s="86">
        <f>E51</f>
        <v>43.643805284061443</v>
      </c>
      <c r="L89" s="87">
        <f>F51</f>
        <v>50.038604217245386</v>
      </c>
      <c r="M89" s="89">
        <f>C52</f>
        <v>45.211759728419743</v>
      </c>
      <c r="N89" s="86">
        <f>D52</f>
        <v>44.073823878061383</v>
      </c>
      <c r="O89" s="86">
        <f>E52</f>
        <v>44.819135393396124</v>
      </c>
      <c r="P89" s="87">
        <f>F52</f>
        <v>50.665585981663099</v>
      </c>
      <c r="Q89" s="89">
        <f>C53</f>
        <v>5.211759728419743</v>
      </c>
      <c r="R89" s="86">
        <f>D53</f>
        <v>10.073823878061383</v>
      </c>
      <c r="S89" s="86">
        <f>E53</f>
        <v>6.2506643234247505</v>
      </c>
      <c r="T89" s="87">
        <f>F53</f>
        <v>8.7150140518502752</v>
      </c>
    </row>
    <row r="92" spans="1:20" ht="15.75" thickBot="1" x14ac:dyDescent="0.3"/>
    <row r="93" spans="1:20" x14ac:dyDescent="0.25">
      <c r="B93" s="186" t="s">
        <v>187</v>
      </c>
      <c r="C93" s="190" t="s">
        <v>188</v>
      </c>
      <c r="D93" s="191"/>
      <c r="E93" s="192" t="s">
        <v>122</v>
      </c>
      <c r="F93" s="177" t="s">
        <v>124</v>
      </c>
      <c r="G93" s="177" t="s">
        <v>123</v>
      </c>
      <c r="H93" s="177" t="s">
        <v>120</v>
      </c>
      <c r="I93" s="177" t="s">
        <v>121</v>
      </c>
      <c r="J93" s="177" t="s">
        <v>125</v>
      </c>
      <c r="K93" s="194" t="s">
        <v>191</v>
      </c>
      <c r="L93" s="194" t="str">
        <f>CONCATENATE("Sound Level @ ",A2, " (dBA)")</f>
        <v>Sound Level @ NSA 4 (dBA)</v>
      </c>
    </row>
    <row r="94" spans="1:20" ht="15.75" thickBot="1" x14ac:dyDescent="0.3">
      <c r="B94" s="189"/>
      <c r="C94" s="91" t="s">
        <v>3</v>
      </c>
      <c r="D94" s="92" t="s">
        <v>4</v>
      </c>
      <c r="E94" s="193"/>
      <c r="F94" s="178"/>
      <c r="G94" s="178"/>
      <c r="H94" s="178"/>
      <c r="I94" s="178"/>
      <c r="J94" s="178"/>
      <c r="K94" s="195" t="s">
        <v>190</v>
      </c>
      <c r="L94" s="195"/>
    </row>
    <row r="95" spans="1:20" x14ac:dyDescent="0.25">
      <c r="B95" s="14">
        <v>1</v>
      </c>
      <c r="C95" s="15"/>
      <c r="D95" s="15"/>
      <c r="E95" s="33">
        <f>MIN(B7:B44)</f>
        <v>582.85205781603975</v>
      </c>
      <c r="F95" s="33">
        <v>47</v>
      </c>
      <c r="G95" s="33">
        <v>15.24</v>
      </c>
      <c r="H95" s="33">
        <v>1.5</v>
      </c>
      <c r="I95" s="34">
        <v>1.5</v>
      </c>
      <c r="J95" s="35">
        <f>20*LOG10(E95/G95)-2.3</f>
        <v>29.35146734249733</v>
      </c>
      <c r="K95" s="35">
        <f>4/60*100</f>
        <v>6.666666666666667</v>
      </c>
      <c r="L95" s="36">
        <f t="shared" ref="L95:L126" si="23">F95-J95+M95</f>
        <v>5.8876202840930922</v>
      </c>
      <c r="M95" s="110">
        <f>10*LOG(6.666667/100)</f>
        <v>-11.760912373409578</v>
      </c>
      <c r="N95" s="110">
        <f t="shared" ref="N95:N126" si="24">10^(L95/10)</f>
        <v>3.8793773732100587</v>
      </c>
      <c r="O95" s="110"/>
      <c r="P95" s="110">
        <v>0</v>
      </c>
    </row>
    <row r="96" spans="1:20" x14ac:dyDescent="0.25">
      <c r="B96" s="2">
        <v>2</v>
      </c>
      <c r="C96" s="1"/>
      <c r="D96" s="1"/>
      <c r="E96" s="24">
        <f t="shared" ref="E96:E127" si="25">E$95+P96</f>
        <v>588.85205781603975</v>
      </c>
      <c r="F96" s="24">
        <v>47</v>
      </c>
      <c r="G96" s="24">
        <v>10</v>
      </c>
      <c r="H96" s="24">
        <v>1.5</v>
      </c>
      <c r="I96" s="25">
        <v>1.5</v>
      </c>
      <c r="J96" s="27">
        <f t="shared" ref="J96:J159" si="26">20*LOG10(E96/G96)-2.3</f>
        <v>33.100123941767556</v>
      </c>
      <c r="K96" s="27">
        <f t="shared" ref="K96:K159" si="27">4/60*100</f>
        <v>6.666666666666667</v>
      </c>
      <c r="L96" s="37">
        <f t="shared" si="23"/>
        <v>2.1389636848228655</v>
      </c>
      <c r="M96" s="110">
        <f t="shared" ref="M96:M159" si="28">10*LOG(6.666667/100)</f>
        <v>-11.760912373409578</v>
      </c>
      <c r="N96" s="110">
        <f t="shared" si="24"/>
        <v>1.63642599023083</v>
      </c>
      <c r="O96" s="110"/>
      <c r="P96" s="111">
        <v>6</v>
      </c>
    </row>
    <row r="97" spans="2:16" x14ac:dyDescent="0.25">
      <c r="B97" s="2">
        <v>3</v>
      </c>
      <c r="C97" s="1"/>
      <c r="D97" s="1"/>
      <c r="E97" s="24">
        <f t="shared" si="25"/>
        <v>594.85205781603975</v>
      </c>
      <c r="F97" s="24">
        <v>47</v>
      </c>
      <c r="G97" s="24">
        <v>10</v>
      </c>
      <c r="H97" s="24">
        <v>1.5</v>
      </c>
      <c r="I97" s="25">
        <v>1.5</v>
      </c>
      <c r="J97" s="27">
        <f t="shared" si="26"/>
        <v>33.188179366229733</v>
      </c>
      <c r="K97" s="27">
        <f t="shared" si="27"/>
        <v>6.666666666666667</v>
      </c>
      <c r="L97" s="37">
        <f t="shared" si="23"/>
        <v>2.0509082603606892</v>
      </c>
      <c r="M97" s="110">
        <f t="shared" si="28"/>
        <v>-11.760912373409578</v>
      </c>
      <c r="N97" s="110">
        <f t="shared" si="24"/>
        <v>1.6035807199597742</v>
      </c>
      <c r="O97" s="110"/>
      <c r="P97" s="111">
        <v>12</v>
      </c>
    </row>
    <row r="98" spans="2:16" x14ac:dyDescent="0.25">
      <c r="B98" s="2">
        <v>4</v>
      </c>
      <c r="C98" s="1"/>
      <c r="D98" s="1"/>
      <c r="E98" s="24">
        <f t="shared" si="25"/>
        <v>600.85205781603975</v>
      </c>
      <c r="F98" s="24">
        <v>47</v>
      </c>
      <c r="G98" s="24">
        <v>10</v>
      </c>
      <c r="H98" s="24">
        <v>1.5</v>
      </c>
      <c r="I98" s="25">
        <v>1.5</v>
      </c>
      <c r="J98" s="27">
        <f t="shared" si="26"/>
        <v>33.275351057912289</v>
      </c>
      <c r="K98" s="27">
        <f t="shared" si="27"/>
        <v>6.666666666666667</v>
      </c>
      <c r="L98" s="37">
        <f t="shared" si="23"/>
        <v>1.963736568678133</v>
      </c>
      <c r="M98" s="110">
        <f t="shared" si="28"/>
        <v>-11.760912373409578</v>
      </c>
      <c r="N98" s="110">
        <f t="shared" si="24"/>
        <v>1.5717144893496908</v>
      </c>
      <c r="O98" s="110"/>
      <c r="P98" s="111">
        <v>18</v>
      </c>
    </row>
    <row r="99" spans="2:16" x14ac:dyDescent="0.25">
      <c r="B99" s="2">
        <v>5</v>
      </c>
      <c r="C99" s="1"/>
      <c r="D99" s="1"/>
      <c r="E99" s="24">
        <f t="shared" si="25"/>
        <v>606.85205781603975</v>
      </c>
      <c r="F99" s="24">
        <v>47</v>
      </c>
      <c r="G99" s="24">
        <v>10</v>
      </c>
      <c r="H99" s="24">
        <v>1.5</v>
      </c>
      <c r="I99" s="25">
        <v>1.5</v>
      </c>
      <c r="J99" s="27">
        <f t="shared" si="26"/>
        <v>33.361656579159543</v>
      </c>
      <c r="K99" s="27">
        <f t="shared" si="27"/>
        <v>6.666666666666667</v>
      </c>
      <c r="L99" s="37">
        <f t="shared" si="23"/>
        <v>1.8774310474308784</v>
      </c>
      <c r="M99" s="110">
        <f t="shared" si="28"/>
        <v>-11.760912373409578</v>
      </c>
      <c r="N99" s="110">
        <f t="shared" si="24"/>
        <v>1.5407887710481827</v>
      </c>
      <c r="O99" s="110"/>
      <c r="P99" s="111">
        <v>24</v>
      </c>
    </row>
    <row r="100" spans="2:16" x14ac:dyDescent="0.25">
      <c r="B100" s="2">
        <v>6</v>
      </c>
      <c r="C100" s="1"/>
      <c r="D100" s="1"/>
      <c r="E100" s="24">
        <f t="shared" si="25"/>
        <v>612.85205781603975</v>
      </c>
      <c r="F100" s="24">
        <v>47</v>
      </c>
      <c r="G100" s="24">
        <v>10</v>
      </c>
      <c r="H100" s="24">
        <v>1.5</v>
      </c>
      <c r="I100" s="25">
        <v>1.5</v>
      </c>
      <c r="J100" s="27">
        <f t="shared" si="26"/>
        <v>33.447112973940015</v>
      </c>
      <c r="K100" s="27">
        <f t="shared" si="27"/>
        <v>6.666666666666667</v>
      </c>
      <c r="L100" s="37">
        <f t="shared" si="23"/>
        <v>1.7919746526504063</v>
      </c>
      <c r="M100" s="110">
        <f t="shared" si="28"/>
        <v>-11.760912373409578</v>
      </c>
      <c r="N100" s="110">
        <f t="shared" si="24"/>
        <v>1.5107669143943836</v>
      </c>
      <c r="O100" s="110"/>
      <c r="P100" s="111">
        <v>30</v>
      </c>
    </row>
    <row r="101" spans="2:16" x14ac:dyDescent="0.25">
      <c r="B101" s="2">
        <v>7</v>
      </c>
      <c r="C101" s="1"/>
      <c r="D101" s="1"/>
      <c r="E101" s="24">
        <f t="shared" si="25"/>
        <v>618.85205781603975</v>
      </c>
      <c r="F101" s="24">
        <v>47</v>
      </c>
      <c r="G101" s="24">
        <v>10</v>
      </c>
      <c r="H101" s="24">
        <v>1.5</v>
      </c>
      <c r="I101" s="25">
        <v>1.5</v>
      </c>
      <c r="J101" s="27">
        <f t="shared" si="26"/>
        <v>33.531736788048519</v>
      </c>
      <c r="K101" s="27">
        <f t="shared" si="27"/>
        <v>6.666666666666667</v>
      </c>
      <c r="L101" s="37">
        <f t="shared" si="23"/>
        <v>1.7073508385419025</v>
      </c>
      <c r="M101" s="110">
        <f t="shared" si="28"/>
        <v>-11.760912373409578</v>
      </c>
      <c r="N101" s="110">
        <f t="shared" si="24"/>
        <v>1.4816140367804047</v>
      </c>
      <c r="O101" s="110"/>
      <c r="P101" s="111">
        <v>36</v>
      </c>
    </row>
    <row r="102" spans="2:16" x14ac:dyDescent="0.25">
      <c r="B102" s="2">
        <v>8</v>
      </c>
      <c r="C102" s="1"/>
      <c r="D102" s="1"/>
      <c r="E102" s="24">
        <f t="shared" si="25"/>
        <v>624.85205781603975</v>
      </c>
      <c r="F102" s="24">
        <v>47</v>
      </c>
      <c r="G102" s="24">
        <v>10</v>
      </c>
      <c r="H102" s="24">
        <v>1.5</v>
      </c>
      <c r="I102" s="25">
        <v>1.5</v>
      </c>
      <c r="J102" s="27">
        <f t="shared" si="26"/>
        <v>33.615544088333692</v>
      </c>
      <c r="K102" s="27">
        <f t="shared" si="27"/>
        <v>6.666666666666667</v>
      </c>
      <c r="L102" s="37">
        <f t="shared" si="23"/>
        <v>1.6235435382567296</v>
      </c>
      <c r="M102" s="110">
        <f t="shared" si="28"/>
        <v>-11.760912373409578</v>
      </c>
      <c r="N102" s="110">
        <f t="shared" si="24"/>
        <v>1.4532969222796366</v>
      </c>
      <c r="O102" s="110"/>
      <c r="P102" s="111">
        <v>42</v>
      </c>
    </row>
    <row r="103" spans="2:16" x14ac:dyDescent="0.25">
      <c r="B103" s="2">
        <v>9</v>
      </c>
      <c r="C103" s="1"/>
      <c r="D103" s="1"/>
      <c r="E103" s="24">
        <f t="shared" si="25"/>
        <v>630.85205781603975</v>
      </c>
      <c r="F103" s="24">
        <v>47</v>
      </c>
      <c r="G103" s="24">
        <v>10</v>
      </c>
      <c r="H103" s="24">
        <v>1.5</v>
      </c>
      <c r="I103" s="25">
        <v>1.5</v>
      </c>
      <c r="J103" s="27">
        <f t="shared" si="26"/>
        <v>33.698550481006635</v>
      </c>
      <c r="K103" s="27">
        <f t="shared" si="27"/>
        <v>6.666666666666667</v>
      </c>
      <c r="L103" s="37">
        <f t="shared" si="23"/>
        <v>1.5405371455837873</v>
      </c>
      <c r="M103" s="110">
        <f t="shared" si="28"/>
        <v>-11.760912373409578</v>
      </c>
      <c r="N103" s="110">
        <f t="shared" si="24"/>
        <v>1.4257839269917205</v>
      </c>
      <c r="O103" s="110"/>
      <c r="P103" s="111">
        <v>48</v>
      </c>
    </row>
    <row r="104" spans="2:16" x14ac:dyDescent="0.25">
      <c r="B104" s="2">
        <v>10</v>
      </c>
      <c r="C104" s="1"/>
      <c r="D104" s="1"/>
      <c r="E104" s="24">
        <f t="shared" si="25"/>
        <v>636.85205781603975</v>
      </c>
      <c r="F104" s="24">
        <v>47</v>
      </c>
      <c r="G104" s="24">
        <v>10</v>
      </c>
      <c r="H104" s="24">
        <v>1.5</v>
      </c>
      <c r="I104" s="25">
        <v>1.5</v>
      </c>
      <c r="J104" s="27">
        <f t="shared" si="26"/>
        <v>33.780771129083064</v>
      </c>
      <c r="K104" s="27">
        <f t="shared" si="27"/>
        <v>6.666666666666667</v>
      </c>
      <c r="L104" s="37">
        <f t="shared" si="23"/>
        <v>1.4583164975073579</v>
      </c>
      <c r="M104" s="110">
        <f t="shared" si="28"/>
        <v>-11.760912373409578</v>
      </c>
      <c r="N104" s="110">
        <f t="shared" si="24"/>
        <v>1.3990448906002824</v>
      </c>
      <c r="O104" s="110"/>
      <c r="P104" s="111">
        <v>54</v>
      </c>
    </row>
    <row r="105" spans="2:16" x14ac:dyDescent="0.25">
      <c r="B105" s="2">
        <v>11</v>
      </c>
      <c r="C105" s="1"/>
      <c r="D105" s="1"/>
      <c r="E105" s="24">
        <f t="shared" si="25"/>
        <v>642.85205781603975</v>
      </c>
      <c r="F105" s="24">
        <v>47</v>
      </c>
      <c r="G105" s="24">
        <v>10</v>
      </c>
      <c r="H105" s="24">
        <v>1.5</v>
      </c>
      <c r="I105" s="25">
        <v>1.5</v>
      </c>
      <c r="J105" s="27">
        <f t="shared" si="26"/>
        <v>33.862220769007607</v>
      </c>
      <c r="K105" s="27">
        <f t="shared" si="27"/>
        <v>6.666666666666667</v>
      </c>
      <c r="L105" s="37">
        <f t="shared" si="23"/>
        <v>1.3768668575828151</v>
      </c>
      <c r="M105" s="110">
        <f t="shared" si="28"/>
        <v>-11.760912373409578</v>
      </c>
      <c r="N105" s="110">
        <f t="shared" si="24"/>
        <v>1.3730510536817708</v>
      </c>
      <c r="O105" s="110"/>
      <c r="P105" s="111">
        <v>60</v>
      </c>
    </row>
    <row r="106" spans="2:16" x14ac:dyDescent="0.25">
      <c r="B106" s="2">
        <v>12</v>
      </c>
      <c r="C106" s="1"/>
      <c r="D106" s="1"/>
      <c r="E106" s="24">
        <f t="shared" si="25"/>
        <v>648.85205781603975</v>
      </c>
      <c r="F106" s="24">
        <v>47</v>
      </c>
      <c r="G106" s="24">
        <v>10</v>
      </c>
      <c r="H106" s="24">
        <v>1.5</v>
      </c>
      <c r="I106" s="25">
        <v>1.5</v>
      </c>
      <c r="J106" s="27">
        <f t="shared" si="26"/>
        <v>33.942913726505815</v>
      </c>
      <c r="K106" s="27">
        <f t="shared" si="27"/>
        <v>6.666666666666667</v>
      </c>
      <c r="L106" s="37">
        <f t="shared" si="23"/>
        <v>1.2961739000846073</v>
      </c>
      <c r="M106" s="110">
        <f t="shared" si="28"/>
        <v>-11.760912373409578</v>
      </c>
      <c r="N106" s="110">
        <f t="shared" si="24"/>
        <v>1.3477749803419368</v>
      </c>
      <c r="O106" s="110"/>
      <c r="P106" s="111">
        <v>66</v>
      </c>
    </row>
    <row r="107" spans="2:16" x14ac:dyDescent="0.25">
      <c r="B107" s="2">
        <v>13</v>
      </c>
      <c r="C107" s="1"/>
      <c r="D107" s="1"/>
      <c r="E107" s="24">
        <f t="shared" si="25"/>
        <v>654.85205781603975</v>
      </c>
      <c r="F107" s="24">
        <v>47</v>
      </c>
      <c r="G107" s="24">
        <v>10</v>
      </c>
      <c r="H107" s="24">
        <v>1.5</v>
      </c>
      <c r="I107" s="25">
        <v>1.5</v>
      </c>
      <c r="J107" s="27">
        <f t="shared" si="26"/>
        <v>34.022863931706688</v>
      </c>
      <c r="K107" s="27">
        <f t="shared" si="27"/>
        <v>6.666666666666667</v>
      </c>
      <c r="L107" s="37">
        <f t="shared" si="23"/>
        <v>1.2162236948837339</v>
      </c>
      <c r="M107" s="110">
        <f t="shared" si="28"/>
        <v>-11.760912373409578</v>
      </c>
      <c r="N107" s="110">
        <f t="shared" si="24"/>
        <v>1.3231904857912067</v>
      </c>
      <c r="O107" s="110"/>
      <c r="P107" s="111">
        <v>72</v>
      </c>
    </row>
    <row r="108" spans="2:16" x14ac:dyDescent="0.25">
      <c r="B108" s="2">
        <v>14</v>
      </c>
      <c r="C108" s="1"/>
      <c r="D108" s="1"/>
      <c r="E108" s="24">
        <f t="shared" si="25"/>
        <v>660.85205781603975</v>
      </c>
      <c r="F108" s="24">
        <v>47</v>
      </c>
      <c r="G108" s="24">
        <v>10</v>
      </c>
      <c r="H108" s="24">
        <v>1.5</v>
      </c>
      <c r="I108" s="25">
        <v>1.5</v>
      </c>
      <c r="J108" s="27">
        <f t="shared" si="26"/>
        <v>34.102084933575426</v>
      </c>
      <c r="K108" s="27">
        <f t="shared" si="27"/>
        <v>6.666666666666667</v>
      </c>
      <c r="L108" s="37">
        <f t="shared" si="23"/>
        <v>1.1370026930149955</v>
      </c>
      <c r="M108" s="110">
        <f t="shared" si="28"/>
        <v>-11.760912373409578</v>
      </c>
      <c r="N108" s="110">
        <f t="shared" si="24"/>
        <v>1.2992725685019326</v>
      </c>
      <c r="O108" s="110"/>
      <c r="P108" s="111">
        <v>78</v>
      </c>
    </row>
    <row r="109" spans="2:16" x14ac:dyDescent="0.25">
      <c r="B109" s="2">
        <v>15</v>
      </c>
      <c r="C109" s="1"/>
      <c r="D109" s="1"/>
      <c r="E109" s="24">
        <f t="shared" si="25"/>
        <v>666.85205781603975</v>
      </c>
      <c r="F109" s="24">
        <v>47</v>
      </c>
      <c r="G109" s="24">
        <v>10</v>
      </c>
      <c r="H109" s="24">
        <v>1.5</v>
      </c>
      <c r="I109" s="25">
        <v>1.5</v>
      </c>
      <c r="J109" s="27">
        <f t="shared" si="26"/>
        <v>34.180589913694028</v>
      </c>
      <c r="K109" s="27">
        <f t="shared" si="27"/>
        <v>6.666666666666667</v>
      </c>
      <c r="L109" s="37">
        <f t="shared" si="23"/>
        <v>1.0584977128963935</v>
      </c>
      <c r="M109" s="110">
        <f t="shared" si="28"/>
        <v>-11.760912373409578</v>
      </c>
      <c r="N109" s="110">
        <f t="shared" si="24"/>
        <v>1.2759973466191417</v>
      </c>
      <c r="O109" s="110"/>
      <c r="P109" s="111">
        <v>84</v>
      </c>
    </row>
    <row r="110" spans="2:16" x14ac:dyDescent="0.25">
      <c r="B110" s="2">
        <v>16</v>
      </c>
      <c r="C110" s="1"/>
      <c r="D110" s="1"/>
      <c r="E110" s="24">
        <f t="shared" si="25"/>
        <v>672.85205781603975</v>
      </c>
      <c r="F110" s="24">
        <v>47</v>
      </c>
      <c r="G110" s="24">
        <v>10</v>
      </c>
      <c r="H110" s="24">
        <v>1.5</v>
      </c>
      <c r="I110" s="25">
        <v>1.5</v>
      </c>
      <c r="J110" s="27">
        <f t="shared" si="26"/>
        <v>34.258391699424621</v>
      </c>
      <c r="K110" s="27">
        <f t="shared" si="27"/>
        <v>6.666666666666667</v>
      </c>
      <c r="L110" s="37">
        <f t="shared" si="23"/>
        <v>0.9806959271658009</v>
      </c>
      <c r="M110" s="110">
        <f t="shared" si="28"/>
        <v>-11.760912373409578</v>
      </c>
      <c r="N110" s="110">
        <f t="shared" si="24"/>
        <v>1.2533419983227678</v>
      </c>
      <c r="O110" s="110"/>
      <c r="P110" s="111">
        <v>90</v>
      </c>
    </row>
    <row r="111" spans="2:16" x14ac:dyDescent="0.25">
      <c r="B111" s="2">
        <v>17</v>
      </c>
      <c r="C111" s="1"/>
      <c r="D111" s="1"/>
      <c r="E111" s="24">
        <f t="shared" si="25"/>
        <v>678.85205781603975</v>
      </c>
      <c r="F111" s="24">
        <v>47</v>
      </c>
      <c r="G111" s="24">
        <v>10</v>
      </c>
      <c r="H111" s="24">
        <v>1.5</v>
      </c>
      <c r="I111" s="25">
        <v>1.5</v>
      </c>
      <c r="J111" s="27">
        <f t="shared" si="26"/>
        <v>34.335502776488475</v>
      </c>
      <c r="K111" s="27">
        <f t="shared" si="27"/>
        <v>6.666666666666667</v>
      </c>
      <c r="L111" s="37">
        <f t="shared" si="23"/>
        <v>0.90358485010194656</v>
      </c>
      <c r="M111" s="110">
        <f t="shared" si="28"/>
        <v>-11.760912373409578</v>
      </c>
      <c r="N111" s="110">
        <f t="shared" si="24"/>
        <v>1.2312847058631904</v>
      </c>
      <c r="O111" s="110"/>
      <c r="P111" s="111">
        <v>96</v>
      </c>
    </row>
    <row r="112" spans="2:16" x14ac:dyDescent="0.25">
      <c r="B112" s="2">
        <v>18</v>
      </c>
      <c r="C112" s="1"/>
      <c r="D112" s="1"/>
      <c r="E112" s="24">
        <f t="shared" si="25"/>
        <v>684.85205781603975</v>
      </c>
      <c r="F112" s="24">
        <v>47</v>
      </c>
      <c r="G112" s="24">
        <v>10</v>
      </c>
      <c r="H112" s="24">
        <v>1.5</v>
      </c>
      <c r="I112" s="25">
        <v>1.5</v>
      </c>
      <c r="J112" s="27">
        <f t="shared" si="26"/>
        <v>34.411935300991594</v>
      </c>
      <c r="K112" s="27">
        <f t="shared" si="27"/>
        <v>6.666666666666667</v>
      </c>
      <c r="L112" s="37">
        <f t="shared" si="23"/>
        <v>0.82715232559882779</v>
      </c>
      <c r="M112" s="110">
        <f t="shared" si="28"/>
        <v>-11.760912373409578</v>
      </c>
      <c r="N112" s="110">
        <f t="shared" si="24"/>
        <v>1.2098046030137501</v>
      </c>
      <c r="O112" s="110"/>
      <c r="P112" s="111">
        <v>102</v>
      </c>
    </row>
    <row r="113" spans="2:16" x14ac:dyDescent="0.25">
      <c r="B113" s="2">
        <v>19</v>
      </c>
      <c r="C113" s="1"/>
      <c r="D113" s="1"/>
      <c r="E113" s="24">
        <f t="shared" si="25"/>
        <v>690.85205781603975</v>
      </c>
      <c r="F113" s="24">
        <v>47</v>
      </c>
      <c r="G113" s="24">
        <v>10</v>
      </c>
      <c r="H113" s="24">
        <v>1.5</v>
      </c>
      <c r="I113" s="25">
        <v>1.5</v>
      </c>
      <c r="J113" s="27">
        <f t="shared" si="26"/>
        <v>34.487701110925734</v>
      </c>
      <c r="K113" s="27">
        <f t="shared" si="27"/>
        <v>6.666666666666667</v>
      </c>
      <c r="L113" s="37">
        <f t="shared" si="23"/>
        <v>0.75138651566468795</v>
      </c>
      <c r="M113" s="110">
        <f t="shared" si="28"/>
        <v>-11.760912373409578</v>
      </c>
      <c r="N113" s="110">
        <f t="shared" si="24"/>
        <v>1.1888817257039046</v>
      </c>
      <c r="O113" s="110"/>
      <c r="P113" s="111">
        <v>108</v>
      </c>
    </row>
    <row r="114" spans="2:16" x14ac:dyDescent="0.25">
      <c r="B114" s="2">
        <v>20</v>
      </c>
      <c r="C114" s="1"/>
      <c r="D114" s="1"/>
      <c r="E114" s="24">
        <f t="shared" si="25"/>
        <v>696.85205781603975</v>
      </c>
      <c r="F114" s="24">
        <v>47</v>
      </c>
      <c r="G114" s="24">
        <v>10</v>
      </c>
      <c r="H114" s="24">
        <v>1.5</v>
      </c>
      <c r="I114" s="25">
        <v>1.5</v>
      </c>
      <c r="J114" s="27">
        <f t="shared" si="26"/>
        <v>34.562811737172169</v>
      </c>
      <c r="K114" s="27">
        <f t="shared" si="27"/>
        <v>6.666666666666667</v>
      </c>
      <c r="L114" s="37">
        <f t="shared" si="23"/>
        <v>0.67627588941825323</v>
      </c>
      <c r="M114" s="110">
        <f t="shared" si="28"/>
        <v>-11.760912373409578</v>
      </c>
      <c r="N114" s="110">
        <f t="shared" si="24"/>
        <v>1.1684969656148627</v>
      </c>
      <c r="O114" s="110"/>
      <c r="P114" s="111">
        <v>114</v>
      </c>
    </row>
    <row r="115" spans="2:16" x14ac:dyDescent="0.25">
      <c r="B115" s="2">
        <v>21</v>
      </c>
      <c r="C115" s="1"/>
      <c r="D115" s="1"/>
      <c r="E115" s="24">
        <f t="shared" si="25"/>
        <v>702.85205781603975</v>
      </c>
      <c r="F115" s="24">
        <v>47</v>
      </c>
      <c r="G115" s="24">
        <v>10</v>
      </c>
      <c r="H115" s="24">
        <v>1.5</v>
      </c>
      <c r="I115" s="25">
        <v>1.5</v>
      </c>
      <c r="J115" s="27">
        <f t="shared" si="26"/>
        <v>34.63727841403378</v>
      </c>
      <c r="K115" s="27">
        <f t="shared" si="27"/>
        <v>6.666666666666667</v>
      </c>
      <c r="L115" s="37">
        <f t="shared" si="23"/>
        <v>0.60180921255664188</v>
      </c>
      <c r="M115" s="110">
        <f t="shared" si="28"/>
        <v>-11.760912373409578</v>
      </c>
      <c r="N115" s="110">
        <f t="shared" si="24"/>
        <v>1.1486320265362504</v>
      </c>
      <c r="O115" s="110"/>
      <c r="P115" s="111">
        <v>120</v>
      </c>
    </row>
    <row r="116" spans="2:16" x14ac:dyDescent="0.25">
      <c r="B116" s="2">
        <v>22</v>
      </c>
      <c r="C116" s="1"/>
      <c r="D116" s="1"/>
      <c r="E116" s="24">
        <f t="shared" si="25"/>
        <v>708.85205781603975</v>
      </c>
      <c r="F116" s="24">
        <v>47</v>
      </c>
      <c r="G116" s="24">
        <v>10</v>
      </c>
      <c r="H116" s="24">
        <v>1.5</v>
      </c>
      <c r="I116" s="25">
        <v>1.5</v>
      </c>
      <c r="J116" s="27">
        <f t="shared" si="26"/>
        <v>34.711112089319421</v>
      </c>
      <c r="K116" s="27">
        <f t="shared" si="27"/>
        <v>6.666666666666667</v>
      </c>
      <c r="L116" s="37">
        <f t="shared" si="23"/>
        <v>0.52797553727100066</v>
      </c>
      <c r="M116" s="110">
        <f t="shared" si="28"/>
        <v>-11.760912373409578</v>
      </c>
      <c r="N116" s="110">
        <f t="shared" si="24"/>
        <v>1.1292693832976741</v>
      </c>
      <c r="O116" s="110"/>
      <c r="P116" s="111">
        <v>126</v>
      </c>
    </row>
    <row r="117" spans="2:16" x14ac:dyDescent="0.25">
      <c r="B117" s="2">
        <v>23</v>
      </c>
      <c r="C117" s="1"/>
      <c r="D117" s="1"/>
      <c r="E117" s="24">
        <f t="shared" si="25"/>
        <v>714.85205781603975</v>
      </c>
      <c r="F117" s="24">
        <v>47</v>
      </c>
      <c r="G117" s="24">
        <v>10</v>
      </c>
      <c r="H117" s="24">
        <v>1.5</v>
      </c>
      <c r="I117" s="25">
        <v>1.5</v>
      </c>
      <c r="J117" s="27">
        <f t="shared" si="26"/>
        <v>34.78432343400334</v>
      </c>
      <c r="K117" s="27">
        <f t="shared" si="27"/>
        <v>6.666666666666667</v>
      </c>
      <c r="L117" s="37">
        <f t="shared" si="23"/>
        <v>0.45476419258708134</v>
      </c>
      <c r="M117" s="110">
        <f t="shared" si="28"/>
        <v>-11.760912373409578</v>
      </c>
      <c r="N117" s="110">
        <f t="shared" si="24"/>
        <v>1.1103922431029773</v>
      </c>
      <c r="O117" s="110"/>
      <c r="P117" s="111">
        <v>132</v>
      </c>
    </row>
    <row r="118" spans="2:16" x14ac:dyDescent="0.25">
      <c r="B118" s="2">
        <v>24</v>
      </c>
      <c r="C118" s="1"/>
      <c r="D118" s="1"/>
      <c r="E118" s="24">
        <f t="shared" si="25"/>
        <v>720.85205781603975</v>
      </c>
      <c r="F118" s="24">
        <v>47</v>
      </c>
      <c r="G118" s="24">
        <v>10</v>
      </c>
      <c r="H118" s="24">
        <v>1.5</v>
      </c>
      <c r="I118" s="25">
        <v>1.5</v>
      </c>
      <c r="J118" s="27">
        <f t="shared" si="26"/>
        <v>34.856922851480881</v>
      </c>
      <c r="K118" s="27">
        <f t="shared" si="27"/>
        <v>6.666666666666667</v>
      </c>
      <c r="L118" s="37">
        <f t="shared" si="23"/>
        <v>0.3821647751095405</v>
      </c>
      <c r="M118" s="110">
        <f t="shared" si="28"/>
        <v>-11.760912373409578</v>
      </c>
      <c r="N118" s="110">
        <f t="shared" si="24"/>
        <v>1.0919845091078972</v>
      </c>
      <c r="O118" s="110"/>
      <c r="P118" s="111">
        <v>138</v>
      </c>
    </row>
    <row r="119" spans="2:16" x14ac:dyDescent="0.25">
      <c r="B119" s="2">
        <v>25</v>
      </c>
      <c r="C119" s="1"/>
      <c r="D119" s="1"/>
      <c r="E119" s="24">
        <f t="shared" si="25"/>
        <v>726.85205781603975</v>
      </c>
      <c r="F119" s="24">
        <v>47</v>
      </c>
      <c r="G119" s="24">
        <v>10</v>
      </c>
      <c r="H119" s="24">
        <v>1.5</v>
      </c>
      <c r="I119" s="25">
        <v>1.5</v>
      </c>
      <c r="J119" s="27">
        <f t="shared" si="26"/>
        <v>34.928920486440589</v>
      </c>
      <c r="K119" s="27">
        <f t="shared" si="27"/>
        <v>6.666666666666667</v>
      </c>
      <c r="L119" s="37">
        <f t="shared" si="23"/>
        <v>0.31016714014983293</v>
      </c>
      <c r="M119" s="110">
        <f t="shared" si="28"/>
        <v>-11.760912373409578</v>
      </c>
      <c r="N119" s="110">
        <f t="shared" si="24"/>
        <v>1.0740307460935765</v>
      </c>
      <c r="O119" s="110"/>
      <c r="P119" s="111">
        <v>144</v>
      </c>
    </row>
    <row r="120" spans="2:16" x14ac:dyDescent="0.25">
      <c r="B120" s="2">
        <v>26</v>
      </c>
      <c r="C120" s="1"/>
      <c r="D120" s="1"/>
      <c r="E120" s="24">
        <f t="shared" si="25"/>
        <v>732.85205781603975</v>
      </c>
      <c r="F120" s="24">
        <v>47</v>
      </c>
      <c r="G120" s="24">
        <v>10</v>
      </c>
      <c r="H120" s="24">
        <v>1.5</v>
      </c>
      <c r="I120" s="25">
        <v>1.5</v>
      </c>
      <c r="J120" s="27">
        <f t="shared" si="26"/>
        <v>35.000326233371581</v>
      </c>
      <c r="K120" s="27">
        <f t="shared" si="27"/>
        <v>6.666666666666667</v>
      </c>
      <c r="L120" s="37">
        <f t="shared" si="23"/>
        <v>0.23876139321884082</v>
      </c>
      <c r="M120" s="110">
        <f t="shared" si="28"/>
        <v>-11.760912373409578</v>
      </c>
      <c r="N120" s="110">
        <f t="shared" si="24"/>
        <v>1.0565161480992384</v>
      </c>
      <c r="O120" s="110"/>
      <c r="P120" s="111">
        <v>150</v>
      </c>
    </row>
    <row r="121" spans="2:16" x14ac:dyDescent="0.25">
      <c r="B121" s="2">
        <v>27</v>
      </c>
      <c r="C121" s="1"/>
      <c r="D121" s="1"/>
      <c r="E121" s="24">
        <f t="shared" si="25"/>
        <v>738.85205781603975</v>
      </c>
      <c r="F121" s="24">
        <v>47</v>
      </c>
      <c r="G121" s="24">
        <v>10</v>
      </c>
      <c r="H121" s="24">
        <v>1.5</v>
      </c>
      <c r="I121" s="25">
        <v>1.5</v>
      </c>
      <c r="J121" s="27">
        <f t="shared" si="26"/>
        <v>35.071149744724082</v>
      </c>
      <c r="K121" s="27">
        <f t="shared" si="27"/>
        <v>6.666666666666667</v>
      </c>
      <c r="L121" s="37">
        <f t="shared" si="23"/>
        <v>0.16793788186634018</v>
      </c>
      <c r="M121" s="110">
        <f t="shared" si="28"/>
        <v>-11.760912373409578</v>
      </c>
      <c r="N121" s="110">
        <f t="shared" si="24"/>
        <v>1.0394265078872538</v>
      </c>
      <c r="O121" s="110"/>
      <c r="P121" s="111">
        <v>156</v>
      </c>
    </row>
    <row r="122" spans="2:16" x14ac:dyDescent="0.25">
      <c r="B122" s="2">
        <v>28</v>
      </c>
      <c r="C122" s="1"/>
      <c r="D122" s="1"/>
      <c r="E122" s="24">
        <f t="shared" si="25"/>
        <v>744.85205781603975</v>
      </c>
      <c r="F122" s="24">
        <v>47</v>
      </c>
      <c r="G122" s="24">
        <v>10</v>
      </c>
      <c r="H122" s="24">
        <v>1.5</v>
      </c>
      <c r="I122" s="25">
        <v>1.5</v>
      </c>
      <c r="J122" s="27">
        <f t="shared" si="26"/>
        <v>35.141400438740021</v>
      </c>
      <c r="K122" s="27">
        <f t="shared" si="27"/>
        <v>6.666666666666667</v>
      </c>
      <c r="L122" s="37">
        <f t="shared" si="23"/>
        <v>9.7687187850400647E-2</v>
      </c>
      <c r="M122" s="110">
        <f t="shared" si="28"/>
        <v>-11.760912373409578</v>
      </c>
      <c r="N122" s="110">
        <f t="shared" si="24"/>
        <v>1.0227481881229805</v>
      </c>
      <c r="O122" s="110"/>
      <c r="P122" s="111">
        <v>162</v>
      </c>
    </row>
    <row r="123" spans="2:16" x14ac:dyDescent="0.25">
      <c r="B123" s="2">
        <v>29</v>
      </c>
      <c r="C123" s="1"/>
      <c r="D123" s="1"/>
      <c r="E123" s="24">
        <f t="shared" si="25"/>
        <v>750.85205781603975</v>
      </c>
      <c r="F123" s="24">
        <v>47</v>
      </c>
      <c r="G123" s="24">
        <v>10</v>
      </c>
      <c r="H123" s="24">
        <v>1.5</v>
      </c>
      <c r="I123" s="25">
        <v>1.5</v>
      </c>
      <c r="J123" s="27">
        <f t="shared" si="26"/>
        <v>35.211087506969349</v>
      </c>
      <c r="K123" s="27">
        <f t="shared" si="27"/>
        <v>6.666666666666667</v>
      </c>
      <c r="L123" s="37">
        <f t="shared" si="23"/>
        <v>2.8000119621072628E-2</v>
      </c>
      <c r="M123" s="110">
        <f t="shared" si="28"/>
        <v>-11.760912373409578</v>
      </c>
      <c r="N123" s="110">
        <f t="shared" si="24"/>
        <v>1.0064680941602508</v>
      </c>
      <c r="O123" s="110"/>
      <c r="P123" s="111">
        <v>168</v>
      </c>
    </row>
    <row r="124" spans="2:16" x14ac:dyDescent="0.25">
      <c r="B124" s="2">
        <v>30</v>
      </c>
      <c r="C124" s="1"/>
      <c r="D124" s="1"/>
      <c r="E124" s="24">
        <f t="shared" si="25"/>
        <v>756.85205781603975</v>
      </c>
      <c r="F124" s="24">
        <v>47</v>
      </c>
      <c r="G124" s="24">
        <v>10</v>
      </c>
      <c r="H124" s="24">
        <v>1.5</v>
      </c>
      <c r="I124" s="25">
        <v>1.5</v>
      </c>
      <c r="J124" s="27">
        <f t="shared" si="26"/>
        <v>35.280219921487351</v>
      </c>
      <c r="K124" s="27">
        <f t="shared" si="27"/>
        <v>6.666666666666667</v>
      </c>
      <c r="L124" s="37">
        <f t="shared" si="23"/>
        <v>-4.1132294896929267E-2</v>
      </c>
      <c r="M124" s="110">
        <f t="shared" si="28"/>
        <v>-11.760912373409578</v>
      </c>
      <c r="N124" s="110">
        <f t="shared" si="24"/>
        <v>0.99057364833101835</v>
      </c>
      <c r="O124" s="110"/>
      <c r="P124" s="111">
        <v>174</v>
      </c>
    </row>
    <row r="125" spans="2:16" x14ac:dyDescent="0.25">
      <c r="B125" s="2">
        <v>31</v>
      </c>
      <c r="C125" s="1"/>
      <c r="D125" s="1"/>
      <c r="E125" s="24">
        <f t="shared" si="25"/>
        <v>762.85205781603975</v>
      </c>
      <c r="F125" s="24">
        <v>47</v>
      </c>
      <c r="G125" s="24">
        <v>10</v>
      </c>
      <c r="H125" s="24">
        <v>1.5</v>
      </c>
      <c r="I125" s="25">
        <v>1.5</v>
      </c>
      <c r="J125" s="27">
        <f t="shared" si="26"/>
        <v>35.348806441826959</v>
      </c>
      <c r="K125" s="27">
        <f t="shared" si="27"/>
        <v>6.666666666666667</v>
      </c>
      <c r="L125" s="37">
        <f t="shared" si="23"/>
        <v>-0.10971881523653693</v>
      </c>
      <c r="M125" s="110">
        <f t="shared" si="28"/>
        <v>-11.760912373409578</v>
      </c>
      <c r="N125" s="110">
        <f t="shared" si="24"/>
        <v>0.97505276564493248</v>
      </c>
      <c r="O125" s="110"/>
      <c r="P125" s="111">
        <v>180</v>
      </c>
    </row>
    <row r="126" spans="2:16" x14ac:dyDescent="0.25">
      <c r="B126" s="2">
        <v>32</v>
      </c>
      <c r="C126" s="1"/>
      <c r="D126" s="1"/>
      <c r="E126" s="24">
        <f t="shared" si="25"/>
        <v>768.85205781603975</v>
      </c>
      <c r="F126" s="24">
        <v>47</v>
      </c>
      <c r="G126" s="24">
        <v>10</v>
      </c>
      <c r="H126" s="24">
        <v>1.5</v>
      </c>
      <c r="I126" s="25">
        <v>1.5</v>
      </c>
      <c r="J126" s="27">
        <f t="shared" si="26"/>
        <v>35.416855621639478</v>
      </c>
      <c r="K126" s="27">
        <f t="shared" si="27"/>
        <v>6.666666666666667</v>
      </c>
      <c r="L126" s="37">
        <f t="shared" si="23"/>
        <v>-0.17776799504905583</v>
      </c>
      <c r="M126" s="110">
        <f t="shared" si="28"/>
        <v>-11.760912373409578</v>
      </c>
      <c r="N126" s="110">
        <f t="shared" si="24"/>
        <v>0.95989383081116331</v>
      </c>
      <c r="O126" s="110"/>
      <c r="P126" s="111">
        <v>186</v>
      </c>
    </row>
    <row r="127" spans="2:16" x14ac:dyDescent="0.25">
      <c r="B127" s="2">
        <v>33</v>
      </c>
      <c r="C127" s="1"/>
      <c r="D127" s="1"/>
      <c r="E127" s="24">
        <f t="shared" si="25"/>
        <v>774.85205781603975</v>
      </c>
      <c r="F127" s="24">
        <v>47</v>
      </c>
      <c r="G127" s="24">
        <v>10</v>
      </c>
      <c r="H127" s="24">
        <v>1.5</v>
      </c>
      <c r="I127" s="25">
        <v>1.5</v>
      </c>
      <c r="J127" s="27">
        <f t="shared" si="26"/>
        <v>35.484375815096463</v>
      </c>
      <c r="K127" s="27">
        <f t="shared" si="27"/>
        <v>6.666666666666667</v>
      </c>
      <c r="L127" s="37">
        <f t="shared" ref="L127:L158" si="29">F127-J127+M127</f>
        <v>-0.24528818850604139</v>
      </c>
      <c r="M127" s="110">
        <f t="shared" si="28"/>
        <v>-11.760912373409578</v>
      </c>
      <c r="N127" s="110">
        <f t="shared" ref="N127:N158" si="30">10^(L127/10)</f>
        <v>0.94508567650086661</v>
      </c>
      <c r="O127" s="110"/>
      <c r="P127" s="111">
        <v>192</v>
      </c>
    </row>
    <row r="128" spans="2:16" x14ac:dyDescent="0.25">
      <c r="B128" s="2">
        <v>34</v>
      </c>
      <c r="C128" s="1"/>
      <c r="D128" s="1"/>
      <c r="E128" s="24">
        <f t="shared" ref="E128:E159" si="31">E$95+P128</f>
        <v>780.85205781603975</v>
      </c>
      <c r="F128" s="24">
        <v>47</v>
      </c>
      <c r="G128" s="24">
        <v>10</v>
      </c>
      <c r="H128" s="24">
        <v>1.5</v>
      </c>
      <c r="I128" s="25">
        <v>1.5</v>
      </c>
      <c r="J128" s="27">
        <f t="shared" si="26"/>
        <v>35.551375183044655</v>
      </c>
      <c r="K128" s="27">
        <f t="shared" si="27"/>
        <v>6.666666666666667</v>
      </c>
      <c r="L128" s="37">
        <f t="shared" si="29"/>
        <v>-0.31228755645423334</v>
      </c>
      <c r="M128" s="110">
        <f t="shared" si="28"/>
        <v>-11.760912373409578</v>
      </c>
      <c r="N128" s="110">
        <f t="shared" si="30"/>
        <v>0.93061756277434027</v>
      </c>
      <c r="O128" s="110"/>
      <c r="P128" s="111">
        <v>198</v>
      </c>
    </row>
    <row r="129" spans="2:16" x14ac:dyDescent="0.25">
      <c r="B129" s="2">
        <v>35</v>
      </c>
      <c r="C129" s="1"/>
      <c r="D129" s="1"/>
      <c r="E129" s="24">
        <f t="shared" si="31"/>
        <v>786.85205781603975</v>
      </c>
      <c r="F129" s="24">
        <v>47</v>
      </c>
      <c r="G129" s="24">
        <v>10</v>
      </c>
      <c r="H129" s="24">
        <v>1.5</v>
      </c>
      <c r="I129" s="25">
        <v>1.5</v>
      </c>
      <c r="J129" s="27">
        <f t="shared" si="26"/>
        <v>35.617861698925331</v>
      </c>
      <c r="K129" s="27">
        <f t="shared" si="27"/>
        <v>6.666666666666667</v>
      </c>
      <c r="L129" s="37">
        <f t="shared" si="29"/>
        <v>-0.37877407233490956</v>
      </c>
      <c r="M129" s="110">
        <f t="shared" si="28"/>
        <v>-11.760912373409578</v>
      </c>
      <c r="N129" s="110">
        <f t="shared" si="30"/>
        <v>0.91647915760209087</v>
      </c>
      <c r="O129" s="110"/>
      <c r="P129" s="111">
        <v>204</v>
      </c>
    </row>
    <row r="130" spans="2:16" x14ac:dyDescent="0.25">
      <c r="B130" s="2">
        <v>36</v>
      </c>
      <c r="C130" s="1"/>
      <c r="D130" s="1"/>
      <c r="E130" s="24">
        <f t="shared" si="31"/>
        <v>792.85205781603975</v>
      </c>
      <c r="F130" s="24">
        <v>47</v>
      </c>
      <c r="G130" s="24">
        <v>10</v>
      </c>
      <c r="H130" s="24">
        <v>1.5</v>
      </c>
      <c r="I130" s="25">
        <v>1.5</v>
      </c>
      <c r="J130" s="27">
        <f t="shared" si="26"/>
        <v>35.683843154468882</v>
      </c>
      <c r="K130" s="27">
        <f t="shared" si="27"/>
        <v>6.666666666666667</v>
      </c>
      <c r="L130" s="37">
        <f t="shared" si="29"/>
        <v>-0.44475552787845984</v>
      </c>
      <c r="M130" s="110">
        <f t="shared" si="28"/>
        <v>-11.760912373409578</v>
      </c>
      <c r="N130" s="110">
        <f t="shared" si="30"/>
        <v>0.90266051841382045</v>
      </c>
      <c r="O130" s="110"/>
      <c r="P130" s="111">
        <v>210</v>
      </c>
    </row>
    <row r="131" spans="2:16" x14ac:dyDescent="0.25">
      <c r="B131" s="2">
        <v>37</v>
      </c>
      <c r="C131" s="1"/>
      <c r="D131" s="1"/>
      <c r="E131" s="24">
        <f t="shared" si="31"/>
        <v>798.85205781603975</v>
      </c>
      <c r="F131" s="24">
        <v>47</v>
      </c>
      <c r="G131" s="24">
        <v>10</v>
      </c>
      <c r="H131" s="24">
        <v>1.5</v>
      </c>
      <c r="I131" s="25">
        <v>1.5</v>
      </c>
      <c r="J131" s="27">
        <f t="shared" si="26"/>
        <v>35.749327165174662</v>
      </c>
      <c r="K131" s="27">
        <f t="shared" si="27"/>
        <v>6.666666666666667</v>
      </c>
      <c r="L131" s="37">
        <f t="shared" si="29"/>
        <v>-0.51023953858424065</v>
      </c>
      <c r="M131" s="110">
        <f t="shared" si="28"/>
        <v>-11.760912373409578</v>
      </c>
      <c r="N131" s="110">
        <f t="shared" si="30"/>
        <v>0.88915207461383095</v>
      </c>
      <c r="O131" s="110"/>
      <c r="P131" s="111">
        <v>216</v>
      </c>
    </row>
    <row r="132" spans="2:16" x14ac:dyDescent="0.25">
      <c r="B132" s="2">
        <v>38</v>
      </c>
      <c r="C132" s="1"/>
      <c r="D132" s="1"/>
      <c r="E132" s="24">
        <f t="shared" si="31"/>
        <v>804.85205781603975</v>
      </c>
      <c r="F132" s="24">
        <v>47</v>
      </c>
      <c r="G132" s="24">
        <v>10</v>
      </c>
      <c r="H132" s="24">
        <v>1.5</v>
      </c>
      <c r="I132" s="25">
        <v>1.5</v>
      </c>
      <c r="J132" s="27">
        <f t="shared" si="26"/>
        <v>35.814321175585803</v>
      </c>
      <c r="K132" s="27">
        <f t="shared" si="27"/>
        <v>6.666666666666667</v>
      </c>
      <c r="L132" s="37">
        <f t="shared" si="29"/>
        <v>-0.57523354899538148</v>
      </c>
      <c r="M132" s="110">
        <f t="shared" si="28"/>
        <v>-11.760912373409578</v>
      </c>
      <c r="N132" s="110">
        <f t="shared" si="30"/>
        <v>0.87594461100541687</v>
      </c>
      <c r="O132" s="110"/>
      <c r="P132" s="111">
        <v>222</v>
      </c>
    </row>
    <row r="133" spans="2:16" x14ac:dyDescent="0.25">
      <c r="B133" s="2">
        <v>39</v>
      </c>
      <c r="C133" s="1"/>
      <c r="D133" s="1"/>
      <c r="E133" s="24">
        <f t="shared" si="31"/>
        <v>810.85205781603975</v>
      </c>
      <c r="F133" s="24">
        <v>47</v>
      </c>
      <c r="G133" s="24">
        <v>10</v>
      </c>
      <c r="H133" s="24">
        <v>1.5</v>
      </c>
      <c r="I133" s="25">
        <v>1.5</v>
      </c>
      <c r="J133" s="27">
        <f t="shared" si="26"/>
        <v>35.87883246436823</v>
      </c>
      <c r="K133" s="27">
        <f t="shared" si="27"/>
        <v>6.666666666666667</v>
      </c>
      <c r="L133" s="37">
        <f t="shared" si="29"/>
        <v>-0.63974483777780833</v>
      </c>
      <c r="M133" s="110">
        <f t="shared" si="28"/>
        <v>-11.760912373409578</v>
      </c>
      <c r="N133" s="110">
        <f t="shared" si="30"/>
        <v>0.8630292520706111</v>
      </c>
      <c r="O133" s="110"/>
      <c r="P133" s="111">
        <v>228</v>
      </c>
    </row>
    <row r="134" spans="2:16" x14ac:dyDescent="0.25">
      <c r="B134" s="2">
        <v>40</v>
      </c>
      <c r="C134" s="1"/>
      <c r="D134" s="1"/>
      <c r="E134" s="24">
        <f t="shared" si="31"/>
        <v>816.85205781603975</v>
      </c>
      <c r="F134" s="24">
        <v>47</v>
      </c>
      <c r="G134" s="24">
        <v>10</v>
      </c>
      <c r="H134" s="24">
        <v>1.5</v>
      </c>
      <c r="I134" s="25">
        <v>1.5</v>
      </c>
      <c r="J134" s="27">
        <f t="shared" si="26"/>
        <v>35.94286814920234</v>
      </c>
      <c r="K134" s="27">
        <f t="shared" si="27"/>
        <v>6.666666666666667</v>
      </c>
      <c r="L134" s="37">
        <f t="shared" si="29"/>
        <v>-0.70378052261191826</v>
      </c>
      <c r="M134" s="110">
        <f t="shared" si="28"/>
        <v>-11.760912373409578</v>
      </c>
      <c r="N134" s="110">
        <f t="shared" si="30"/>
        <v>0.85039744705525888</v>
      </c>
      <c r="O134" s="110"/>
      <c r="P134" s="111">
        <v>234</v>
      </c>
    </row>
    <row r="135" spans="2:16" x14ac:dyDescent="0.25">
      <c r="B135" s="2">
        <v>41</v>
      </c>
      <c r="C135" s="1"/>
      <c r="D135" s="1"/>
      <c r="E135" s="24">
        <f t="shared" si="31"/>
        <v>822.85205781603975</v>
      </c>
      <c r="F135" s="24">
        <v>47</v>
      </c>
      <c r="G135" s="24">
        <v>10</v>
      </c>
      <c r="H135" s="24">
        <v>1.5</v>
      </c>
      <c r="I135" s="25">
        <v>1.5</v>
      </c>
      <c r="J135" s="27">
        <f t="shared" si="26"/>
        <v>36.006435191495754</v>
      </c>
      <c r="K135" s="27">
        <f t="shared" si="27"/>
        <v>6.666666666666667</v>
      </c>
      <c r="L135" s="37">
        <f t="shared" si="29"/>
        <v>-0.76734756490533229</v>
      </c>
      <c r="M135" s="110">
        <f t="shared" si="28"/>
        <v>-11.760912373409578</v>
      </c>
      <c r="N135" s="110">
        <f t="shared" si="30"/>
        <v>0.83804095581256544</v>
      </c>
      <c r="O135" s="110"/>
      <c r="P135" s="111">
        <v>240</v>
      </c>
    </row>
    <row r="136" spans="2:16" x14ac:dyDescent="0.25">
      <c r="B136" s="2">
        <v>42</v>
      </c>
      <c r="C136" s="1"/>
      <c r="D136" s="1"/>
      <c r="E136" s="24">
        <f t="shared" si="31"/>
        <v>828.85205781603975</v>
      </c>
      <c r="F136" s="24">
        <v>47</v>
      </c>
      <c r="G136" s="24">
        <v>10</v>
      </c>
      <c r="H136" s="24">
        <v>1.5</v>
      </c>
      <c r="I136" s="25">
        <v>1.5</v>
      </c>
      <c r="J136" s="27">
        <f t="shared" si="26"/>
        <v>36.069540400924851</v>
      </c>
      <c r="K136" s="27">
        <f t="shared" si="27"/>
        <v>6.666666666666667</v>
      </c>
      <c r="L136" s="37">
        <f t="shared" si="29"/>
        <v>-0.83045277433442877</v>
      </c>
      <c r="M136" s="110">
        <f t="shared" si="28"/>
        <v>-11.760912373409578</v>
      </c>
      <c r="N136" s="110">
        <f t="shared" si="30"/>
        <v>0.82595183536138173</v>
      </c>
      <c r="O136" s="110"/>
      <c r="P136" s="111">
        <v>246</v>
      </c>
    </row>
    <row r="137" spans="2:16" x14ac:dyDescent="0.25">
      <c r="B137" s="2">
        <v>43</v>
      </c>
      <c r="C137" s="1"/>
      <c r="D137" s="1"/>
      <c r="E137" s="24">
        <f t="shared" si="31"/>
        <v>834.85205781603975</v>
      </c>
      <c r="F137" s="24">
        <v>47</v>
      </c>
      <c r="G137" s="24">
        <v>10</v>
      </c>
      <c r="H137" s="24">
        <v>1.5</v>
      </c>
      <c r="I137" s="25">
        <v>1.5</v>
      </c>
      <c r="J137" s="27">
        <f t="shared" si="26"/>
        <v>36.13219043981249</v>
      </c>
      <c r="K137" s="27">
        <f t="shared" si="27"/>
        <v>6.666666666666667</v>
      </c>
      <c r="L137" s="37">
        <f t="shared" si="29"/>
        <v>-0.89310281322206819</v>
      </c>
      <c r="M137" s="110">
        <f t="shared" si="28"/>
        <v>-11.760912373409578</v>
      </c>
      <c r="N137" s="110">
        <f t="shared" si="30"/>
        <v>0.81412242711827709</v>
      </c>
      <c r="O137" s="110"/>
      <c r="P137" s="111">
        <v>252</v>
      </c>
    </row>
    <row r="138" spans="2:16" x14ac:dyDescent="0.25">
      <c r="B138" s="2">
        <v>44</v>
      </c>
      <c r="C138" s="1"/>
      <c r="D138" s="1"/>
      <c r="E138" s="24">
        <f t="shared" si="31"/>
        <v>840.85205781603975</v>
      </c>
      <c r="F138" s="24">
        <v>47</v>
      </c>
      <c r="G138" s="24">
        <v>10</v>
      </c>
      <c r="H138" s="24">
        <v>1.5</v>
      </c>
      <c r="I138" s="25">
        <v>1.5</v>
      </c>
      <c r="J138" s="27">
        <f t="shared" si="26"/>
        <v>36.194391827348987</v>
      </c>
      <c r="K138" s="27">
        <f t="shared" si="27"/>
        <v>6.666666666666667</v>
      </c>
      <c r="L138" s="37">
        <f t="shared" si="29"/>
        <v>-0.95530420075856526</v>
      </c>
      <c r="M138" s="110">
        <f t="shared" si="28"/>
        <v>-11.760912373409578</v>
      </c>
      <c r="N138" s="110">
        <f t="shared" si="30"/>
        <v>0.802545344765072</v>
      </c>
      <c r="O138" s="110"/>
      <c r="P138" s="111">
        <v>258</v>
      </c>
    </row>
    <row r="139" spans="2:16" x14ac:dyDescent="0.25">
      <c r="B139" s="2">
        <v>45</v>
      </c>
      <c r="C139" s="1"/>
      <c r="D139" s="1"/>
      <c r="E139" s="24">
        <f t="shared" si="31"/>
        <v>846.85205781603975</v>
      </c>
      <c r="F139" s="24">
        <v>47</v>
      </c>
      <c r="G139" s="24">
        <v>10</v>
      </c>
      <c r="H139" s="24">
        <v>1.5</v>
      </c>
      <c r="I139" s="25">
        <v>1.5</v>
      </c>
      <c r="J139" s="27">
        <f t="shared" si="26"/>
        <v>36.256150943663066</v>
      </c>
      <c r="K139" s="27">
        <f t="shared" si="27"/>
        <v>6.666666666666667</v>
      </c>
      <c r="L139" s="37">
        <f t="shared" si="29"/>
        <v>-1.017063317072644</v>
      </c>
      <c r="M139" s="110">
        <f t="shared" si="28"/>
        <v>-11.760912373409578</v>
      </c>
      <c r="N139" s="110">
        <f t="shared" si="30"/>
        <v>0.7912134627159324</v>
      </c>
      <c r="O139" s="110"/>
      <c r="P139" s="111">
        <v>264</v>
      </c>
    </row>
    <row r="140" spans="2:16" x14ac:dyDescent="0.25">
      <c r="B140" s="2">
        <v>46</v>
      </c>
      <c r="C140" s="1"/>
      <c r="D140" s="1"/>
      <c r="E140" s="24">
        <f t="shared" si="31"/>
        <v>852.85205781603975</v>
      </c>
      <c r="F140" s="24">
        <v>47</v>
      </c>
      <c r="G140" s="24">
        <v>10</v>
      </c>
      <c r="H140" s="24">
        <v>1.5</v>
      </c>
      <c r="I140" s="25">
        <v>1.5</v>
      </c>
      <c r="J140" s="27">
        <f t="shared" si="26"/>
        <v>36.317474033749065</v>
      </c>
      <c r="K140" s="27">
        <f t="shared" si="27"/>
        <v>6.666666666666667</v>
      </c>
      <c r="L140" s="37">
        <f t="shared" si="29"/>
        <v>-1.0783864071586429</v>
      </c>
      <c r="M140" s="110">
        <f t="shared" si="28"/>
        <v>-11.760912373409578</v>
      </c>
      <c r="N140" s="110">
        <f t="shared" si="30"/>
        <v>0.78011990515041796</v>
      </c>
      <c r="O140" s="110"/>
      <c r="P140" s="111">
        <v>270</v>
      </c>
    </row>
    <row r="141" spans="2:16" x14ac:dyDescent="0.25">
      <c r="B141" s="2">
        <v>47</v>
      </c>
      <c r="C141" s="1"/>
      <c r="D141" s="1"/>
      <c r="E141" s="24">
        <f t="shared" si="31"/>
        <v>858.85205781603975</v>
      </c>
      <c r="F141" s="24">
        <v>47</v>
      </c>
      <c r="G141" s="24">
        <v>10</v>
      </c>
      <c r="H141" s="24">
        <v>1.5</v>
      </c>
      <c r="I141" s="25">
        <v>1.5</v>
      </c>
      <c r="J141" s="27">
        <f t="shared" si="26"/>
        <v>36.378367211256446</v>
      </c>
      <c r="K141" s="27">
        <f t="shared" si="27"/>
        <v>6.666666666666667</v>
      </c>
      <c r="L141" s="37">
        <f t="shared" si="29"/>
        <v>-1.1392795846660242</v>
      </c>
      <c r="M141" s="110">
        <f t="shared" si="28"/>
        <v>-11.760912373409578</v>
      </c>
      <c r="N141" s="110">
        <f t="shared" si="30"/>
        <v>0.7692580355809624</v>
      </c>
      <c r="O141" s="110"/>
      <c r="P141" s="111">
        <v>276</v>
      </c>
    </row>
    <row r="142" spans="2:16" x14ac:dyDescent="0.25">
      <c r="B142" s="2">
        <v>48</v>
      </c>
      <c r="C142" s="1"/>
      <c r="D142" s="1"/>
      <c r="E142" s="24">
        <f t="shared" si="31"/>
        <v>864.85205781603975</v>
      </c>
      <c r="F142" s="24">
        <v>47</v>
      </c>
      <c r="G142" s="24">
        <v>10</v>
      </c>
      <c r="H142" s="24">
        <v>1.5</v>
      </c>
      <c r="I142" s="25">
        <v>1.5</v>
      </c>
      <c r="J142" s="27">
        <f t="shared" si="26"/>
        <v>36.438836462147471</v>
      </c>
      <c r="K142" s="27">
        <f t="shared" si="27"/>
        <v>6.666666666666667</v>
      </c>
      <c r="L142" s="37">
        <f t="shared" si="29"/>
        <v>-1.1997488355570489</v>
      </c>
      <c r="M142" s="110">
        <f t="shared" si="28"/>
        <v>-11.760912373409578</v>
      </c>
      <c r="N142" s="110">
        <f t="shared" si="30"/>
        <v>0.75862144692520916</v>
      </c>
      <c r="O142" s="110"/>
      <c r="P142" s="111">
        <v>282</v>
      </c>
    </row>
    <row r="143" spans="2:16" x14ac:dyDescent="0.25">
      <c r="B143" s="2">
        <v>49</v>
      </c>
      <c r="C143" s="1"/>
      <c r="D143" s="1"/>
      <c r="E143" s="24">
        <f t="shared" si="31"/>
        <v>870.85205781603975</v>
      </c>
      <c r="F143" s="24">
        <v>47</v>
      </c>
      <c r="G143" s="24">
        <v>10</v>
      </c>
      <c r="H143" s="24">
        <v>1.5</v>
      </c>
      <c r="I143" s="25">
        <v>1.5</v>
      </c>
      <c r="J143" s="27">
        <f t="shared" si="26"/>
        <v>36.498887648228383</v>
      </c>
      <c r="K143" s="27">
        <f t="shared" si="27"/>
        <v>6.666666666666667</v>
      </c>
      <c r="L143" s="37">
        <f t="shared" si="29"/>
        <v>-1.259800021637961</v>
      </c>
      <c r="M143" s="110">
        <f t="shared" si="28"/>
        <v>-11.760912373409578</v>
      </c>
      <c r="N143" s="110">
        <f t="shared" si="30"/>
        <v>0.74820395205549339</v>
      </c>
      <c r="O143" s="110"/>
      <c r="P143" s="111">
        <v>288</v>
      </c>
    </row>
    <row r="144" spans="2:16" x14ac:dyDescent="0.25">
      <c r="B144" s="2">
        <v>50</v>
      </c>
      <c r="C144" s="1"/>
      <c r="D144" s="1"/>
      <c r="E144" s="24">
        <f t="shared" si="31"/>
        <v>876.85205781603975</v>
      </c>
      <c r="F144" s="24">
        <v>47</v>
      </c>
      <c r="G144" s="24">
        <v>10</v>
      </c>
      <c r="H144" s="24">
        <v>1.5</v>
      </c>
      <c r="I144" s="25">
        <v>1.5</v>
      </c>
      <c r="J144" s="27">
        <f t="shared" si="26"/>
        <v>36.558526510559375</v>
      </c>
      <c r="K144" s="27">
        <f t="shared" si="27"/>
        <v>6.666666666666667</v>
      </c>
      <c r="L144" s="37">
        <f t="shared" si="29"/>
        <v>-1.319438883968953</v>
      </c>
      <c r="M144" s="110">
        <f t="shared" si="28"/>
        <v>-11.760912373409578</v>
      </c>
      <c r="N144" s="110">
        <f t="shared" si="30"/>
        <v>0.73799957479943235</v>
      </c>
      <c r="O144" s="110"/>
      <c r="P144" s="111">
        <v>294</v>
      </c>
    </row>
    <row r="145" spans="2:16" x14ac:dyDescent="0.25">
      <c r="B145" s="2">
        <v>51</v>
      </c>
      <c r="C145" s="1"/>
      <c r="D145" s="1"/>
      <c r="E145" s="24">
        <f t="shared" si="31"/>
        <v>882.85205781603975</v>
      </c>
      <c r="F145" s="24">
        <v>47</v>
      </c>
      <c r="G145" s="24">
        <v>10</v>
      </c>
      <c r="H145" s="24">
        <v>1.5</v>
      </c>
      <c r="I145" s="25">
        <v>1.5</v>
      </c>
      <c r="J145" s="27">
        <f t="shared" si="26"/>
        <v>36.617758672748273</v>
      </c>
      <c r="K145" s="27">
        <f t="shared" si="27"/>
        <v>6.666666666666667</v>
      </c>
      <c r="L145" s="37">
        <f t="shared" si="29"/>
        <v>-1.3786710461578515</v>
      </c>
      <c r="M145" s="110">
        <f t="shared" si="28"/>
        <v>-11.760912373409578</v>
      </c>
      <c r="N145" s="110">
        <f t="shared" si="30"/>
        <v>0.72800254136718234</v>
      </c>
      <c r="O145" s="110"/>
      <c r="P145" s="111">
        <v>300</v>
      </c>
    </row>
    <row r="146" spans="2:16" x14ac:dyDescent="0.25">
      <c r="B146" s="2">
        <v>52</v>
      </c>
      <c r="C146" s="1"/>
      <c r="D146" s="1"/>
      <c r="E146" s="24">
        <f t="shared" si="31"/>
        <v>888.85205781603975</v>
      </c>
      <c r="F146" s="24">
        <v>47</v>
      </c>
      <c r="G146" s="24">
        <v>10</v>
      </c>
      <c r="H146" s="24">
        <v>1.5</v>
      </c>
      <c r="I146" s="25">
        <v>1.5</v>
      </c>
      <c r="J146" s="27">
        <f t="shared" si="26"/>
        <v>36.67658964413269</v>
      </c>
      <c r="K146" s="27">
        <f t="shared" si="27"/>
        <v>6.666666666666667</v>
      </c>
      <c r="L146" s="37">
        <f t="shared" si="29"/>
        <v>-1.4375020175422684</v>
      </c>
      <c r="M146" s="110">
        <f t="shared" si="28"/>
        <v>-11.760912373409578</v>
      </c>
      <c r="N146" s="110">
        <f t="shared" si="30"/>
        <v>0.71820727218239788</v>
      </c>
      <c r="O146" s="110"/>
      <c r="P146" s="111">
        <v>306</v>
      </c>
    </row>
    <row r="147" spans="2:16" x14ac:dyDescent="0.25">
      <c r="B147" s="2">
        <v>53</v>
      </c>
      <c r="C147" s="1"/>
      <c r="D147" s="1"/>
      <c r="E147" s="24">
        <f t="shared" si="31"/>
        <v>894.85205781603975</v>
      </c>
      <c r="F147" s="24">
        <v>47</v>
      </c>
      <c r="G147" s="24">
        <v>10</v>
      </c>
      <c r="H147" s="24">
        <v>1.5</v>
      </c>
      <c r="I147" s="25">
        <v>1.5</v>
      </c>
      <c r="J147" s="27">
        <f t="shared" si="26"/>
        <v>36.735024822855124</v>
      </c>
      <c r="K147" s="27">
        <f t="shared" si="27"/>
        <v>6.666666666666667</v>
      </c>
      <c r="L147" s="37">
        <f t="shared" si="29"/>
        <v>-1.4959371962647019</v>
      </c>
      <c r="M147" s="110">
        <f t="shared" si="28"/>
        <v>-11.760912373409578</v>
      </c>
      <c r="N147" s="110">
        <f t="shared" si="30"/>
        <v>0.70860837409531496</v>
      </c>
      <c r="O147" s="110"/>
      <c r="P147" s="111">
        <v>312</v>
      </c>
    </row>
    <row r="148" spans="2:16" x14ac:dyDescent="0.25">
      <c r="B148" s="2">
        <v>54</v>
      </c>
      <c r="C148" s="1"/>
      <c r="D148" s="1"/>
      <c r="E148" s="24">
        <f t="shared" si="31"/>
        <v>900.85205781603975</v>
      </c>
      <c r="F148" s="24">
        <v>47</v>
      </c>
      <c r="G148" s="24">
        <v>10</v>
      </c>
      <c r="H148" s="24">
        <v>1.5</v>
      </c>
      <c r="I148" s="25">
        <v>1.5</v>
      </c>
      <c r="J148" s="27">
        <f t="shared" si="26"/>
        <v>36.79306949883533</v>
      </c>
      <c r="K148" s="27">
        <f t="shared" si="27"/>
        <v>6.666666666666667</v>
      </c>
      <c r="L148" s="37">
        <f t="shared" si="29"/>
        <v>-1.5539818722449077</v>
      </c>
      <c r="M148" s="110">
        <f t="shared" si="28"/>
        <v>-11.760912373409578</v>
      </c>
      <c r="N148" s="110">
        <f t="shared" si="30"/>
        <v>0.69920063295765977</v>
      </c>
      <c r="O148" s="110"/>
      <c r="P148" s="111">
        <v>318</v>
      </c>
    </row>
    <row r="149" spans="2:16" x14ac:dyDescent="0.25">
      <c r="B149" s="2">
        <v>55</v>
      </c>
      <c r="C149" s="1"/>
      <c r="D149" s="1"/>
      <c r="E149" s="24">
        <f t="shared" si="31"/>
        <v>906.85205781603975</v>
      </c>
      <c r="F149" s="24">
        <v>47</v>
      </c>
      <c r="G149" s="24">
        <v>10</v>
      </c>
      <c r="H149" s="24">
        <v>1.5</v>
      </c>
      <c r="I149" s="25">
        <v>1.5</v>
      </c>
      <c r="J149" s="27">
        <f t="shared" si="26"/>
        <v>36.850728856643983</v>
      </c>
      <c r="K149" s="27">
        <f t="shared" si="27"/>
        <v>6.666666666666667</v>
      </c>
      <c r="L149" s="37">
        <f t="shared" si="29"/>
        <v>-1.6116412300535607</v>
      </c>
      <c r="M149" s="110">
        <f t="shared" si="28"/>
        <v>-11.760912373409578</v>
      </c>
      <c r="N149" s="110">
        <f t="shared" si="30"/>
        <v>0.68997900654030853</v>
      </c>
      <c r="O149" s="110"/>
      <c r="P149" s="111">
        <v>324</v>
      </c>
    </row>
    <row r="150" spans="2:16" x14ac:dyDescent="0.25">
      <c r="B150" s="2">
        <v>56</v>
      </c>
      <c r="C150" s="1"/>
      <c r="D150" s="1"/>
      <c r="E150" s="24">
        <f t="shared" si="31"/>
        <v>912.85205781603975</v>
      </c>
      <c r="F150" s="24">
        <v>47</v>
      </c>
      <c r="G150" s="24">
        <v>10</v>
      </c>
      <c r="H150" s="24">
        <v>1.5</v>
      </c>
      <c r="I150" s="25">
        <v>1.5</v>
      </c>
      <c r="J150" s="27">
        <f t="shared" si="26"/>
        <v>36.908007978281631</v>
      </c>
      <c r="K150" s="27">
        <f t="shared" si="27"/>
        <v>6.666666666666667</v>
      </c>
      <c r="L150" s="37">
        <f t="shared" si="29"/>
        <v>-1.6689203516912094</v>
      </c>
      <c r="M150" s="110">
        <f t="shared" si="28"/>
        <v>-11.760912373409578</v>
      </c>
      <c r="N150" s="110">
        <f t="shared" si="30"/>
        <v>0.68093861777571829</v>
      </c>
      <c r="O150" s="110"/>
      <c r="P150" s="111">
        <v>330</v>
      </c>
    </row>
    <row r="151" spans="2:16" x14ac:dyDescent="0.25">
      <c r="B151" s="2">
        <v>57</v>
      </c>
      <c r="C151" s="1"/>
      <c r="D151" s="1"/>
      <c r="E151" s="24">
        <f t="shared" si="31"/>
        <v>918.85205781603975</v>
      </c>
      <c r="F151" s="24">
        <v>47</v>
      </c>
      <c r="G151" s="24">
        <v>10</v>
      </c>
      <c r="H151" s="24">
        <v>1.5</v>
      </c>
      <c r="I151" s="25">
        <v>1.5</v>
      </c>
      <c r="J151" s="27">
        <f t="shared" si="26"/>
        <v>36.964911845866624</v>
      </c>
      <c r="K151" s="27">
        <f t="shared" si="27"/>
        <v>6.666666666666667</v>
      </c>
      <c r="L151" s="37">
        <f t="shared" si="29"/>
        <v>-1.7258242192762019</v>
      </c>
      <c r="M151" s="110">
        <f t="shared" si="28"/>
        <v>-11.760912373409578</v>
      </c>
      <c r="N151" s="110">
        <f t="shared" si="30"/>
        <v>0.67207474830822667</v>
      </c>
      <c r="O151" s="110"/>
      <c r="P151" s="111">
        <v>336</v>
      </c>
    </row>
    <row r="152" spans="2:16" x14ac:dyDescent="0.25">
      <c r="B152" s="2">
        <v>58</v>
      </c>
      <c r="C152" s="1"/>
      <c r="D152" s="1"/>
      <c r="E152" s="24">
        <f t="shared" si="31"/>
        <v>924.85205781603975</v>
      </c>
      <c r="F152" s="24">
        <v>47</v>
      </c>
      <c r="G152" s="24">
        <v>10</v>
      </c>
      <c r="H152" s="24">
        <v>1.5</v>
      </c>
      <c r="I152" s="25">
        <v>1.5</v>
      </c>
      <c r="J152" s="27">
        <f t="shared" si="26"/>
        <v>37.021445344235516</v>
      </c>
      <c r="K152" s="27">
        <f t="shared" si="27"/>
        <v>6.666666666666667</v>
      </c>
      <c r="L152" s="37">
        <f t="shared" si="29"/>
        <v>-1.7823577176450947</v>
      </c>
      <c r="M152" s="110">
        <f t="shared" si="28"/>
        <v>-11.760912373409578</v>
      </c>
      <c r="N152" s="110">
        <f t="shared" si="30"/>
        <v>0.66338283233630102</v>
      </c>
      <c r="O152" s="110"/>
      <c r="P152" s="111">
        <v>342</v>
      </c>
    </row>
    <row r="153" spans="2:16" x14ac:dyDescent="0.25">
      <c r="B153" s="2">
        <v>59</v>
      </c>
      <c r="C153" s="1"/>
      <c r="D153" s="1"/>
      <c r="E153" s="24">
        <f t="shared" si="31"/>
        <v>674.85205781603975</v>
      </c>
      <c r="F153" s="24">
        <v>47</v>
      </c>
      <c r="G153" s="24">
        <v>10</v>
      </c>
      <c r="H153" s="24">
        <v>1.5</v>
      </c>
      <c r="I153" s="25">
        <v>1.5</v>
      </c>
      <c r="J153" s="27">
        <f t="shared" si="26"/>
        <v>34.284171530215538</v>
      </c>
      <c r="K153" s="27">
        <f t="shared" si="27"/>
        <v>6.666666666666667</v>
      </c>
      <c r="L153" s="37">
        <f t="shared" si="29"/>
        <v>0.95491609637488395</v>
      </c>
      <c r="M153" s="110">
        <f t="shared" si="28"/>
        <v>-11.760912373409578</v>
      </c>
      <c r="N153" s="110">
        <f t="shared" si="30"/>
        <v>1.2459241663768379</v>
      </c>
      <c r="O153" s="110"/>
      <c r="P153" s="111">
        <v>92</v>
      </c>
    </row>
    <row r="154" spans="2:16" x14ac:dyDescent="0.25">
      <c r="B154" s="2">
        <v>60</v>
      </c>
      <c r="C154" s="1"/>
      <c r="D154" s="1"/>
      <c r="E154" s="24">
        <f t="shared" si="31"/>
        <v>675.04750238896861</v>
      </c>
      <c r="F154" s="24">
        <v>47</v>
      </c>
      <c r="G154" s="24">
        <v>10</v>
      </c>
      <c r="H154" s="24">
        <v>1.5</v>
      </c>
      <c r="I154" s="25">
        <v>1.5</v>
      </c>
      <c r="J154" s="27">
        <f t="shared" si="26"/>
        <v>34.286686695125169</v>
      </c>
      <c r="K154" s="27">
        <f t="shared" si="27"/>
        <v>6.666666666666667</v>
      </c>
      <c r="L154" s="37">
        <f t="shared" si="29"/>
        <v>0.9524009314652524</v>
      </c>
      <c r="M154" s="110">
        <f t="shared" si="28"/>
        <v>-11.760912373409578</v>
      </c>
      <c r="N154" s="110">
        <f t="shared" si="30"/>
        <v>1.2452028130958079</v>
      </c>
      <c r="O154" s="110"/>
      <c r="P154" s="111">
        <v>92.195444572928878</v>
      </c>
    </row>
    <row r="155" spans="2:16" x14ac:dyDescent="0.25">
      <c r="B155" s="2">
        <v>61</v>
      </c>
      <c r="C155" s="1"/>
      <c r="D155" s="1"/>
      <c r="E155" s="24">
        <f t="shared" si="31"/>
        <v>675.63136585398536</v>
      </c>
      <c r="F155" s="24">
        <v>47</v>
      </c>
      <c r="G155" s="24">
        <v>10</v>
      </c>
      <c r="H155" s="24">
        <v>1.5</v>
      </c>
      <c r="I155" s="25">
        <v>1.5</v>
      </c>
      <c r="J155" s="27">
        <f t="shared" si="26"/>
        <v>34.294196065495811</v>
      </c>
      <c r="K155" s="27">
        <f t="shared" si="27"/>
        <v>6.666666666666667</v>
      </c>
      <c r="L155" s="37">
        <f t="shared" si="29"/>
        <v>0.94489156109461092</v>
      </c>
      <c r="M155" s="110">
        <f t="shared" si="28"/>
        <v>-11.760912373409578</v>
      </c>
      <c r="N155" s="110">
        <f t="shared" si="30"/>
        <v>1.2430515977257701</v>
      </c>
      <c r="O155" s="110"/>
      <c r="P155" s="111">
        <v>92.779308037945611</v>
      </c>
    </row>
    <row r="156" spans="2:16" x14ac:dyDescent="0.25">
      <c r="B156" s="2">
        <v>62</v>
      </c>
      <c r="C156" s="1"/>
      <c r="D156" s="1"/>
      <c r="E156" s="24">
        <f t="shared" si="31"/>
        <v>676.5963909781035</v>
      </c>
      <c r="F156" s="24">
        <v>47</v>
      </c>
      <c r="G156" s="24">
        <v>10</v>
      </c>
      <c r="H156" s="24">
        <v>1.5</v>
      </c>
      <c r="I156" s="25">
        <v>1.5</v>
      </c>
      <c r="J156" s="27">
        <f t="shared" si="26"/>
        <v>34.306593537898976</v>
      </c>
      <c r="K156" s="27">
        <f t="shared" si="27"/>
        <v>6.666666666666667</v>
      </c>
      <c r="L156" s="37">
        <f t="shared" si="29"/>
        <v>0.93249408869144546</v>
      </c>
      <c r="M156" s="110">
        <f t="shared" si="28"/>
        <v>-11.760912373409578</v>
      </c>
      <c r="N156" s="110">
        <f t="shared" si="30"/>
        <v>1.2395082133254309</v>
      </c>
      <c r="O156" s="110"/>
      <c r="P156" s="111">
        <v>93.744333162063725</v>
      </c>
    </row>
    <row r="157" spans="2:16" x14ac:dyDescent="0.25">
      <c r="B157" s="2">
        <v>63</v>
      </c>
      <c r="C157" s="1"/>
      <c r="D157" s="1"/>
      <c r="E157" s="24">
        <f t="shared" si="31"/>
        <v>677.93097240807742</v>
      </c>
      <c r="F157" s="24">
        <v>47</v>
      </c>
      <c r="G157" s="24">
        <v>10</v>
      </c>
      <c r="H157" s="24">
        <v>1.5</v>
      </c>
      <c r="I157" s="25">
        <v>1.5</v>
      </c>
      <c r="J157" s="27">
        <f t="shared" si="26"/>
        <v>34.323709516620639</v>
      </c>
      <c r="K157" s="27">
        <f t="shared" si="27"/>
        <v>6.666666666666667</v>
      </c>
      <c r="L157" s="37">
        <f t="shared" si="29"/>
        <v>0.91537810996978308</v>
      </c>
      <c r="M157" s="110">
        <f t="shared" si="28"/>
        <v>-11.760912373409578</v>
      </c>
      <c r="N157" s="110">
        <f t="shared" si="30"/>
        <v>1.2346328013740784</v>
      </c>
      <c r="O157" s="110"/>
      <c r="P157" s="111">
        <v>95.078914592037705</v>
      </c>
    </row>
    <row r="158" spans="2:16" x14ac:dyDescent="0.25">
      <c r="B158" s="2">
        <v>64</v>
      </c>
      <c r="C158" s="1"/>
      <c r="D158" s="1"/>
      <c r="E158" s="24">
        <f t="shared" si="31"/>
        <v>679.6198210432633</v>
      </c>
      <c r="F158" s="24">
        <v>47</v>
      </c>
      <c r="G158" s="24">
        <v>10</v>
      </c>
      <c r="H158" s="24">
        <v>1.5</v>
      </c>
      <c r="I158" s="25">
        <v>1.5</v>
      </c>
      <c r="J158" s="27">
        <f t="shared" si="26"/>
        <v>34.34532073072608</v>
      </c>
      <c r="K158" s="27">
        <f t="shared" si="27"/>
        <v>6.666666666666667</v>
      </c>
      <c r="L158" s="37">
        <f t="shared" si="29"/>
        <v>0.8937668958643421</v>
      </c>
      <c r="M158" s="110">
        <f t="shared" si="28"/>
        <v>-11.760912373409578</v>
      </c>
      <c r="N158" s="110">
        <f t="shared" si="30"/>
        <v>1.2285043244796785</v>
      </c>
      <c r="O158" s="110"/>
      <c r="P158" s="111">
        <v>96.767763227223554</v>
      </c>
    </row>
    <row r="159" spans="2:16" x14ac:dyDescent="0.25">
      <c r="B159" s="2">
        <v>65</v>
      </c>
      <c r="C159" s="1"/>
      <c r="D159" s="1"/>
      <c r="E159" s="24">
        <f t="shared" si="31"/>
        <v>681.64477009786754</v>
      </c>
      <c r="F159" s="24">
        <v>47</v>
      </c>
      <c r="G159" s="24">
        <v>10</v>
      </c>
      <c r="H159" s="24">
        <v>1.5</v>
      </c>
      <c r="I159" s="25">
        <v>1.5</v>
      </c>
      <c r="J159" s="27">
        <f t="shared" si="26"/>
        <v>34.371162138926614</v>
      </c>
      <c r="K159" s="27">
        <f t="shared" si="27"/>
        <v>6.666666666666667</v>
      </c>
      <c r="L159" s="37">
        <f t="shared" ref="L159:L190" si="32">F159-J159+M159</f>
        <v>0.86792548766380762</v>
      </c>
      <c r="M159" s="110">
        <f t="shared" si="28"/>
        <v>-11.760912373409578</v>
      </c>
      <c r="N159" s="110">
        <f t="shared" ref="N159:N190" si="33">10^(L159/10)</f>
        <v>1.2212161774581509</v>
      </c>
      <c r="O159" s="110"/>
      <c r="P159" s="111">
        <v>98.792712281827747</v>
      </c>
    </row>
    <row r="160" spans="2:16" x14ac:dyDescent="0.25">
      <c r="B160" s="2">
        <v>66</v>
      </c>
      <c r="C160" s="1"/>
      <c r="D160" s="1"/>
      <c r="E160" s="24">
        <f t="shared" ref="E160:E191" si="34">E$95+P160</f>
        <v>683.98563285420403</v>
      </c>
      <c r="F160" s="24">
        <v>47</v>
      </c>
      <c r="G160" s="24">
        <v>10</v>
      </c>
      <c r="H160" s="24">
        <v>1.5</v>
      </c>
      <c r="I160" s="25">
        <v>1.5</v>
      </c>
      <c r="J160" s="27">
        <f t="shared" ref="J160:J223" si="35">20*LOG10(E160/G160)-2.3</f>
        <v>34.400939588856403</v>
      </c>
      <c r="K160" s="27">
        <f t="shared" ref="K160:K223" si="36">4/60*100</f>
        <v>6.666666666666667</v>
      </c>
      <c r="L160" s="37">
        <f t="shared" si="32"/>
        <v>0.83814803773401891</v>
      </c>
      <c r="M160" s="110">
        <f t="shared" ref="M160:M223" si="37">10*LOG(6.666667/100)</f>
        <v>-11.760912373409578</v>
      </c>
      <c r="N160" s="110">
        <f t="shared" si="33"/>
        <v>1.2128715352789701</v>
      </c>
      <c r="O160" s="110"/>
      <c r="P160" s="111">
        <v>101.13357503816425</v>
      </c>
    </row>
    <row r="161" spans="2:16" x14ac:dyDescent="0.25">
      <c r="B161" s="2">
        <v>67</v>
      </c>
      <c r="C161" s="1"/>
      <c r="D161" s="1"/>
      <c r="E161" s="24">
        <f t="shared" si="34"/>
        <v>686.6210319846225</v>
      </c>
      <c r="F161" s="24">
        <v>47</v>
      </c>
      <c r="G161" s="24">
        <v>10</v>
      </c>
      <c r="H161" s="24">
        <v>1.5</v>
      </c>
      <c r="I161" s="25">
        <v>1.5</v>
      </c>
      <c r="J161" s="27">
        <f t="shared" si="35"/>
        <v>34.43434204456684</v>
      </c>
      <c r="K161" s="27">
        <f t="shared" si="36"/>
        <v>6.666666666666667</v>
      </c>
      <c r="L161" s="37">
        <f t="shared" si="32"/>
        <v>0.80474558202358182</v>
      </c>
      <c r="M161" s="110">
        <f t="shared" si="37"/>
        <v>-11.760912373409578</v>
      </c>
      <c r="N161" s="110">
        <f t="shared" si="33"/>
        <v>1.2035788797835503</v>
      </c>
      <c r="O161" s="110"/>
      <c r="P161" s="111">
        <v>103.76897416858277</v>
      </c>
    </row>
    <row r="162" spans="2:16" x14ac:dyDescent="0.25">
      <c r="B162" s="2">
        <v>68</v>
      </c>
      <c r="C162" s="1"/>
      <c r="D162" s="1"/>
      <c r="E162" s="24">
        <f t="shared" si="34"/>
        <v>689.52914064079641</v>
      </c>
      <c r="F162" s="24">
        <v>47</v>
      </c>
      <c r="G162" s="24">
        <v>10</v>
      </c>
      <c r="H162" s="24">
        <v>1.5</v>
      </c>
      <c r="I162" s="25">
        <v>1.5</v>
      </c>
      <c r="J162" s="27">
        <f t="shared" si="35"/>
        <v>34.471052498042148</v>
      </c>
      <c r="K162" s="27">
        <f t="shared" si="36"/>
        <v>6.666666666666667</v>
      </c>
      <c r="L162" s="37">
        <f t="shared" si="32"/>
        <v>0.7680351285482736</v>
      </c>
      <c r="M162" s="110">
        <f t="shared" si="37"/>
        <v>-11.760912373409578</v>
      </c>
      <c r="N162" s="110">
        <f t="shared" si="33"/>
        <v>1.1934480325517927</v>
      </c>
      <c r="O162" s="110"/>
      <c r="P162" s="111">
        <v>106.6770828247567</v>
      </c>
    </row>
    <row r="163" spans="2:16" x14ac:dyDescent="0.25">
      <c r="B163" s="2">
        <v>69</v>
      </c>
      <c r="C163" s="1"/>
      <c r="D163" s="1"/>
      <c r="E163" s="24">
        <f t="shared" si="34"/>
        <v>692.68829955800766</v>
      </c>
      <c r="F163" s="24">
        <v>47</v>
      </c>
      <c r="G163" s="24">
        <v>10</v>
      </c>
      <c r="H163" s="24">
        <v>1.5</v>
      </c>
      <c r="I163" s="25">
        <v>1.5</v>
      </c>
      <c r="J163" s="27">
        <f t="shared" si="35"/>
        <v>34.510757037555344</v>
      </c>
      <c r="K163" s="27">
        <f t="shared" si="36"/>
        <v>6.666666666666667</v>
      </c>
      <c r="L163" s="37">
        <f t="shared" si="32"/>
        <v>0.72833058903507819</v>
      </c>
      <c r="M163" s="110">
        <f t="shared" si="37"/>
        <v>-11.760912373409578</v>
      </c>
      <c r="N163" s="110">
        <f t="shared" si="33"/>
        <v>1.182586886580558</v>
      </c>
      <c r="O163" s="110"/>
      <c r="P163" s="111">
        <v>109.83624174196785</v>
      </c>
    </row>
    <row r="164" spans="2:16" x14ac:dyDescent="0.25">
      <c r="B164" s="2">
        <v>70</v>
      </c>
      <c r="C164" s="1"/>
      <c r="D164" s="1"/>
      <c r="E164" s="24">
        <f t="shared" si="34"/>
        <v>696.07749665378503</v>
      </c>
      <c r="F164" s="24">
        <v>47</v>
      </c>
      <c r="G164" s="24">
        <v>10</v>
      </c>
      <c r="H164" s="24">
        <v>1.5</v>
      </c>
      <c r="I164" s="25">
        <v>1.5</v>
      </c>
      <c r="J164" s="27">
        <f t="shared" si="35"/>
        <v>34.553151875415175</v>
      </c>
      <c r="K164" s="27">
        <f t="shared" si="36"/>
        <v>6.666666666666667</v>
      </c>
      <c r="L164" s="37">
        <f t="shared" si="32"/>
        <v>0.68593575117524708</v>
      </c>
      <c r="M164" s="110">
        <f t="shared" si="37"/>
        <v>-11.760912373409578</v>
      </c>
      <c r="N164" s="110">
        <f t="shared" si="33"/>
        <v>1.1710989055780792</v>
      </c>
      <c r="O164" s="110"/>
      <c r="P164" s="111">
        <v>113.22543883774529</v>
      </c>
    </row>
    <row r="165" spans="2:16" x14ac:dyDescent="0.25">
      <c r="B165" s="2">
        <v>71</v>
      </c>
      <c r="C165" s="1"/>
      <c r="D165" s="1"/>
      <c r="E165" s="24">
        <f t="shared" si="34"/>
        <v>699.67671274812164</v>
      </c>
      <c r="F165" s="24">
        <v>47</v>
      </c>
      <c r="G165" s="24">
        <v>10</v>
      </c>
      <c r="H165" s="24">
        <v>1.5</v>
      </c>
      <c r="I165" s="25">
        <v>1.5</v>
      </c>
      <c r="J165" s="27">
        <f t="shared" si="35"/>
        <v>34.597948391683111</v>
      </c>
      <c r="K165" s="27">
        <f t="shared" si="36"/>
        <v>6.666666666666667</v>
      </c>
      <c r="L165" s="37">
        <f t="shared" si="32"/>
        <v>0.6411392349073104</v>
      </c>
      <c r="M165" s="110">
        <f t="shared" si="37"/>
        <v>-11.760912373409578</v>
      </c>
      <c r="N165" s="110">
        <f t="shared" si="33"/>
        <v>1.1590813648013347</v>
      </c>
      <c r="O165" s="110"/>
      <c r="P165" s="111">
        <v>116.82465493208187</v>
      </c>
    </row>
    <row r="166" spans="2:16" x14ac:dyDescent="0.25">
      <c r="B166" s="2">
        <v>72</v>
      </c>
      <c r="C166" s="1"/>
      <c r="D166" s="1"/>
      <c r="E166" s="24">
        <f t="shared" si="34"/>
        <v>703.46714808255661</v>
      </c>
      <c r="F166" s="24">
        <v>47</v>
      </c>
      <c r="G166" s="24">
        <v>10</v>
      </c>
      <c r="H166" s="24">
        <v>1.5</v>
      </c>
      <c r="I166" s="25">
        <v>1.5</v>
      </c>
      <c r="J166" s="27">
        <f t="shared" si="35"/>
        <v>34.644876413820285</v>
      </c>
      <c r="K166" s="27">
        <f t="shared" si="36"/>
        <v>6.666666666666667</v>
      </c>
      <c r="L166" s="37">
        <f t="shared" si="32"/>
        <v>0.59421121277013711</v>
      </c>
      <c r="M166" s="110">
        <f t="shared" si="37"/>
        <v>-11.760912373409578</v>
      </c>
      <c r="N166" s="110">
        <f t="shared" si="33"/>
        <v>1.1466242469127255</v>
      </c>
      <c r="O166" s="110"/>
      <c r="P166" s="111">
        <v>120.61509026651682</v>
      </c>
    </row>
    <row r="167" spans="2:16" x14ac:dyDescent="0.25">
      <c r="B167" s="2">
        <v>73</v>
      </c>
      <c r="C167" s="1"/>
      <c r="D167" s="1"/>
      <c r="E167" s="24">
        <f t="shared" si="34"/>
        <v>707.43134983521918</v>
      </c>
      <c r="F167" s="24">
        <v>47</v>
      </c>
      <c r="G167" s="24">
        <v>10</v>
      </c>
      <c r="H167" s="24">
        <v>1.5</v>
      </c>
      <c r="I167" s="25">
        <v>1.5</v>
      </c>
      <c r="J167" s="27">
        <f t="shared" si="35"/>
        <v>34.693686033486557</v>
      </c>
      <c r="K167" s="27">
        <f t="shared" si="36"/>
        <v>6.666666666666667</v>
      </c>
      <c r="L167" s="37">
        <f t="shared" si="32"/>
        <v>0.54540159310386471</v>
      </c>
      <c r="M167" s="110">
        <f t="shared" si="37"/>
        <v>-11.760912373409578</v>
      </c>
      <c r="N167" s="110">
        <f t="shared" si="33"/>
        <v>1.1338096768990673</v>
      </c>
      <c r="O167" s="110"/>
      <c r="P167" s="111">
        <v>124.57929201917949</v>
      </c>
    </row>
    <row r="168" spans="2:16" x14ac:dyDescent="0.25">
      <c r="B168" s="2">
        <v>74</v>
      </c>
      <c r="C168" s="1"/>
      <c r="D168" s="1"/>
      <c r="E168" s="24">
        <f t="shared" si="34"/>
        <v>711.55326216160915</v>
      </c>
      <c r="F168" s="24">
        <v>47</v>
      </c>
      <c r="G168" s="24">
        <v>10</v>
      </c>
      <c r="H168" s="24">
        <v>1.5</v>
      </c>
      <c r="I168" s="25">
        <v>1.5</v>
      </c>
      <c r="J168" s="27">
        <f t="shared" si="35"/>
        <v>34.74414828087621</v>
      </c>
      <c r="K168" s="27">
        <f t="shared" si="36"/>
        <v>6.666666666666667</v>
      </c>
      <c r="L168" s="37">
        <f t="shared" si="32"/>
        <v>0.4949393457142115</v>
      </c>
      <c r="M168" s="110">
        <f t="shared" si="37"/>
        <v>-11.760912373409578</v>
      </c>
      <c r="N168" s="110">
        <f t="shared" si="33"/>
        <v>1.1207117739813146</v>
      </c>
      <c r="O168" s="110"/>
      <c r="P168" s="111">
        <v>128.70120434556935</v>
      </c>
    </row>
    <row r="169" spans="2:16" x14ac:dyDescent="0.25">
      <c r="B169" s="2">
        <v>75</v>
      </c>
      <c r="C169" s="1"/>
      <c r="D169" s="1"/>
      <c r="E169" s="24">
        <f t="shared" si="34"/>
        <v>715.81821892479707</v>
      </c>
      <c r="F169" s="24">
        <v>47</v>
      </c>
      <c r="G169" s="24">
        <v>10</v>
      </c>
      <c r="H169" s="24">
        <v>1.5</v>
      </c>
      <c r="I169" s="25">
        <v>1.5</v>
      </c>
      <c r="J169" s="27">
        <f t="shared" si="35"/>
        <v>34.796054956179248</v>
      </c>
      <c r="K169" s="27">
        <f t="shared" si="36"/>
        <v>6.666666666666667</v>
      </c>
      <c r="L169" s="37">
        <f t="shared" si="32"/>
        <v>0.44303267041117422</v>
      </c>
      <c r="M169" s="110">
        <f t="shared" si="37"/>
        <v>-11.760912373409578</v>
      </c>
      <c r="N169" s="110">
        <f t="shared" si="33"/>
        <v>1.1073968072077052</v>
      </c>
      <c r="O169" s="110"/>
      <c r="P169" s="111">
        <v>132.96616110875729</v>
      </c>
    </row>
    <row r="170" spans="2:16" x14ac:dyDescent="0.25">
      <c r="B170" s="2">
        <v>76</v>
      </c>
      <c r="C170" s="1"/>
      <c r="D170" s="1"/>
      <c r="E170" s="24">
        <f t="shared" si="34"/>
        <v>720.21289648558195</v>
      </c>
      <c r="F170" s="24">
        <v>47</v>
      </c>
      <c r="G170" s="24">
        <v>10</v>
      </c>
      <c r="H170" s="24">
        <v>1.5</v>
      </c>
      <c r="I170" s="25">
        <v>1.5</v>
      </c>
      <c r="J170" s="27">
        <f t="shared" si="35"/>
        <v>34.8492178759005</v>
      </c>
      <c r="K170" s="27">
        <f t="shared" si="36"/>
        <v>6.666666666666667</v>
      </c>
      <c r="L170" s="37">
        <f t="shared" si="32"/>
        <v>0.3898697506899218</v>
      </c>
      <c r="M170" s="110">
        <f t="shared" si="37"/>
        <v>-11.760912373409578</v>
      </c>
      <c r="N170" s="110">
        <f t="shared" si="33"/>
        <v>1.0939235579055924</v>
      </c>
      <c r="O170" s="110"/>
      <c r="P170" s="111">
        <v>137.3608386695422</v>
      </c>
    </row>
    <row r="171" spans="2:16" x14ac:dyDescent="0.25">
      <c r="B171" s="2">
        <v>77</v>
      </c>
      <c r="C171" s="1"/>
      <c r="D171" s="1"/>
      <c r="E171" s="24">
        <f t="shared" si="34"/>
        <v>724.72524062378534</v>
      </c>
      <c r="F171" s="24">
        <v>47</v>
      </c>
      <c r="G171" s="24">
        <v>10</v>
      </c>
      <c r="H171" s="24">
        <v>1.5</v>
      </c>
      <c r="I171" s="25">
        <v>1.5</v>
      </c>
      <c r="J171" s="27">
        <f t="shared" si="35"/>
        <v>34.90346774251676</v>
      </c>
      <c r="K171" s="27">
        <f t="shared" si="36"/>
        <v>6.666666666666667</v>
      </c>
      <c r="L171" s="37">
        <f t="shared" si="32"/>
        <v>0.33561988407366172</v>
      </c>
      <c r="M171" s="110">
        <f t="shared" si="37"/>
        <v>-11.760912373409578</v>
      </c>
      <c r="N171" s="110">
        <f t="shared" si="33"/>
        <v>1.0803438112203254</v>
      </c>
      <c r="O171" s="110"/>
      <c r="P171" s="111">
        <v>141.87318280774559</v>
      </c>
    </row>
    <row r="172" spans="2:16" x14ac:dyDescent="0.25">
      <c r="B172" s="2">
        <v>78</v>
      </c>
      <c r="C172" s="1"/>
      <c r="D172" s="1"/>
      <c r="E172" s="24">
        <f t="shared" si="34"/>
        <v>729.34437843387968</v>
      </c>
      <c r="F172" s="24">
        <v>47</v>
      </c>
      <c r="G172" s="24">
        <v>10</v>
      </c>
      <c r="H172" s="24">
        <v>1.5</v>
      </c>
      <c r="I172" s="25">
        <v>1.5</v>
      </c>
      <c r="J172" s="27">
        <f t="shared" si="35"/>
        <v>34.958652797862896</v>
      </c>
      <c r="K172" s="27">
        <f t="shared" si="36"/>
        <v>6.666666666666667</v>
      </c>
      <c r="L172" s="37">
        <f t="shared" si="32"/>
        <v>0.28043482872752534</v>
      </c>
      <c r="M172" s="110">
        <f t="shared" si="37"/>
        <v>-11.760912373409578</v>
      </c>
      <c r="N172" s="110">
        <f t="shared" si="33"/>
        <v>1.0667029173955644</v>
      </c>
      <c r="O172" s="110"/>
      <c r="P172" s="111">
        <v>146.49232061783991</v>
      </c>
    </row>
    <row r="173" spans="2:16" x14ac:dyDescent="0.25">
      <c r="B173" s="2">
        <v>79</v>
      </c>
      <c r="C173" s="1"/>
      <c r="D173" s="1"/>
      <c r="E173" s="24">
        <f t="shared" si="34"/>
        <v>734.06052318752609</v>
      </c>
      <c r="F173" s="24">
        <v>47</v>
      </c>
      <c r="G173" s="24">
        <v>10</v>
      </c>
      <c r="H173" s="24">
        <v>1.5</v>
      </c>
      <c r="I173" s="25">
        <v>1.5</v>
      </c>
      <c r="J173" s="27">
        <f t="shared" si="35"/>
        <v>35.014637378232784</v>
      </c>
      <c r="K173" s="27">
        <f t="shared" si="36"/>
        <v>6.666666666666667</v>
      </c>
      <c r="L173" s="37">
        <f t="shared" si="32"/>
        <v>0.22445024835763761</v>
      </c>
      <c r="M173" s="110">
        <f t="shared" si="37"/>
        <v>-11.760912373409578</v>
      </c>
      <c r="N173" s="110">
        <f t="shared" si="33"/>
        <v>1.0530403795827583</v>
      </c>
      <c r="O173" s="110"/>
      <c r="P173" s="111">
        <v>151.2084653714864</v>
      </c>
    </row>
    <row r="174" spans="2:16" x14ac:dyDescent="0.25">
      <c r="B174" s="2">
        <v>80</v>
      </c>
      <c r="C174" s="1"/>
      <c r="D174" s="1"/>
      <c r="E174" s="24">
        <f t="shared" si="34"/>
        <v>738.86487780209086</v>
      </c>
      <c r="F174" s="24">
        <v>47</v>
      </c>
      <c r="G174" s="24">
        <v>10</v>
      </c>
      <c r="H174" s="24">
        <v>1.5</v>
      </c>
      <c r="I174" s="25">
        <v>1.5</v>
      </c>
      <c r="J174" s="27">
        <f t="shared" si="35"/>
        <v>35.071300454215624</v>
      </c>
      <c r="K174" s="27">
        <f t="shared" si="36"/>
        <v>6.666666666666667</v>
      </c>
      <c r="L174" s="37">
        <f t="shared" si="32"/>
        <v>0.16778717237479768</v>
      </c>
      <c r="M174" s="110">
        <f t="shared" si="37"/>
        <v>-11.760912373409578</v>
      </c>
      <c r="N174" s="110">
        <f t="shared" si="33"/>
        <v>1.0393904381859365</v>
      </c>
      <c r="O174" s="110"/>
      <c r="P174" s="111">
        <v>156.01281998605114</v>
      </c>
    </row>
    <row r="175" spans="2:16" x14ac:dyDescent="0.25">
      <c r="B175" s="2">
        <v>81</v>
      </c>
      <c r="C175" s="1"/>
      <c r="D175" s="1"/>
      <c r="E175" s="24">
        <f t="shared" si="34"/>
        <v>743.74954070498984</v>
      </c>
      <c r="F175" s="24">
        <v>47</v>
      </c>
      <c r="G175" s="24">
        <v>10</v>
      </c>
      <c r="H175" s="24">
        <v>1.5</v>
      </c>
      <c r="I175" s="25">
        <v>1.5</v>
      </c>
      <c r="J175" s="27">
        <f t="shared" si="35"/>
        <v>35.128534210850439</v>
      </c>
      <c r="K175" s="27">
        <f t="shared" si="36"/>
        <v>6.666666666666667</v>
      </c>
      <c r="L175" s="37">
        <f t="shared" si="32"/>
        <v>0.11055341573998234</v>
      </c>
      <c r="M175" s="110">
        <f t="shared" si="37"/>
        <v>-11.760912373409578</v>
      </c>
      <c r="N175" s="110">
        <f t="shared" si="33"/>
        <v>1.0257826320535626</v>
      </c>
      <c r="O175" s="110"/>
      <c r="P175" s="111">
        <v>160.89748288895012</v>
      </c>
    </row>
    <row r="176" spans="2:16" x14ac:dyDescent="0.25">
      <c r="B176" s="2">
        <v>82</v>
      </c>
      <c r="C176" s="1"/>
      <c r="D176" s="1"/>
      <c r="E176" s="24">
        <f t="shared" si="34"/>
        <v>748.70741648738328</v>
      </c>
      <c r="F176" s="24">
        <v>47</v>
      </c>
      <c r="G176" s="24">
        <v>10</v>
      </c>
      <c r="H176" s="24">
        <v>1.5</v>
      </c>
      <c r="I176" s="25">
        <v>1.5</v>
      </c>
      <c r="J176" s="27">
        <f t="shared" si="35"/>
        <v>35.18624270299334</v>
      </c>
      <c r="K176" s="27">
        <f t="shared" si="36"/>
        <v>6.666666666666667</v>
      </c>
      <c r="L176" s="37">
        <f t="shared" si="32"/>
        <v>5.2844923597081817E-2</v>
      </c>
      <c r="M176" s="110">
        <f t="shared" si="37"/>
        <v>-11.760912373409578</v>
      </c>
      <c r="N176" s="110">
        <f t="shared" si="33"/>
        <v>1.0122423245436383</v>
      </c>
      <c r="O176" s="110"/>
      <c r="P176" s="111">
        <v>165.85535867134351</v>
      </c>
    </row>
    <row r="177" spans="2:16" x14ac:dyDescent="0.25">
      <c r="B177" s="2">
        <v>83</v>
      </c>
      <c r="C177" s="1"/>
      <c r="D177" s="1"/>
      <c r="E177" s="24">
        <f t="shared" si="34"/>
        <v>753.73213272239036</v>
      </c>
      <c r="F177" s="24">
        <v>47</v>
      </c>
      <c r="G177" s="24">
        <v>10</v>
      </c>
      <c r="H177" s="24">
        <v>1.5</v>
      </c>
      <c r="I177" s="25">
        <v>1.5</v>
      </c>
      <c r="J177" s="27">
        <f t="shared" si="35"/>
        <v>35.244340605729178</v>
      </c>
      <c r="K177" s="27">
        <f t="shared" si="36"/>
        <v>6.666666666666667</v>
      </c>
      <c r="L177" s="37">
        <f t="shared" si="32"/>
        <v>-5.2529791387563307E-3</v>
      </c>
      <c r="M177" s="110">
        <f t="shared" si="37"/>
        <v>-11.760912373409578</v>
      </c>
      <c r="N177" s="110">
        <f t="shared" si="33"/>
        <v>0.99879118805660327</v>
      </c>
      <c r="O177" s="110"/>
      <c r="P177" s="111">
        <v>170.88007490635061</v>
      </c>
    </row>
    <row r="178" spans="2:16" x14ac:dyDescent="0.25">
      <c r="B178" s="2">
        <v>84</v>
      </c>
      <c r="C178" s="1"/>
      <c r="D178" s="1"/>
      <c r="E178" s="24">
        <f t="shared" si="34"/>
        <v>758.81796360463272</v>
      </c>
      <c r="F178" s="24">
        <v>47</v>
      </c>
      <c r="G178" s="24">
        <v>10</v>
      </c>
      <c r="H178" s="24">
        <v>1.5</v>
      </c>
      <c r="I178" s="25">
        <v>1.5</v>
      </c>
      <c r="J178" s="27">
        <f t="shared" si="35"/>
        <v>35.302752069056368</v>
      </c>
      <c r="K178" s="27">
        <f t="shared" si="36"/>
        <v>6.666666666666667</v>
      </c>
      <c r="L178" s="37">
        <f t="shared" si="32"/>
        <v>-6.3664442465945825E-2</v>
      </c>
      <c r="M178" s="110">
        <f t="shared" si="37"/>
        <v>-11.760912373409578</v>
      </c>
      <c r="N178" s="110">
        <f t="shared" si="33"/>
        <v>0.98544764450734834</v>
      </c>
      <c r="O178" s="110"/>
      <c r="P178" s="111">
        <v>175.96590578859303</v>
      </c>
    </row>
    <row r="179" spans="2:16" x14ac:dyDescent="0.25">
      <c r="B179" s="2">
        <v>85</v>
      </c>
      <c r="C179" s="1"/>
      <c r="D179" s="1"/>
      <c r="E179" s="24">
        <f t="shared" si="34"/>
        <v>763.95976057878806</v>
      </c>
      <c r="F179" s="24">
        <v>47</v>
      </c>
      <c r="G179" s="24">
        <v>10</v>
      </c>
      <c r="H179" s="24">
        <v>1.5</v>
      </c>
      <c r="I179" s="25">
        <v>1.5</v>
      </c>
      <c r="J179" s="27">
        <f t="shared" si="35"/>
        <v>35.361409678874473</v>
      </c>
      <c r="K179" s="27">
        <f t="shared" si="36"/>
        <v>6.666666666666667</v>
      </c>
      <c r="L179" s="37">
        <f t="shared" si="32"/>
        <v>-0.12232205228405135</v>
      </c>
      <c r="M179" s="110">
        <f t="shared" si="37"/>
        <v>-11.760912373409578</v>
      </c>
      <c r="N179" s="110">
        <f t="shared" si="33"/>
        <v>0.97222726180101815</v>
      </c>
      <c r="O179" s="110"/>
      <c r="P179" s="111">
        <v>181.10770276274835</v>
      </c>
    </row>
    <row r="180" spans="2:16" x14ac:dyDescent="0.25">
      <c r="B180" s="2">
        <v>86</v>
      </c>
      <c r="C180" s="1"/>
      <c r="D180" s="1"/>
      <c r="E180" s="24">
        <f t="shared" si="34"/>
        <v>769.15288980559365</v>
      </c>
      <c r="F180" s="24">
        <v>47</v>
      </c>
      <c r="G180" s="24">
        <v>10</v>
      </c>
      <c r="H180" s="24">
        <v>1.5</v>
      </c>
      <c r="I180" s="25">
        <v>1.5</v>
      </c>
      <c r="J180" s="27">
        <f t="shared" si="35"/>
        <v>35.420253521624431</v>
      </c>
      <c r="K180" s="27">
        <f t="shared" si="36"/>
        <v>6.666666666666667</v>
      </c>
      <c r="L180" s="37">
        <f t="shared" si="32"/>
        <v>-0.18116589503400959</v>
      </c>
      <c r="M180" s="110">
        <f t="shared" si="37"/>
        <v>-11.760912373409578</v>
      </c>
      <c r="N180" s="110">
        <f t="shared" si="33"/>
        <v>0.95914310802689096</v>
      </c>
      <c r="O180" s="110"/>
      <c r="P180" s="111">
        <v>186.30083198955393</v>
      </c>
    </row>
    <row r="181" spans="2:16" x14ac:dyDescent="0.25">
      <c r="B181" s="2">
        <v>87</v>
      </c>
      <c r="C181" s="1"/>
      <c r="D181" s="1"/>
      <c r="E181" s="24">
        <f t="shared" si="34"/>
        <v>774.39317611704587</v>
      </c>
      <c r="F181" s="24">
        <v>47</v>
      </c>
      <c r="G181" s="24">
        <v>10</v>
      </c>
      <c r="H181" s="24">
        <v>1.5</v>
      </c>
      <c r="I181" s="25">
        <v>1.5</v>
      </c>
      <c r="J181" s="27">
        <f t="shared" si="35"/>
        <v>35.479230347066419</v>
      </c>
      <c r="K181" s="27">
        <f t="shared" si="36"/>
        <v>6.666666666666667</v>
      </c>
      <c r="L181" s="37">
        <f t="shared" si="32"/>
        <v>-0.24014272047599761</v>
      </c>
      <c r="M181" s="110">
        <f t="shared" si="37"/>
        <v>-11.760912373409578</v>
      </c>
      <c r="N181" s="110">
        <f t="shared" si="33"/>
        <v>0.94620606605956115</v>
      </c>
      <c r="O181" s="110"/>
      <c r="P181" s="111">
        <v>191.54111830100607</v>
      </c>
    </row>
    <row r="182" spans="2:16" x14ac:dyDescent="0.25">
      <c r="B182" s="2">
        <v>88</v>
      </c>
      <c r="C182" s="1"/>
      <c r="D182" s="1"/>
      <c r="E182" s="24">
        <f t="shared" si="34"/>
        <v>779.67685300201219</v>
      </c>
      <c r="F182" s="24">
        <v>47</v>
      </c>
      <c r="G182" s="24">
        <v>10</v>
      </c>
      <c r="H182" s="24">
        <v>1.5</v>
      </c>
      <c r="I182" s="25">
        <v>1.5</v>
      </c>
      <c r="J182" s="27">
        <f t="shared" si="35"/>
        <v>35.538292822089076</v>
      </c>
      <c r="K182" s="27">
        <f t="shared" si="36"/>
        <v>6.666666666666667</v>
      </c>
      <c r="L182" s="37">
        <f t="shared" si="32"/>
        <v>-0.29920519549865432</v>
      </c>
      <c r="M182" s="110">
        <f t="shared" si="37"/>
        <v>-11.760912373409578</v>
      </c>
      <c r="N182" s="110">
        <f t="shared" si="33"/>
        <v>0.93342511176251719</v>
      </c>
      <c r="O182" s="110"/>
      <c r="P182" s="111">
        <v>196.82479518597245</v>
      </c>
    </row>
    <row r="183" spans="2:16" x14ac:dyDescent="0.25">
      <c r="B183" s="2">
        <v>89</v>
      </c>
      <c r="C183" s="1"/>
      <c r="D183" s="1"/>
      <c r="E183" s="24">
        <f t="shared" si="34"/>
        <v>785.00051811193225</v>
      </c>
      <c r="F183" s="24">
        <v>47</v>
      </c>
      <c r="G183" s="24">
        <v>10</v>
      </c>
      <c r="H183" s="24">
        <v>1.5</v>
      </c>
      <c r="I183" s="25">
        <v>1.5</v>
      </c>
      <c r="J183" s="27">
        <f t="shared" si="35"/>
        <v>35.597398867722347</v>
      </c>
      <c r="K183" s="27">
        <f t="shared" si="36"/>
        <v>6.666666666666667</v>
      </c>
      <c r="L183" s="37">
        <f t="shared" si="32"/>
        <v>-0.35831124113192558</v>
      </c>
      <c r="M183" s="110">
        <f t="shared" si="37"/>
        <v>-11.760912373409578</v>
      </c>
      <c r="N183" s="110">
        <f t="shared" si="33"/>
        <v>0.92080755917859969</v>
      </c>
      <c r="O183" s="110"/>
      <c r="P183" s="111">
        <v>202.14846029589245</v>
      </c>
    </row>
    <row r="184" spans="2:16" x14ac:dyDescent="0.25">
      <c r="B184" s="2">
        <v>90</v>
      </c>
      <c r="C184" s="1"/>
      <c r="D184" s="1"/>
      <c r="E184" s="24">
        <f t="shared" si="34"/>
        <v>790.36109376387503</v>
      </c>
      <c r="F184" s="24">
        <v>47</v>
      </c>
      <c r="G184" s="24">
        <v>10</v>
      </c>
      <c r="H184" s="24">
        <v>1.5</v>
      </c>
      <c r="I184" s="25">
        <v>1.5</v>
      </c>
      <c r="J184" s="27">
        <f t="shared" si="35"/>
        <v>35.656511071380578</v>
      </c>
      <c r="K184" s="27">
        <f t="shared" si="36"/>
        <v>6.666666666666667</v>
      </c>
      <c r="L184" s="37">
        <f t="shared" si="32"/>
        <v>-0.41742344479015614</v>
      </c>
      <c r="M184" s="110">
        <f t="shared" si="37"/>
        <v>-11.760912373409578</v>
      </c>
      <c r="N184" s="110">
        <f t="shared" si="33"/>
        <v>0.9083592760752156</v>
      </c>
      <c r="O184" s="110"/>
      <c r="P184" s="111">
        <v>207.50903594783529</v>
      </c>
    </row>
    <row r="185" spans="2:16" x14ac:dyDescent="0.25">
      <c r="B185" s="2">
        <v>91</v>
      </c>
      <c r="C185" s="1"/>
      <c r="D185" s="1"/>
      <c r="E185" s="24">
        <f t="shared" si="34"/>
        <v>795.75579193077999</v>
      </c>
      <c r="F185" s="24">
        <v>47</v>
      </c>
      <c r="G185" s="24">
        <v>10</v>
      </c>
      <c r="H185" s="24">
        <v>1.5</v>
      </c>
      <c r="I185" s="25">
        <v>1.5</v>
      </c>
      <c r="J185" s="27">
        <f t="shared" si="35"/>
        <v>35.71559616658147</v>
      </c>
      <c r="K185" s="27">
        <f t="shared" si="36"/>
        <v>6.666666666666667</v>
      </c>
      <c r="L185" s="37">
        <f t="shared" si="32"/>
        <v>-0.47650853999104825</v>
      </c>
      <c r="M185" s="110">
        <f t="shared" si="37"/>
        <v>-11.760912373409578</v>
      </c>
      <c r="N185" s="110">
        <f t="shared" si="33"/>
        <v>0.89608487306822893</v>
      </c>
      <c r="O185" s="110"/>
      <c r="P185" s="111">
        <v>212.90373411474022</v>
      </c>
    </row>
    <row r="186" spans="2:16" x14ac:dyDescent="0.25">
      <c r="B186" s="2">
        <v>92</v>
      </c>
      <c r="C186" s="1"/>
      <c r="D186" s="1"/>
      <c r="E186" s="24">
        <f t="shared" si="34"/>
        <v>801.18208323627368</v>
      </c>
      <c r="F186" s="24">
        <v>47</v>
      </c>
      <c r="G186" s="24">
        <v>10</v>
      </c>
      <c r="H186" s="24">
        <v>1.5</v>
      </c>
      <c r="I186" s="25">
        <v>1.5</v>
      </c>
      <c r="J186" s="27">
        <f t="shared" si="35"/>
        <v>35.774624572824592</v>
      </c>
      <c r="K186" s="27">
        <f t="shared" si="36"/>
        <v>6.666666666666667</v>
      </c>
      <c r="L186" s="37">
        <f t="shared" si="32"/>
        <v>-0.53553694623417059</v>
      </c>
      <c r="M186" s="110">
        <f t="shared" si="37"/>
        <v>-11.760912373409578</v>
      </c>
      <c r="N186" s="110">
        <f t="shared" si="33"/>
        <v>0.88398786933122675</v>
      </c>
      <c r="O186" s="110"/>
      <c r="P186" s="111">
        <v>218.33002542023394</v>
      </c>
    </row>
    <row r="187" spans="2:16" x14ac:dyDescent="0.25">
      <c r="B187" s="2">
        <v>93</v>
      </c>
      <c r="C187" s="1"/>
      <c r="D187" s="1"/>
      <c r="E187" s="24">
        <f t="shared" si="34"/>
        <v>806.63766950722959</v>
      </c>
      <c r="F187" s="24">
        <v>47</v>
      </c>
      <c r="G187" s="24">
        <v>10</v>
      </c>
      <c r="H187" s="24">
        <v>1.5</v>
      </c>
      <c r="I187" s="25">
        <v>1.5</v>
      </c>
      <c r="J187" s="27">
        <f t="shared" si="35"/>
        <v>35.833569988867815</v>
      </c>
      <c r="K187" s="27">
        <f t="shared" si="36"/>
        <v>6.666666666666667</v>
      </c>
      <c r="L187" s="37">
        <f t="shared" si="32"/>
        <v>-0.59448236227739315</v>
      </c>
      <c r="M187" s="110">
        <f t="shared" si="37"/>
        <v>-11.760912373409578</v>
      </c>
      <c r="N187" s="110">
        <f t="shared" si="33"/>
        <v>0.87207083764360971</v>
      </c>
      <c r="O187" s="110"/>
      <c r="P187" s="111">
        <v>223.78561169118984</v>
      </c>
    </row>
    <row r="188" spans="2:16" x14ac:dyDescent="0.25">
      <c r="B188" s="2">
        <v>94</v>
      </c>
      <c r="C188" s="1"/>
      <c r="D188" s="1"/>
      <c r="E188" s="24">
        <f t="shared" si="34"/>
        <v>812.12045947662614</v>
      </c>
      <c r="F188" s="24">
        <v>47</v>
      </c>
      <c r="G188" s="24">
        <v>10</v>
      </c>
      <c r="H188" s="24">
        <v>1.5</v>
      </c>
      <c r="I188" s="25">
        <v>1.5</v>
      </c>
      <c r="J188" s="27">
        <f t="shared" si="35"/>
        <v>35.892409033245727</v>
      </c>
      <c r="K188" s="27">
        <f t="shared" si="36"/>
        <v>6.666666666666667</v>
      </c>
      <c r="L188" s="37">
        <f t="shared" si="32"/>
        <v>-0.65332140665530503</v>
      </c>
      <c r="M188" s="110">
        <f t="shared" si="37"/>
        <v>-11.760912373409578</v>
      </c>
      <c r="N188" s="110">
        <f t="shared" si="33"/>
        <v>0.86033553126566276</v>
      </c>
      <c r="O188" s="110"/>
      <c r="P188" s="111">
        <v>229.26840166058645</v>
      </c>
    </row>
    <row r="189" spans="2:16" x14ac:dyDescent="0.25">
      <c r="B189" s="2">
        <v>95</v>
      </c>
      <c r="C189" s="1"/>
      <c r="D189" s="1"/>
      <c r="E189" s="24">
        <f t="shared" si="34"/>
        <v>817.62854726930675</v>
      </c>
      <c r="F189" s="24">
        <v>47</v>
      </c>
      <c r="G189" s="24">
        <v>10</v>
      </c>
      <c r="H189" s="24">
        <v>1.5</v>
      </c>
      <c r="I189" s="25">
        <v>1.5</v>
      </c>
      <c r="J189" s="27">
        <f t="shared" si="35"/>
        <v>35.951120926485352</v>
      </c>
      <c r="K189" s="27">
        <f t="shared" si="36"/>
        <v>6.666666666666667</v>
      </c>
      <c r="L189" s="37">
        <f t="shared" si="32"/>
        <v>-0.71203329989493014</v>
      </c>
      <c r="M189" s="110">
        <f t="shared" si="37"/>
        <v>-11.760912373409578</v>
      </c>
      <c r="N189" s="110">
        <f t="shared" si="33"/>
        <v>0.84878299486724096</v>
      </c>
      <c r="O189" s="110"/>
      <c r="P189" s="111">
        <v>234.77648945326703</v>
      </c>
    </row>
    <row r="190" spans="2:16" x14ac:dyDescent="0.25">
      <c r="B190" s="2">
        <v>96</v>
      </c>
      <c r="C190" s="1"/>
      <c r="D190" s="1"/>
      <c r="E190" s="24">
        <f t="shared" si="34"/>
        <v>823.16019334207635</v>
      </c>
      <c r="F190" s="24">
        <v>47</v>
      </c>
      <c r="G190" s="24">
        <v>10</v>
      </c>
      <c r="H190" s="24">
        <v>1.5</v>
      </c>
      <c r="I190" s="25">
        <v>1.5</v>
      </c>
      <c r="J190" s="27">
        <f t="shared" si="35"/>
        <v>36.009687210066218</v>
      </c>
      <c r="K190" s="27">
        <f t="shared" si="36"/>
        <v>6.666666666666667</v>
      </c>
      <c r="L190" s="37">
        <f t="shared" si="32"/>
        <v>-0.77059958347579638</v>
      </c>
      <c r="M190" s="110">
        <f t="shared" si="37"/>
        <v>-11.760912373409578</v>
      </c>
      <c r="N190" s="110">
        <f t="shared" si="33"/>
        <v>0.83741366148787544</v>
      </c>
      <c r="O190" s="110"/>
      <c r="P190" s="111">
        <v>240.30813552603666</v>
      </c>
    </row>
    <row r="191" spans="2:16" x14ac:dyDescent="0.25">
      <c r="B191" s="2">
        <v>97</v>
      </c>
      <c r="C191" s="1"/>
      <c r="D191" s="1"/>
      <c r="E191" s="24">
        <f t="shared" si="34"/>
        <v>828.71380758610871</v>
      </c>
      <c r="F191" s="24">
        <v>47</v>
      </c>
      <c r="G191" s="24">
        <v>10</v>
      </c>
      <c r="H191" s="24">
        <v>1.5</v>
      </c>
      <c r="I191" s="25">
        <v>1.5</v>
      </c>
      <c r="J191" s="27">
        <f t="shared" si="35"/>
        <v>36.068091497725931</v>
      </c>
      <c r="K191" s="27">
        <f t="shared" si="36"/>
        <v>6.666666666666667</v>
      </c>
      <c r="L191" s="37">
        <f t="shared" ref="L191:L222" si="38">F191-J191+M191</f>
        <v>-0.82900387113550877</v>
      </c>
      <c r="M191" s="110">
        <f t="shared" si="37"/>
        <v>-11.760912373409578</v>
      </c>
      <c r="N191" s="110">
        <f t="shared" ref="N191:N222" si="39">10^(L191/10)</f>
        <v>0.82622743727561954</v>
      </c>
      <c r="O191" s="110"/>
      <c r="P191" s="111">
        <v>245.86174977006894</v>
      </c>
    </row>
    <row r="192" spans="2:16" x14ac:dyDescent="0.25">
      <c r="B192" s="2">
        <v>98</v>
      </c>
      <c r="C192" s="1"/>
      <c r="D192" s="1"/>
      <c r="E192" s="24">
        <f t="shared" ref="E192:E223" si="40">E$95+P192</f>
        <v>834.28793433329417</v>
      </c>
      <c r="F192" s="24">
        <v>47</v>
      </c>
      <c r="G192" s="24">
        <v>10</v>
      </c>
      <c r="H192" s="24">
        <v>1.5</v>
      </c>
      <c r="I192" s="25">
        <v>1.5</v>
      </c>
      <c r="J192" s="27">
        <f t="shared" si="35"/>
        <v>36.126319255222839</v>
      </c>
      <c r="K192" s="27">
        <f t="shared" si="36"/>
        <v>6.666666666666667</v>
      </c>
      <c r="L192" s="37">
        <f t="shared" si="38"/>
        <v>-0.88723162863241711</v>
      </c>
      <c r="M192" s="110">
        <f t="shared" si="37"/>
        <v>-11.760912373409578</v>
      </c>
      <c r="N192" s="110">
        <f t="shared" si="39"/>
        <v>0.8152237755417483</v>
      </c>
      <c r="O192" s="110"/>
      <c r="P192" s="111">
        <v>251.4358765172544</v>
      </c>
    </row>
    <row r="193" spans="2:16" x14ac:dyDescent="0.25">
      <c r="B193" s="2">
        <v>99</v>
      </c>
      <c r="C193" s="1"/>
      <c r="D193" s="1"/>
      <c r="E193" s="24">
        <f t="shared" si="40"/>
        <v>839.88123903871724</v>
      </c>
      <c r="F193" s="24">
        <v>47</v>
      </c>
      <c r="G193" s="24">
        <v>10</v>
      </c>
      <c r="H193" s="24">
        <v>1.5</v>
      </c>
      <c r="I193" s="25">
        <v>1.5</v>
      </c>
      <c r="J193" s="27">
        <f t="shared" si="35"/>
        <v>36.184357605129478</v>
      </c>
      <c r="K193" s="27">
        <f t="shared" si="36"/>
        <v>6.666666666666667</v>
      </c>
      <c r="L193" s="37">
        <f t="shared" si="38"/>
        <v>-0.9452699785390557</v>
      </c>
      <c r="M193" s="110">
        <f t="shared" si="37"/>
        <v>-11.760912373409578</v>
      </c>
      <c r="N193" s="110">
        <f t="shared" si="39"/>
        <v>0.80440174147942556</v>
      </c>
      <c r="O193" s="110"/>
      <c r="P193" s="111">
        <v>257.02918122267749</v>
      </c>
    </row>
    <row r="194" spans="2:16" x14ac:dyDescent="0.25">
      <c r="B194" s="2">
        <v>100</v>
      </c>
      <c r="C194" s="1"/>
      <c r="D194" s="1"/>
      <c r="E194" s="24">
        <f t="shared" si="40"/>
        <v>845.49249643888402</v>
      </c>
      <c r="F194" s="24">
        <v>47</v>
      </c>
      <c r="G194" s="24">
        <v>10</v>
      </c>
      <c r="H194" s="24">
        <v>1.5</v>
      </c>
      <c r="I194" s="25">
        <v>1.5</v>
      </c>
      <c r="J194" s="27">
        <f t="shared" si="35"/>
        <v>36.242195153645113</v>
      </c>
      <c r="K194" s="27">
        <f t="shared" si="36"/>
        <v>6.666666666666667</v>
      </c>
      <c r="L194" s="37">
        <f t="shared" si="38"/>
        <v>-1.0031075270546914</v>
      </c>
      <c r="M194" s="110">
        <f t="shared" si="37"/>
        <v>-11.760912373409578</v>
      </c>
      <c r="N194" s="110">
        <f t="shared" si="39"/>
        <v>0.79376006872594485</v>
      </c>
      <c r="O194" s="110"/>
      <c r="P194" s="111">
        <v>262.64043862284421</v>
      </c>
    </row>
    <row r="195" spans="2:16" x14ac:dyDescent="0.25">
      <c r="B195" s="2">
        <v>101</v>
      </c>
      <c r="C195" s="1"/>
      <c r="D195" s="1"/>
      <c r="E195" s="24">
        <f t="shared" si="40"/>
        <v>851.12058000975526</v>
      </c>
      <c r="F195" s="24">
        <v>47</v>
      </c>
      <c r="G195" s="24">
        <v>10</v>
      </c>
      <c r="H195" s="24">
        <v>1.5</v>
      </c>
      <c r="I195" s="25">
        <v>1.5</v>
      </c>
      <c r="J195" s="27">
        <f t="shared" si="35"/>
        <v>36.299821836784645</v>
      </c>
      <c r="K195" s="27">
        <f t="shared" si="36"/>
        <v>6.666666666666667</v>
      </c>
      <c r="L195" s="37">
        <f t="shared" si="38"/>
        <v>-1.060734210194223</v>
      </c>
      <c r="M195" s="110">
        <f t="shared" si="37"/>
        <v>-11.760912373409578</v>
      </c>
      <c r="N195" s="110">
        <f t="shared" si="39"/>
        <v>0.78329720879903342</v>
      </c>
      <c r="O195" s="110"/>
      <c r="P195" s="111">
        <v>268.26852219371546</v>
      </c>
    </row>
    <row r="196" spans="2:16" x14ac:dyDescent="0.25">
      <c r="B196" s="2">
        <v>102</v>
      </c>
      <c r="C196" s="1"/>
      <c r="D196" s="1"/>
      <c r="E196" s="24">
        <f t="shared" si="40"/>
        <v>856.76445257027501</v>
      </c>
      <c r="F196" s="24">
        <v>47</v>
      </c>
      <c r="G196" s="24">
        <v>10</v>
      </c>
      <c r="H196" s="24">
        <v>1.5</v>
      </c>
      <c r="I196" s="25">
        <v>1.5</v>
      </c>
      <c r="J196" s="27">
        <f t="shared" si="35"/>
        <v>36.357228783627342</v>
      </c>
      <c r="K196" s="27">
        <f t="shared" si="36"/>
        <v>6.666666666666667</v>
      </c>
      <c r="L196" s="37">
        <f t="shared" si="38"/>
        <v>-1.11814115703692</v>
      </c>
      <c r="M196" s="110">
        <f t="shared" si="37"/>
        <v>-11.760912373409578</v>
      </c>
      <c r="N196" s="110">
        <f t="shared" si="39"/>
        <v>0.77301137430644351</v>
      </c>
      <c r="O196" s="110"/>
      <c r="P196" s="111">
        <v>273.91239475423527</v>
      </c>
    </row>
    <row r="197" spans="2:16" x14ac:dyDescent="0.25">
      <c r="B197" s="2">
        <v>103</v>
      </c>
      <c r="C197" s="1"/>
      <c r="D197" s="1"/>
      <c r="E197" s="24">
        <f t="shared" si="40"/>
        <v>862.42315789614463</v>
      </c>
      <c r="F197" s="24">
        <v>47</v>
      </c>
      <c r="G197" s="24">
        <v>10</v>
      </c>
      <c r="H197" s="24">
        <v>1.5</v>
      </c>
      <c r="I197" s="25">
        <v>1.5</v>
      </c>
      <c r="J197" s="27">
        <f t="shared" si="35"/>
        <v>36.414408194596227</v>
      </c>
      <c r="K197" s="27">
        <f t="shared" si="36"/>
        <v>6.666666666666667</v>
      </c>
      <c r="L197" s="37">
        <f t="shared" si="38"/>
        <v>-1.1753205680058052</v>
      </c>
      <c r="M197" s="110">
        <f t="shared" si="37"/>
        <v>-11.760912373409578</v>
      </c>
      <c r="N197" s="110">
        <f t="shared" si="39"/>
        <v>0.76290057671295275</v>
      </c>
      <c r="O197" s="110"/>
      <c r="P197" s="111">
        <v>279.57110008010483</v>
      </c>
    </row>
    <row r="198" spans="2:16" x14ac:dyDescent="0.25">
      <c r="B198" s="2">
        <v>104</v>
      </c>
      <c r="C198" s="1"/>
      <c r="D198" s="1"/>
      <c r="E198" s="24">
        <f t="shared" si="40"/>
        <v>868.09581322533882</v>
      </c>
      <c r="F198" s="24">
        <v>47</v>
      </c>
      <c r="G198" s="24">
        <v>10</v>
      </c>
      <c r="H198" s="24">
        <v>1.5</v>
      </c>
      <c r="I198" s="25">
        <v>1.5</v>
      </c>
      <c r="J198" s="27">
        <f t="shared" si="35"/>
        <v>36.471353232991277</v>
      </c>
      <c r="K198" s="27">
        <f t="shared" si="36"/>
        <v>6.666666666666667</v>
      </c>
      <c r="L198" s="37">
        <f t="shared" si="38"/>
        <v>-1.2322656064008548</v>
      </c>
      <c r="M198" s="110">
        <f t="shared" si="37"/>
        <v>-11.760912373409578</v>
      </c>
      <c r="N198" s="110">
        <f t="shared" si="39"/>
        <v>0.75296265934824291</v>
      </c>
      <c r="O198" s="110"/>
      <c r="P198" s="111">
        <v>285.24375540929901</v>
      </c>
    </row>
    <row r="199" spans="2:16" x14ac:dyDescent="0.25">
      <c r="B199" s="2">
        <v>105</v>
      </c>
      <c r="C199" s="1"/>
      <c r="D199" s="1"/>
      <c r="E199" s="24">
        <f t="shared" si="40"/>
        <v>873.78160255153057</v>
      </c>
      <c r="F199" s="24">
        <v>47</v>
      </c>
      <c r="G199" s="24">
        <v>10</v>
      </c>
      <c r="H199" s="24">
        <v>1.5</v>
      </c>
      <c r="I199" s="25">
        <v>1.5</v>
      </c>
      <c r="J199" s="27">
        <f t="shared" si="35"/>
        <v>36.528057928220264</v>
      </c>
      <c r="K199" s="27">
        <f t="shared" si="36"/>
        <v>6.666666666666667</v>
      </c>
      <c r="L199" s="37">
        <f t="shared" si="38"/>
        <v>-1.2889703016298419</v>
      </c>
      <c r="M199" s="110">
        <f t="shared" si="37"/>
        <v>-11.760912373409578</v>
      </c>
      <c r="N199" s="110">
        <f t="shared" si="39"/>
        <v>0.74319532625138207</v>
      </c>
      <c r="O199" s="110"/>
      <c r="P199" s="111">
        <v>290.92954473549088</v>
      </c>
    </row>
    <row r="200" spans="2:16" x14ac:dyDescent="0.25">
      <c r="B200" s="2">
        <v>106</v>
      </c>
      <c r="C200" s="1"/>
      <c r="D200" s="1"/>
      <c r="E200" s="24">
        <f t="shared" si="40"/>
        <v>879.4797706144227</v>
      </c>
      <c r="F200" s="24">
        <v>47</v>
      </c>
      <c r="G200" s="24">
        <v>10</v>
      </c>
      <c r="H200" s="24">
        <v>1.5</v>
      </c>
      <c r="I200" s="25">
        <v>1.5</v>
      </c>
      <c r="J200" s="27">
        <f t="shared" si="35"/>
        <v>36.584517089364368</v>
      </c>
      <c r="K200" s="27">
        <f t="shared" si="36"/>
        <v>6.666666666666667</v>
      </c>
      <c r="L200" s="37">
        <f t="shared" si="38"/>
        <v>-1.3454294627739465</v>
      </c>
      <c r="M200" s="110">
        <f t="shared" si="37"/>
        <v>-11.760912373409578</v>
      </c>
      <c r="N200" s="110">
        <f t="shared" si="39"/>
        <v>0.73359616737113786</v>
      </c>
      <c r="O200" s="110"/>
      <c r="P200" s="111">
        <v>296.62771279838302</v>
      </c>
    </row>
    <row r="201" spans="2:16" x14ac:dyDescent="0.25">
      <c r="B201" s="2">
        <v>107</v>
      </c>
      <c r="C201" s="1"/>
      <c r="D201" s="1"/>
      <c r="E201" s="24">
        <f t="shared" si="40"/>
        <v>885.18961750719018</v>
      </c>
      <c r="F201" s="24">
        <v>47</v>
      </c>
      <c r="G201" s="24">
        <v>10</v>
      </c>
      <c r="H201" s="24">
        <v>1.5</v>
      </c>
      <c r="I201" s="25">
        <v>1.5</v>
      </c>
      <c r="J201" s="27">
        <f t="shared" si="35"/>
        <v>36.640726227883917</v>
      </c>
      <c r="K201" s="27">
        <f t="shared" si="36"/>
        <v>6.666666666666667</v>
      </c>
      <c r="L201" s="37">
        <f t="shared" si="38"/>
        <v>-1.4016386012934952</v>
      </c>
      <c r="M201" s="110">
        <f t="shared" si="37"/>
        <v>-11.760912373409578</v>
      </c>
      <c r="N201" s="110">
        <f t="shared" si="39"/>
        <v>0.72416268057489563</v>
      </c>
      <c r="O201" s="110"/>
      <c r="P201" s="111">
        <v>302.33755969115049</v>
      </c>
    </row>
    <row r="202" spans="2:16" x14ac:dyDescent="0.25">
      <c r="B202" s="2">
        <v>108</v>
      </c>
      <c r="C202" s="1"/>
      <c r="D202" s="1"/>
      <c r="E202" s="24">
        <f t="shared" si="40"/>
        <v>890.910493831027</v>
      </c>
      <c r="F202" s="24">
        <v>47</v>
      </c>
      <c r="G202" s="24">
        <v>10</v>
      </c>
      <c r="H202" s="24">
        <v>1.5</v>
      </c>
      <c r="I202" s="25">
        <v>1.5</v>
      </c>
      <c r="J202" s="27">
        <f t="shared" si="35"/>
        <v>36.696681488417099</v>
      </c>
      <c r="K202" s="27">
        <f t="shared" si="36"/>
        <v>6.666666666666667</v>
      </c>
      <c r="L202" s="37">
        <f t="shared" si="38"/>
        <v>-1.4575938618266768</v>
      </c>
      <c r="M202" s="110">
        <f t="shared" si="37"/>
        <v>-11.760912373409578</v>
      </c>
      <c r="N202" s="110">
        <f t="shared" si="39"/>
        <v>0.71489229086105199</v>
      </c>
      <c r="O202" s="110"/>
      <c r="P202" s="111">
        <v>308.05843601498725</v>
      </c>
    </row>
    <row r="203" spans="2:16" x14ac:dyDescent="0.25">
      <c r="B203" s="2">
        <v>109</v>
      </c>
      <c r="C203" s="1"/>
      <c r="D203" s="1"/>
      <c r="E203" s="24">
        <f t="shared" si="40"/>
        <v>896.64179633532274</v>
      </c>
      <c r="F203" s="24">
        <v>47</v>
      </c>
      <c r="G203" s="24">
        <v>10</v>
      </c>
      <c r="H203" s="24">
        <v>1.5</v>
      </c>
      <c r="I203" s="25">
        <v>1.5</v>
      </c>
      <c r="J203" s="27">
        <f t="shared" si="35"/>
        <v>36.752379586752468</v>
      </c>
      <c r="K203" s="27">
        <f t="shared" si="36"/>
        <v>6.666666666666667</v>
      </c>
      <c r="L203" s="37">
        <f t="shared" si="38"/>
        <v>-1.5132919601620465</v>
      </c>
      <c r="M203" s="110">
        <f t="shared" si="37"/>
        <v>-11.760912373409578</v>
      </c>
      <c r="N203" s="110">
        <f t="shared" si="39"/>
        <v>0.70578236711954356</v>
      </c>
      <c r="O203" s="110"/>
      <c r="P203" s="111">
        <v>313.78973851928299</v>
      </c>
    </row>
    <row r="204" spans="2:16" x14ac:dyDescent="0.25">
      <c r="B204" s="2">
        <v>110</v>
      </c>
      <c r="C204" s="1"/>
      <c r="D204" s="1"/>
      <c r="E204" s="24">
        <f t="shared" si="40"/>
        <v>902.38296398944885</v>
      </c>
      <c r="F204" s="24">
        <v>47</v>
      </c>
      <c r="G204" s="24">
        <v>10</v>
      </c>
      <c r="H204" s="24">
        <v>1.5</v>
      </c>
      <c r="I204" s="25">
        <v>1.5</v>
      </c>
      <c r="J204" s="27">
        <f t="shared" si="35"/>
        <v>36.807817754167999</v>
      </c>
      <c r="K204" s="27">
        <f t="shared" si="36"/>
        <v>6.666666666666667</v>
      </c>
      <c r="L204" s="37">
        <f t="shared" si="38"/>
        <v>-1.5687301275775773</v>
      </c>
      <c r="M204" s="110">
        <f t="shared" si="37"/>
        <v>-11.760912373409578</v>
      </c>
      <c r="N204" s="110">
        <f t="shared" si="39"/>
        <v>0.69683023674148048</v>
      </c>
      <c r="O204" s="110"/>
      <c r="P204" s="111">
        <v>319.53090617340916</v>
      </c>
    </row>
    <row r="205" spans="2:16" x14ac:dyDescent="0.25">
      <c r="B205" s="2">
        <v>111</v>
      </c>
      <c r="C205" s="1"/>
      <c r="D205" s="1"/>
      <c r="E205" s="24">
        <f t="shared" si="40"/>
        <v>908.13347443863131</v>
      </c>
      <c r="F205" s="24">
        <v>47</v>
      </c>
      <c r="G205" s="24">
        <v>10</v>
      </c>
      <c r="H205" s="24">
        <v>1.5</v>
      </c>
      <c r="I205" s="25">
        <v>1.5</v>
      </c>
      <c r="J205" s="27">
        <f t="shared" si="35"/>
        <v>36.862993687427213</v>
      </c>
      <c r="K205" s="27">
        <f t="shared" si="36"/>
        <v>6.666666666666667</v>
      </c>
      <c r="L205" s="37">
        <f t="shared" si="38"/>
        <v>-1.6239060608367915</v>
      </c>
      <c r="M205" s="110">
        <f t="shared" si="37"/>
        <v>-11.760912373409578</v>
      </c>
      <c r="N205" s="110">
        <f t="shared" si="39"/>
        <v>0.68803319834085364</v>
      </c>
      <c r="O205" s="110"/>
      <c r="P205" s="111">
        <v>325.28141662259156</v>
      </c>
    </row>
    <row r="206" spans="2:16" x14ac:dyDescent="0.25">
      <c r="B206" s="2">
        <v>112</v>
      </c>
      <c r="C206" s="1"/>
      <c r="D206" s="1"/>
      <c r="E206" s="24">
        <f t="shared" si="40"/>
        <v>913.89284080206403</v>
      </c>
      <c r="F206" s="24">
        <v>47</v>
      </c>
      <c r="G206" s="24">
        <v>10</v>
      </c>
      <c r="H206" s="24">
        <v>1.5</v>
      </c>
      <c r="I206" s="25">
        <v>1.5</v>
      </c>
      <c r="J206" s="27">
        <f t="shared" si="35"/>
        <v>36.91790550380783</v>
      </c>
      <c r="K206" s="27">
        <f t="shared" si="36"/>
        <v>6.666666666666667</v>
      </c>
      <c r="L206" s="37">
        <f t="shared" si="38"/>
        <v>-1.6788178772174085</v>
      </c>
      <c r="M206" s="110">
        <f t="shared" si="37"/>
        <v>-11.760912373409578</v>
      </c>
      <c r="N206" s="110">
        <f t="shared" si="39"/>
        <v>0.67938853281831735</v>
      </c>
      <c r="O206" s="110"/>
      <c r="P206" s="111">
        <v>331.04078298602423</v>
      </c>
    </row>
    <row r="207" spans="2:16" x14ac:dyDescent="0.25">
      <c r="B207" s="2">
        <v>113</v>
      </c>
      <c r="C207" s="1"/>
      <c r="D207" s="1"/>
      <c r="E207" s="24">
        <f t="shared" si="40"/>
        <v>919.66060877637392</v>
      </c>
      <c r="F207" s="24">
        <v>47</v>
      </c>
      <c r="G207" s="24">
        <v>10</v>
      </c>
      <c r="H207" s="24">
        <v>1.5</v>
      </c>
      <c r="I207" s="25">
        <v>1.5</v>
      </c>
      <c r="J207" s="27">
        <f t="shared" si="35"/>
        <v>36.972551700612911</v>
      </c>
      <c r="K207" s="27">
        <f t="shared" si="36"/>
        <v>6.666666666666667</v>
      </c>
      <c r="L207" s="37">
        <f t="shared" si="38"/>
        <v>-1.7334640740224891</v>
      </c>
      <c r="M207" s="110">
        <f t="shared" si="37"/>
        <v>-11.760912373409578</v>
      </c>
      <c r="N207" s="110">
        <f t="shared" si="39"/>
        <v>0.67089351296830502</v>
      </c>
      <c r="O207" s="110"/>
      <c r="P207" s="111">
        <v>336.80855096033412</v>
      </c>
    </row>
    <row r="208" spans="2:16" x14ac:dyDescent="0.25">
      <c r="B208" s="2">
        <v>114</v>
      </c>
      <c r="C208" s="1"/>
      <c r="D208" s="1"/>
      <c r="E208" s="24">
        <f t="shared" si="40"/>
        <v>925.43635401188112</v>
      </c>
      <c r="F208" s="24">
        <v>47</v>
      </c>
      <c r="G208" s="24">
        <v>10</v>
      </c>
      <c r="H208" s="24">
        <v>1.5</v>
      </c>
      <c r="I208" s="25">
        <v>1.5</v>
      </c>
      <c r="J208" s="27">
        <f t="shared" si="35"/>
        <v>37.026931118679414</v>
      </c>
      <c r="K208" s="27">
        <f t="shared" si="36"/>
        <v>6.666666666666667</v>
      </c>
      <c r="L208" s="37">
        <f t="shared" si="38"/>
        <v>-1.7878434920889923</v>
      </c>
      <c r="M208" s="110">
        <f t="shared" si="37"/>
        <v>-11.760912373409578</v>
      </c>
      <c r="N208" s="110">
        <f t="shared" si="39"/>
        <v>0.66254541180574844</v>
      </c>
      <c r="O208" s="110"/>
      <c r="P208" s="111">
        <v>342.58429619584143</v>
      </c>
    </row>
    <row r="209" spans="2:16" x14ac:dyDescent="0.25">
      <c r="B209" s="2">
        <v>115</v>
      </c>
      <c r="C209" s="1"/>
      <c r="D209" s="1"/>
      <c r="E209" s="24">
        <f t="shared" si="40"/>
        <v>931.21967973288781</v>
      </c>
      <c r="F209" s="24">
        <v>47</v>
      </c>
      <c r="G209" s="24">
        <v>10</v>
      </c>
      <c r="H209" s="24">
        <v>1.5</v>
      </c>
      <c r="I209" s="25">
        <v>1.5</v>
      </c>
      <c r="J209" s="27">
        <f t="shared" si="35"/>
        <v>37.081042909455761</v>
      </c>
      <c r="K209" s="27">
        <f t="shared" si="36"/>
        <v>6.666666666666667</v>
      </c>
      <c r="L209" s="37">
        <f t="shared" si="38"/>
        <v>-1.8419552828653387</v>
      </c>
      <c r="M209" s="110">
        <f t="shared" si="37"/>
        <v>-11.760912373409578</v>
      </c>
      <c r="N209" s="110">
        <f t="shared" si="39"/>
        <v>0.6543415097669294</v>
      </c>
      <c r="O209" s="110"/>
      <c r="P209" s="111">
        <v>348.36762191684807</v>
      </c>
    </row>
    <row r="210" spans="2:16" x14ac:dyDescent="0.25">
      <c r="B210" s="2">
        <v>116</v>
      </c>
      <c r="C210" s="1"/>
      <c r="D210" s="1"/>
      <c r="E210" s="24">
        <f t="shared" si="40"/>
        <v>937.01021457654701</v>
      </c>
      <c r="F210" s="24">
        <v>47</v>
      </c>
      <c r="G210" s="24">
        <v>10</v>
      </c>
      <c r="H210" s="24">
        <v>1.5</v>
      </c>
      <c r="I210" s="25">
        <v>1.5</v>
      </c>
      <c r="J210" s="27">
        <f t="shared" si="35"/>
        <v>37.134886505269968</v>
      </c>
      <c r="K210" s="27">
        <f t="shared" si="36"/>
        <v>6.666666666666667</v>
      </c>
      <c r="L210" s="37">
        <f t="shared" si="38"/>
        <v>-1.8957988786795461</v>
      </c>
      <c r="M210" s="110">
        <f t="shared" si="37"/>
        <v>-11.760912373409578</v>
      </c>
      <c r="N210" s="110">
        <f t="shared" si="39"/>
        <v>0.64627910091997764</v>
      </c>
      <c r="O210" s="110"/>
      <c r="P210" s="111">
        <v>354.15815676050721</v>
      </c>
    </row>
    <row r="211" spans="2:16" x14ac:dyDescent="0.25">
      <c r="B211" s="2">
        <v>117</v>
      </c>
      <c r="C211" s="1"/>
      <c r="D211" s="1"/>
      <c r="E211" s="24">
        <f t="shared" si="40"/>
        <v>766.85205781603975</v>
      </c>
      <c r="F211" s="24">
        <v>47</v>
      </c>
      <c r="G211" s="24">
        <v>10</v>
      </c>
      <c r="H211" s="24">
        <v>1.5</v>
      </c>
      <c r="I211" s="25">
        <v>1.5</v>
      </c>
      <c r="J211" s="27">
        <f t="shared" si="35"/>
        <v>35.394231746479434</v>
      </c>
      <c r="K211" s="27">
        <f t="shared" si="36"/>
        <v>6.666666666666667</v>
      </c>
      <c r="L211" s="37">
        <f t="shared" si="38"/>
        <v>-0.15514411988901244</v>
      </c>
      <c r="M211" s="110">
        <f t="shared" si="37"/>
        <v>-11.760912373409578</v>
      </c>
      <c r="N211" s="110">
        <f t="shared" si="39"/>
        <v>0.96490729098908889</v>
      </c>
      <c r="O211" s="110"/>
      <c r="P211" s="111">
        <v>184</v>
      </c>
    </row>
    <row r="212" spans="2:16" x14ac:dyDescent="0.25">
      <c r="B212" s="2">
        <v>118</v>
      </c>
      <c r="C212" s="1"/>
      <c r="D212" s="1"/>
      <c r="E212" s="24">
        <f t="shared" si="40"/>
        <v>766.94985791153249</v>
      </c>
      <c r="F212" s="24">
        <v>47</v>
      </c>
      <c r="G212" s="24">
        <v>10</v>
      </c>
      <c r="H212" s="24">
        <v>1.5</v>
      </c>
      <c r="I212" s="25">
        <v>1.5</v>
      </c>
      <c r="J212" s="27">
        <f t="shared" si="35"/>
        <v>35.395339426458811</v>
      </c>
      <c r="K212" s="27">
        <f t="shared" si="36"/>
        <v>6.666666666666667</v>
      </c>
      <c r="L212" s="37">
        <f t="shared" si="38"/>
        <v>-0.15625179986838944</v>
      </c>
      <c r="M212" s="110">
        <f t="shared" si="37"/>
        <v>-11.760912373409578</v>
      </c>
      <c r="N212" s="110">
        <f t="shared" si="39"/>
        <v>0.96466122012173172</v>
      </c>
      <c r="O212" s="110"/>
      <c r="P212" s="111">
        <v>184.09780009549272</v>
      </c>
    </row>
    <row r="213" spans="2:16" x14ac:dyDescent="0.25">
      <c r="B213" s="2">
        <v>119</v>
      </c>
      <c r="C213" s="1"/>
      <c r="D213" s="1"/>
      <c r="E213" s="24">
        <f t="shared" si="40"/>
        <v>767.24294696189747</v>
      </c>
      <c r="F213" s="24">
        <v>47</v>
      </c>
      <c r="G213" s="24">
        <v>10</v>
      </c>
      <c r="H213" s="24">
        <v>1.5</v>
      </c>
      <c r="I213" s="25">
        <v>1.5</v>
      </c>
      <c r="J213" s="27">
        <f t="shared" si="35"/>
        <v>35.398658095622793</v>
      </c>
      <c r="K213" s="27">
        <f t="shared" si="36"/>
        <v>6.666666666666667</v>
      </c>
      <c r="L213" s="37">
        <f t="shared" si="38"/>
        <v>-0.15957046903237071</v>
      </c>
      <c r="M213" s="110">
        <f t="shared" si="37"/>
        <v>-11.760912373409578</v>
      </c>
      <c r="N213" s="110">
        <f t="shared" si="39"/>
        <v>0.96392435407456356</v>
      </c>
      <c r="O213" s="110"/>
      <c r="P213" s="111">
        <v>184.39088914585776</v>
      </c>
    </row>
    <row r="214" spans="2:16" x14ac:dyDescent="0.25">
      <c r="B214" s="2">
        <v>120</v>
      </c>
      <c r="C214" s="1"/>
      <c r="D214" s="1"/>
      <c r="E214" s="24">
        <f t="shared" si="40"/>
        <v>767.73039619022575</v>
      </c>
      <c r="F214" s="24">
        <v>47</v>
      </c>
      <c r="G214" s="24">
        <v>10</v>
      </c>
      <c r="H214" s="24">
        <v>1.5</v>
      </c>
      <c r="I214" s="25">
        <v>1.5</v>
      </c>
      <c r="J214" s="27">
        <f t="shared" si="35"/>
        <v>35.404174713045016</v>
      </c>
      <c r="K214" s="27">
        <f t="shared" si="36"/>
        <v>6.666666666666667</v>
      </c>
      <c r="L214" s="37">
        <f t="shared" si="38"/>
        <v>-0.16508708645459436</v>
      </c>
      <c r="M214" s="110">
        <f t="shared" si="37"/>
        <v>-11.760912373409578</v>
      </c>
      <c r="N214" s="110">
        <f t="shared" si="39"/>
        <v>0.96270070832276577</v>
      </c>
      <c r="O214" s="110"/>
      <c r="P214" s="111">
        <v>184.87833837418594</v>
      </c>
    </row>
    <row r="215" spans="2:16" x14ac:dyDescent="0.25">
      <c r="B215" s="2">
        <v>121</v>
      </c>
      <c r="C215" s="1"/>
      <c r="D215" s="1"/>
      <c r="E215" s="24">
        <f t="shared" si="40"/>
        <v>768.41067389193097</v>
      </c>
      <c r="F215" s="24">
        <v>47</v>
      </c>
      <c r="G215" s="24">
        <v>10</v>
      </c>
      <c r="H215" s="24">
        <v>1.5</v>
      </c>
      <c r="I215" s="25">
        <v>1.5</v>
      </c>
      <c r="J215" s="27">
        <f t="shared" si="35"/>
        <v>35.411867779185357</v>
      </c>
      <c r="K215" s="27">
        <f t="shared" si="36"/>
        <v>6.666666666666667</v>
      </c>
      <c r="L215" s="37">
        <f t="shared" si="38"/>
        <v>-0.17278015259493529</v>
      </c>
      <c r="M215" s="110">
        <f t="shared" si="37"/>
        <v>-11.760912373409578</v>
      </c>
      <c r="N215" s="110">
        <f t="shared" si="39"/>
        <v>0.96099689562791157</v>
      </c>
      <c r="O215" s="110"/>
      <c r="P215" s="111">
        <v>185.55861607589122</v>
      </c>
    </row>
    <row r="216" spans="2:16" x14ac:dyDescent="0.25">
      <c r="B216" s="2">
        <v>122</v>
      </c>
      <c r="C216" s="1"/>
      <c r="D216" s="1"/>
      <c r="E216" s="24">
        <f t="shared" si="40"/>
        <v>769.28166919792295</v>
      </c>
      <c r="F216" s="24">
        <v>47</v>
      </c>
      <c r="G216" s="24">
        <v>10</v>
      </c>
      <c r="H216" s="24">
        <v>1.5</v>
      </c>
      <c r="I216" s="25">
        <v>1.5</v>
      </c>
      <c r="J216" s="27">
        <f t="shared" si="35"/>
        <v>35.421707679795148</v>
      </c>
      <c r="K216" s="27">
        <f t="shared" si="36"/>
        <v>6.666666666666667</v>
      </c>
      <c r="L216" s="37">
        <f t="shared" si="38"/>
        <v>-0.18262005320472596</v>
      </c>
      <c r="M216" s="110">
        <f t="shared" si="37"/>
        <v>-11.760912373409578</v>
      </c>
      <c r="N216" s="110">
        <f t="shared" si="39"/>
        <v>0.95882200970107145</v>
      </c>
      <c r="O216" s="110"/>
      <c r="P216" s="111">
        <v>186.42961138188321</v>
      </c>
    </row>
    <row r="217" spans="2:16" x14ac:dyDescent="0.25">
      <c r="B217" s="2">
        <v>123</v>
      </c>
      <c r="C217" s="1"/>
      <c r="D217" s="1"/>
      <c r="E217" s="24">
        <f t="shared" si="40"/>
        <v>770.34072414016714</v>
      </c>
      <c r="F217" s="24">
        <v>47</v>
      </c>
      <c r="G217" s="24">
        <v>10</v>
      </c>
      <c r="H217" s="24">
        <v>1.5</v>
      </c>
      <c r="I217" s="25">
        <v>1.5</v>
      </c>
      <c r="J217" s="27">
        <f t="shared" si="35"/>
        <v>35.43365714979457</v>
      </c>
      <c r="K217" s="27">
        <f t="shared" si="36"/>
        <v>6.666666666666667</v>
      </c>
      <c r="L217" s="37">
        <f t="shared" si="38"/>
        <v>-0.194569523204148</v>
      </c>
      <c r="M217" s="110">
        <f t="shared" si="37"/>
        <v>-11.760912373409578</v>
      </c>
      <c r="N217" s="110">
        <f t="shared" si="39"/>
        <v>0.95618746852848147</v>
      </c>
      <c r="O217" s="110"/>
      <c r="P217" s="111">
        <v>187.48866632412745</v>
      </c>
    </row>
    <row r="218" spans="2:16" x14ac:dyDescent="0.25">
      <c r="B218" s="2">
        <v>124</v>
      </c>
      <c r="C218" s="1"/>
      <c r="D218" s="1"/>
      <c r="E218" s="24">
        <f t="shared" si="40"/>
        <v>771.58467290945703</v>
      </c>
      <c r="F218" s="24">
        <v>47</v>
      </c>
      <c r="G218" s="24">
        <v>10</v>
      </c>
      <c r="H218" s="24">
        <v>1.5</v>
      </c>
      <c r="I218" s="25">
        <v>1.5</v>
      </c>
      <c r="J218" s="27">
        <f t="shared" si="35"/>
        <v>35.447671840894706</v>
      </c>
      <c r="K218" s="27">
        <f t="shared" si="36"/>
        <v>6.666666666666667</v>
      </c>
      <c r="L218" s="37">
        <f t="shared" si="38"/>
        <v>-0.20858421430428464</v>
      </c>
      <c r="M218" s="110">
        <f t="shared" si="37"/>
        <v>-11.760912373409578</v>
      </c>
      <c r="N218" s="110">
        <f t="shared" si="39"/>
        <v>0.95310682306666128</v>
      </c>
      <c r="O218" s="110"/>
      <c r="P218" s="111">
        <v>188.73261509341728</v>
      </c>
    </row>
    <row r="219" spans="2:16" x14ac:dyDescent="0.25">
      <c r="B219" s="2">
        <v>125</v>
      </c>
      <c r="C219" s="1"/>
      <c r="D219" s="1"/>
      <c r="E219" s="24">
        <f t="shared" si="40"/>
        <v>773.00988700011521</v>
      </c>
      <c r="F219" s="24">
        <v>47</v>
      </c>
      <c r="G219" s="24">
        <v>10</v>
      </c>
      <c r="H219" s="24">
        <v>1.5</v>
      </c>
      <c r="I219" s="25">
        <v>1.5</v>
      </c>
      <c r="J219" s="27">
        <f t="shared" si="35"/>
        <v>35.463700973893864</v>
      </c>
      <c r="K219" s="27">
        <f t="shared" si="36"/>
        <v>6.666666666666667</v>
      </c>
      <c r="L219" s="37">
        <f t="shared" si="38"/>
        <v>-0.22461334730344262</v>
      </c>
      <c r="M219" s="110">
        <f t="shared" si="37"/>
        <v>-11.760912373409578</v>
      </c>
      <c r="N219" s="110">
        <f t="shared" si="39"/>
        <v>0.94959553799946272</v>
      </c>
      <c r="O219" s="110"/>
      <c r="P219" s="111">
        <v>190.15782918407541</v>
      </c>
    </row>
    <row r="220" spans="2:16" x14ac:dyDescent="0.25">
      <c r="B220" s="2">
        <v>126</v>
      </c>
      <c r="C220" s="1"/>
      <c r="D220" s="1"/>
      <c r="E220" s="24">
        <f t="shared" si="40"/>
        <v>774.61232481627098</v>
      </c>
      <c r="F220" s="24">
        <v>47</v>
      </c>
      <c r="G220" s="24">
        <v>10</v>
      </c>
      <c r="H220" s="24">
        <v>1.5</v>
      </c>
      <c r="I220" s="25">
        <v>1.5</v>
      </c>
      <c r="J220" s="27">
        <f t="shared" si="35"/>
        <v>35.481688054837434</v>
      </c>
      <c r="K220" s="27">
        <f t="shared" si="36"/>
        <v>6.666666666666667</v>
      </c>
      <c r="L220" s="37">
        <f t="shared" si="38"/>
        <v>-0.24260042824701245</v>
      </c>
      <c r="M220" s="110">
        <f t="shared" si="37"/>
        <v>-11.760912373409578</v>
      </c>
      <c r="N220" s="110">
        <f t="shared" si="39"/>
        <v>0.94567075183996885</v>
      </c>
      <c r="O220" s="110"/>
      <c r="P220" s="111">
        <v>191.76026700023129</v>
      </c>
    </row>
    <row r="221" spans="2:16" x14ac:dyDescent="0.25">
      <c r="B221" s="2">
        <v>127</v>
      </c>
      <c r="C221" s="1"/>
      <c r="D221" s="1"/>
      <c r="E221" s="24">
        <f t="shared" si="40"/>
        <v>776.38758427048685</v>
      </c>
      <c r="F221" s="24">
        <v>47</v>
      </c>
      <c r="G221" s="24">
        <v>10</v>
      </c>
      <c r="H221" s="24">
        <v>1.5</v>
      </c>
      <c r="I221" s="25">
        <v>1.5</v>
      </c>
      <c r="J221" s="27">
        <f t="shared" si="35"/>
        <v>35.501571633607028</v>
      </c>
      <c r="K221" s="27">
        <f t="shared" si="36"/>
        <v>6.666666666666667</v>
      </c>
      <c r="L221" s="37">
        <f t="shared" si="38"/>
        <v>-0.26248400701660657</v>
      </c>
      <c r="M221" s="110">
        <f t="shared" si="37"/>
        <v>-11.760912373409578</v>
      </c>
      <c r="N221" s="110">
        <f t="shared" si="39"/>
        <v>0.94135102385125957</v>
      </c>
      <c r="O221" s="110"/>
      <c r="P221" s="111">
        <v>193.53552645444711</v>
      </c>
    </row>
    <row r="222" spans="2:16" x14ac:dyDescent="0.25">
      <c r="B222" s="2">
        <v>128</v>
      </c>
      <c r="C222" s="1"/>
      <c r="D222" s="1"/>
      <c r="E222" s="24">
        <f t="shared" si="40"/>
        <v>778.33095693305438</v>
      </c>
      <c r="F222" s="24">
        <v>47</v>
      </c>
      <c r="G222" s="24">
        <v>10</v>
      </c>
      <c r="H222" s="24">
        <v>1.5</v>
      </c>
      <c r="I222" s="25">
        <v>1.5</v>
      </c>
      <c r="J222" s="27">
        <f t="shared" si="35"/>
        <v>35.523286083929371</v>
      </c>
      <c r="K222" s="27">
        <f t="shared" si="36"/>
        <v>6.666666666666667</v>
      </c>
      <c r="L222" s="37">
        <f t="shared" si="38"/>
        <v>-0.28419845733894888</v>
      </c>
      <c r="M222" s="110">
        <f t="shared" si="37"/>
        <v>-11.760912373409578</v>
      </c>
      <c r="N222" s="110">
        <f t="shared" si="39"/>
        <v>0.93665607507822379</v>
      </c>
      <c r="O222" s="110"/>
      <c r="P222" s="111">
        <v>195.47889911701466</v>
      </c>
    </row>
    <row r="223" spans="2:16" x14ac:dyDescent="0.25">
      <c r="B223" s="2">
        <v>129</v>
      </c>
      <c r="C223" s="1"/>
      <c r="D223" s="1"/>
      <c r="E223" s="24">
        <f t="shared" si="40"/>
        <v>780.43748237969521</v>
      </c>
      <c r="F223" s="24">
        <v>47</v>
      </c>
      <c r="G223" s="24">
        <v>10</v>
      </c>
      <c r="H223" s="24">
        <v>1.5</v>
      </c>
      <c r="I223" s="25">
        <v>1.5</v>
      </c>
      <c r="J223" s="27">
        <f t="shared" si="35"/>
        <v>35.546762385125156</v>
      </c>
      <c r="K223" s="27">
        <f t="shared" si="36"/>
        <v>6.666666666666667</v>
      </c>
      <c r="L223" s="37">
        <f t="shared" ref="L223:L254" si="41">F223-J223+M223</f>
        <v>-0.30767475853473414</v>
      </c>
      <c r="M223" s="110">
        <f t="shared" si="37"/>
        <v>-11.760912373409578</v>
      </c>
      <c r="N223" s="110">
        <f t="shared" ref="N223:N254" si="42">10^(L223/10)</f>
        <v>0.93160653028054485</v>
      </c>
      <c r="O223" s="110"/>
      <c r="P223" s="111">
        <v>197.58542456365549</v>
      </c>
    </row>
    <row r="224" spans="2:16" x14ac:dyDescent="0.25">
      <c r="B224" s="2">
        <v>130</v>
      </c>
      <c r="C224" s="1"/>
      <c r="D224" s="1"/>
      <c r="E224" s="24">
        <f t="shared" ref="E224:E255" si="43">E$95+P224</f>
        <v>782.70200152381267</v>
      </c>
      <c r="F224" s="24">
        <v>47</v>
      </c>
      <c r="G224" s="24">
        <v>10</v>
      </c>
      <c r="H224" s="24">
        <v>1.5</v>
      </c>
      <c r="I224" s="25">
        <v>1.5</v>
      </c>
      <c r="J224" s="27">
        <f t="shared" ref="J224:J268" si="44">20*LOG10(E224/G224)-2.3</f>
        <v>35.571928887963679</v>
      </c>
      <c r="K224" s="27">
        <f t="shared" ref="K224:K268" si="45">4/60*100</f>
        <v>6.666666666666667</v>
      </c>
      <c r="L224" s="37">
        <f t="shared" si="41"/>
        <v>-0.33284126137325742</v>
      </c>
      <c r="M224" s="110">
        <f t="shared" ref="M224:M268" si="46">10*LOG(6.666667/100)</f>
        <v>-11.760912373409578</v>
      </c>
      <c r="N224" s="110">
        <f t="shared" si="42"/>
        <v>0.92622366680404855</v>
      </c>
      <c r="O224" s="110"/>
      <c r="P224" s="111">
        <v>199.84994370777289</v>
      </c>
    </row>
    <row r="225" spans="2:16" x14ac:dyDescent="0.25">
      <c r="B225" s="2">
        <v>131</v>
      </c>
      <c r="C225" s="1"/>
      <c r="D225" s="1"/>
      <c r="E225" s="24">
        <f t="shared" si="43"/>
        <v>785.11920789236819</v>
      </c>
      <c r="F225" s="24">
        <v>47</v>
      </c>
      <c r="G225" s="24">
        <v>10</v>
      </c>
      <c r="H225" s="24">
        <v>1.5</v>
      </c>
      <c r="I225" s="25">
        <v>1.5</v>
      </c>
      <c r="J225" s="27">
        <f t="shared" si="44"/>
        <v>35.598712049537625</v>
      </c>
      <c r="K225" s="27">
        <f t="shared" si="45"/>
        <v>6.666666666666667</v>
      </c>
      <c r="L225" s="37">
        <f t="shared" si="41"/>
        <v>-0.35962442294720276</v>
      </c>
      <c r="M225" s="110">
        <f t="shared" si="46"/>
        <v>-11.760912373409578</v>
      </c>
      <c r="N225" s="110">
        <f t="shared" si="42"/>
        <v>0.92052917550138091</v>
      </c>
      <c r="O225" s="110"/>
      <c r="P225" s="111">
        <v>202.26715007632851</v>
      </c>
    </row>
    <row r="226" spans="2:16" x14ac:dyDescent="0.25">
      <c r="B226" s="2">
        <v>132</v>
      </c>
      <c r="C226" s="1"/>
      <c r="D226" s="1"/>
      <c r="E226" s="24">
        <f t="shared" si="43"/>
        <v>787.68369599725429</v>
      </c>
      <c r="F226" s="24">
        <v>47</v>
      </c>
      <c r="G226" s="24">
        <v>10</v>
      </c>
      <c r="H226" s="24">
        <v>1.5</v>
      </c>
      <c r="I226" s="25">
        <v>1.5</v>
      </c>
      <c r="J226" s="27">
        <f t="shared" si="44"/>
        <v>35.627037124907318</v>
      </c>
      <c r="K226" s="27">
        <f t="shared" si="45"/>
        <v>6.666666666666667</v>
      </c>
      <c r="L226" s="37">
        <f t="shared" si="41"/>
        <v>-0.38794949831689607</v>
      </c>
      <c r="M226" s="110">
        <f t="shared" si="46"/>
        <v>-11.760912373409578</v>
      </c>
      <c r="N226" s="110">
        <f t="shared" si="42"/>
        <v>0.91454493779163892</v>
      </c>
      <c r="O226" s="110"/>
      <c r="P226" s="111">
        <v>204.83163818121457</v>
      </c>
    </row>
    <row r="227" spans="2:16" x14ac:dyDescent="0.25">
      <c r="B227" s="2">
        <v>133</v>
      </c>
      <c r="C227" s="1"/>
      <c r="D227" s="1"/>
      <c r="E227" s="24">
        <f t="shared" si="43"/>
        <v>790.39000615320526</v>
      </c>
      <c r="F227" s="24">
        <v>47</v>
      </c>
      <c r="G227" s="24">
        <v>10</v>
      </c>
      <c r="H227" s="24">
        <v>1.5</v>
      </c>
      <c r="I227" s="25">
        <v>1.5</v>
      </c>
      <c r="J227" s="27">
        <f t="shared" si="44"/>
        <v>35.656828806187711</v>
      </c>
      <c r="K227" s="27">
        <f t="shared" si="45"/>
        <v>6.666666666666667</v>
      </c>
      <c r="L227" s="37">
        <f t="shared" si="41"/>
        <v>-0.4177411795972894</v>
      </c>
      <c r="M227" s="110">
        <f t="shared" si="46"/>
        <v>-11.760912373409578</v>
      </c>
      <c r="N227" s="110">
        <f t="shared" si="42"/>
        <v>0.90829282190324523</v>
      </c>
      <c r="O227" s="110"/>
      <c r="P227" s="111">
        <v>207.53794833716555</v>
      </c>
    </row>
    <row r="228" spans="2:16" x14ac:dyDescent="0.25">
      <c r="B228" s="2">
        <v>134</v>
      </c>
      <c r="C228" s="1"/>
      <c r="D228" s="1"/>
      <c r="E228" s="24">
        <f t="shared" si="43"/>
        <v>793.23266528735587</v>
      </c>
      <c r="F228" s="24">
        <v>47</v>
      </c>
      <c r="G228" s="24">
        <v>10</v>
      </c>
      <c r="H228" s="24">
        <v>1.5</v>
      </c>
      <c r="I228" s="25">
        <v>1.5</v>
      </c>
      <c r="J228" s="27">
        <f t="shared" si="44"/>
        <v>35.688011802595398</v>
      </c>
      <c r="K228" s="27">
        <f t="shared" si="45"/>
        <v>6.666666666666667</v>
      </c>
      <c r="L228" s="37">
        <f t="shared" si="41"/>
        <v>-0.44892417600497581</v>
      </c>
      <c r="M228" s="110">
        <f t="shared" si="46"/>
        <v>-11.760912373409578</v>
      </c>
      <c r="N228" s="110">
        <f t="shared" si="42"/>
        <v>0.90179450033516728</v>
      </c>
      <c r="O228" s="110"/>
      <c r="P228" s="111">
        <v>210.38060747131613</v>
      </c>
    </row>
    <row r="229" spans="2:16" x14ac:dyDescent="0.25">
      <c r="B229" s="2">
        <v>135</v>
      </c>
      <c r="C229" s="1"/>
      <c r="D229" s="1"/>
      <c r="E229" s="24">
        <f t="shared" si="43"/>
        <v>796.20622346555319</v>
      </c>
      <c r="F229" s="24">
        <v>47</v>
      </c>
      <c r="G229" s="24">
        <v>10</v>
      </c>
      <c r="H229" s="24">
        <v>1.5</v>
      </c>
      <c r="I229" s="25">
        <v>1.5</v>
      </c>
      <c r="J229" s="27">
        <f t="shared" si="44"/>
        <v>35.72051135760627</v>
      </c>
      <c r="K229" s="27">
        <f t="shared" si="45"/>
        <v>6.666666666666667</v>
      </c>
      <c r="L229" s="37">
        <f t="shared" si="41"/>
        <v>-0.48142373101584823</v>
      </c>
      <c r="M229" s="110">
        <f t="shared" si="46"/>
        <v>-11.760912373409578</v>
      </c>
      <c r="N229" s="110">
        <f t="shared" si="42"/>
        <v>0.89507128964475702</v>
      </c>
      <c r="O229" s="110"/>
      <c r="P229" s="111">
        <v>213.35416564951339</v>
      </c>
    </row>
    <row r="230" spans="2:16" x14ac:dyDescent="0.25">
      <c r="B230" s="2">
        <v>136</v>
      </c>
      <c r="C230" s="1"/>
      <c r="D230" s="1"/>
      <c r="E230" s="24">
        <f t="shared" si="43"/>
        <v>799.30528602019479</v>
      </c>
      <c r="F230" s="24">
        <v>47</v>
      </c>
      <c r="G230" s="24">
        <v>10</v>
      </c>
      <c r="H230" s="24">
        <v>1.5</v>
      </c>
      <c r="I230" s="25">
        <v>1.5</v>
      </c>
      <c r="J230" s="27">
        <f t="shared" si="44"/>
        <v>35.754253701704833</v>
      </c>
      <c r="K230" s="27">
        <f t="shared" si="45"/>
        <v>6.666666666666667</v>
      </c>
      <c r="L230" s="37">
        <f t="shared" si="41"/>
        <v>-0.51516607511441137</v>
      </c>
      <c r="M230" s="110">
        <f t="shared" si="46"/>
        <v>-11.760912373409578</v>
      </c>
      <c r="N230" s="110">
        <f t="shared" si="42"/>
        <v>0.88814401285783617</v>
      </c>
      <c r="O230" s="110"/>
      <c r="P230" s="111">
        <v>216.45322820415501</v>
      </c>
    </row>
    <row r="231" spans="2:16" x14ac:dyDescent="0.25">
      <c r="B231" s="2">
        <v>137</v>
      </c>
      <c r="C231" s="1"/>
      <c r="D231" s="1"/>
      <c r="E231" s="24">
        <f t="shared" si="43"/>
        <v>802.52454129997545</v>
      </c>
      <c r="F231" s="24">
        <v>47</v>
      </c>
      <c r="G231" s="24">
        <v>10</v>
      </c>
      <c r="H231" s="24">
        <v>1.5</v>
      </c>
      <c r="I231" s="25">
        <v>1.5</v>
      </c>
      <c r="J231" s="27">
        <f t="shared" si="44"/>
        <v>35.789166441181628</v>
      </c>
      <c r="K231" s="27">
        <f t="shared" si="45"/>
        <v>6.666666666666667</v>
      </c>
      <c r="L231" s="37">
        <f t="shared" si="41"/>
        <v>-0.55007881459120611</v>
      </c>
      <c r="M231" s="110">
        <f t="shared" si="46"/>
        <v>-11.760912373409578</v>
      </c>
      <c r="N231" s="110">
        <f t="shared" si="42"/>
        <v>0.88103288411578284</v>
      </c>
      <c r="O231" s="110"/>
      <c r="P231" s="111">
        <v>219.67248348393571</v>
      </c>
    </row>
    <row r="232" spans="2:16" x14ac:dyDescent="0.25">
      <c r="B232" s="2">
        <v>138</v>
      </c>
      <c r="C232" s="1"/>
      <c r="D232" s="1"/>
      <c r="E232" s="24">
        <f t="shared" si="43"/>
        <v>805.85878417199524</v>
      </c>
      <c r="F232" s="24">
        <v>47</v>
      </c>
      <c r="G232" s="24">
        <v>10</v>
      </c>
      <c r="H232" s="24">
        <v>1.5</v>
      </c>
      <c r="I232" s="25">
        <v>1.5</v>
      </c>
      <c r="J232" s="27">
        <f t="shared" si="44"/>
        <v>35.82517888503218</v>
      </c>
      <c r="K232" s="27">
        <f t="shared" si="45"/>
        <v>6.666666666666667</v>
      </c>
      <c r="L232" s="37">
        <f t="shared" si="41"/>
        <v>-0.58609125844175836</v>
      </c>
      <c r="M232" s="110">
        <f t="shared" si="46"/>
        <v>-11.760912373409578</v>
      </c>
      <c r="N232" s="110">
        <f t="shared" si="42"/>
        <v>0.87375741463193757</v>
      </c>
      <c r="O232" s="110"/>
      <c r="P232" s="111">
        <v>223.00672635595546</v>
      </c>
    </row>
    <row r="233" spans="2:16" x14ac:dyDescent="0.25">
      <c r="B233" s="2">
        <v>139</v>
      </c>
      <c r="C233" s="1"/>
      <c r="D233" s="1"/>
      <c r="E233" s="24">
        <f t="shared" si="43"/>
        <v>809.30293549153032</v>
      </c>
      <c r="F233" s="24">
        <v>47</v>
      </c>
      <c r="G233" s="24">
        <v>10</v>
      </c>
      <c r="H233" s="24">
        <v>1.5</v>
      </c>
      <c r="I233" s="25">
        <v>1.5</v>
      </c>
      <c r="J233" s="27">
        <f t="shared" si="44"/>
        <v>35.86222231323746</v>
      </c>
      <c r="K233" s="27">
        <f t="shared" si="45"/>
        <v>6.666666666666667</v>
      </c>
      <c r="L233" s="37">
        <f t="shared" si="41"/>
        <v>-0.62313468664703819</v>
      </c>
      <c r="M233" s="110">
        <f t="shared" si="46"/>
        <v>-11.760912373409578</v>
      </c>
      <c r="N233" s="110">
        <f t="shared" si="42"/>
        <v>0.86633633862172654</v>
      </c>
      <c r="O233" s="110"/>
      <c r="P233" s="111">
        <v>226.45087767549057</v>
      </c>
    </row>
    <row r="234" spans="2:16" x14ac:dyDescent="0.25">
      <c r="B234" s="2">
        <v>140</v>
      </c>
      <c r="C234" s="1"/>
      <c r="D234" s="1"/>
      <c r="E234" s="24">
        <f t="shared" si="43"/>
        <v>812.85205781603975</v>
      </c>
      <c r="F234" s="24">
        <v>47</v>
      </c>
      <c r="G234" s="24">
        <v>10</v>
      </c>
      <c r="H234" s="24">
        <v>1.5</v>
      </c>
      <c r="I234" s="25">
        <v>1.5</v>
      </c>
      <c r="J234" s="27">
        <f t="shared" si="44"/>
        <v>35.900230190585027</v>
      </c>
      <c r="K234" s="27">
        <f t="shared" si="45"/>
        <v>6.666666666666667</v>
      </c>
      <c r="L234" s="37">
        <f t="shared" si="41"/>
        <v>-0.66114256399460558</v>
      </c>
      <c r="M234" s="110">
        <f t="shared" si="46"/>
        <v>-11.760912373409578</v>
      </c>
      <c r="N234" s="110">
        <f t="shared" si="42"/>
        <v>0.85878755758767045</v>
      </c>
      <c r="O234" s="110"/>
      <c r="P234" s="111">
        <v>230</v>
      </c>
    </row>
    <row r="235" spans="2:16" x14ac:dyDescent="0.25">
      <c r="B235" s="2">
        <v>141</v>
      </c>
      <c r="C235" s="1"/>
      <c r="D235" s="1"/>
      <c r="E235" s="24">
        <f t="shared" si="43"/>
        <v>816.50136768020343</v>
      </c>
      <c r="F235" s="24">
        <v>47</v>
      </c>
      <c r="G235" s="24">
        <v>10</v>
      </c>
      <c r="H235" s="24">
        <v>1.5</v>
      </c>
      <c r="I235" s="25">
        <v>1.5</v>
      </c>
      <c r="J235" s="27">
        <f t="shared" si="44"/>
        <v>35.939138330760976</v>
      </c>
      <c r="K235" s="27">
        <f t="shared" si="45"/>
        <v>6.666666666666667</v>
      </c>
      <c r="L235" s="37">
        <f t="shared" si="41"/>
        <v>-0.70005070417055393</v>
      </c>
      <c r="M235" s="110">
        <f t="shared" si="46"/>
        <v>-11.760912373409578</v>
      </c>
      <c r="N235" s="110">
        <f t="shared" si="42"/>
        <v>0.85112810116699433</v>
      </c>
      <c r="O235" s="110"/>
      <c r="P235" s="111">
        <v>233.64930986416374</v>
      </c>
    </row>
    <row r="236" spans="2:16" x14ac:dyDescent="0.25">
      <c r="B236" s="2">
        <v>142</v>
      </c>
      <c r="C236" s="1"/>
      <c r="D236" s="1"/>
      <c r="E236" s="24">
        <f t="shared" si="43"/>
        <v>820.2462447709861</v>
      </c>
      <c r="F236" s="24">
        <v>47</v>
      </c>
      <c r="G236" s="24">
        <v>10</v>
      </c>
      <c r="H236" s="24">
        <v>1.5</v>
      </c>
      <c r="I236" s="25">
        <v>1.5</v>
      </c>
      <c r="J236" s="27">
        <f t="shared" si="44"/>
        <v>35.978885015749405</v>
      </c>
      <c r="K236" s="27">
        <f t="shared" si="45"/>
        <v>6.666666666666667</v>
      </c>
      <c r="L236" s="37">
        <f t="shared" si="41"/>
        <v>-0.73979738915898352</v>
      </c>
      <c r="M236" s="110">
        <f t="shared" si="46"/>
        <v>-11.760912373409578</v>
      </c>
      <c r="N236" s="110">
        <f t="shared" si="42"/>
        <v>0.84337410266905088</v>
      </c>
      <c r="O236" s="110"/>
      <c r="P236" s="111">
        <v>237.39418695494632</v>
      </c>
    </row>
    <row r="237" spans="2:16" x14ac:dyDescent="0.25">
      <c r="B237" s="2">
        <v>143</v>
      </c>
      <c r="C237" s="1"/>
      <c r="D237" s="1"/>
      <c r="E237" s="24">
        <f t="shared" si="43"/>
        <v>824.08223834907335</v>
      </c>
      <c r="F237" s="24">
        <v>47</v>
      </c>
      <c r="G237" s="24">
        <v>10</v>
      </c>
      <c r="H237" s="24">
        <v>1.5</v>
      </c>
      <c r="I237" s="25">
        <v>1.5</v>
      </c>
      <c r="J237" s="27">
        <f t="shared" si="44"/>
        <v>36.019411075666646</v>
      </c>
      <c r="K237" s="27">
        <f t="shared" si="45"/>
        <v>6.666666666666667</v>
      </c>
      <c r="L237" s="37">
        <f t="shared" si="41"/>
        <v>-0.78032344907622431</v>
      </c>
      <c r="M237" s="110">
        <f t="shared" si="46"/>
        <v>-11.760912373409578</v>
      </c>
      <c r="N237" s="110">
        <f t="shared" si="42"/>
        <v>0.83554078742445093</v>
      </c>
      <c r="O237" s="110"/>
      <c r="P237" s="111">
        <v>241.23018053303363</v>
      </c>
    </row>
    <row r="238" spans="2:16" x14ac:dyDescent="0.25">
      <c r="B238" s="2">
        <v>144</v>
      </c>
      <c r="C238" s="1"/>
      <c r="D238" s="1"/>
      <c r="E238" s="24">
        <f t="shared" si="43"/>
        <v>828.005071258665</v>
      </c>
      <c r="F238" s="24">
        <v>47</v>
      </c>
      <c r="G238" s="24">
        <v>10</v>
      </c>
      <c r="H238" s="24">
        <v>1.5</v>
      </c>
      <c r="I238" s="25">
        <v>1.5</v>
      </c>
      <c r="J238" s="27">
        <f t="shared" si="44"/>
        <v>36.060659934077073</v>
      </c>
      <c r="K238" s="27">
        <f t="shared" si="45"/>
        <v>6.666666666666667</v>
      </c>
      <c r="L238" s="37">
        <f t="shared" si="41"/>
        <v>-0.821572307486651</v>
      </c>
      <c r="M238" s="110">
        <f t="shared" si="46"/>
        <v>-11.760912373409578</v>
      </c>
      <c r="N238" s="110">
        <f t="shared" si="42"/>
        <v>0.82764247212082864</v>
      </c>
      <c r="O238" s="110"/>
      <c r="P238" s="111">
        <v>245.15301344262525</v>
      </c>
    </row>
    <row r="239" spans="2:16" x14ac:dyDescent="0.25">
      <c r="B239" s="2">
        <v>145</v>
      </c>
      <c r="C239" s="1"/>
      <c r="D239" s="1"/>
      <c r="E239" s="24">
        <f t="shared" si="43"/>
        <v>832.01064185439873</v>
      </c>
      <c r="F239" s="24">
        <v>47</v>
      </c>
      <c r="G239" s="24">
        <v>10</v>
      </c>
      <c r="H239" s="24">
        <v>1.5</v>
      </c>
      <c r="I239" s="25">
        <v>1.5</v>
      </c>
      <c r="J239" s="27">
        <f t="shared" si="44"/>
        <v>36.102577623629038</v>
      </c>
      <c r="K239" s="27">
        <f t="shared" si="45"/>
        <v>6.666666666666667</v>
      </c>
      <c r="L239" s="37">
        <f t="shared" si="41"/>
        <v>-0.86348999703861651</v>
      </c>
      <c r="M239" s="110">
        <f t="shared" si="46"/>
        <v>-11.760912373409578</v>
      </c>
      <c r="N239" s="110">
        <f t="shared" si="42"/>
        <v>0.81969257339597645</v>
      </c>
      <c r="O239" s="110"/>
      <c r="P239" s="111">
        <v>249.15858403835898</v>
      </c>
    </row>
    <row r="240" spans="2:16" x14ac:dyDescent="0.25">
      <c r="B240" s="2">
        <v>146</v>
      </c>
      <c r="C240" s="1"/>
      <c r="D240" s="1"/>
      <c r="E240" s="24">
        <f t="shared" si="43"/>
        <v>836.09502415469251</v>
      </c>
      <c r="F240" s="24">
        <v>47</v>
      </c>
      <c r="G240" s="24">
        <v>10</v>
      </c>
      <c r="H240" s="24">
        <v>1.5</v>
      </c>
      <c r="I240" s="25">
        <v>1.5</v>
      </c>
      <c r="J240" s="27">
        <f t="shared" si="44"/>
        <v>36.145112776550974</v>
      </c>
      <c r="K240" s="27">
        <f t="shared" si="45"/>
        <v>6.666666666666667</v>
      </c>
      <c r="L240" s="37">
        <f t="shared" si="41"/>
        <v>-0.90602514996055206</v>
      </c>
      <c r="M240" s="110">
        <f t="shared" si="46"/>
        <v>-11.760912373409578</v>
      </c>
      <c r="N240" s="110">
        <f t="shared" si="42"/>
        <v>0.8117036240840757</v>
      </c>
      <c r="O240" s="110"/>
      <c r="P240" s="111">
        <v>253.24296633865274</v>
      </c>
    </row>
    <row r="241" spans="2:16" x14ac:dyDescent="0.25">
      <c r="B241" s="2">
        <v>147</v>
      </c>
      <c r="C241" s="1"/>
      <c r="D241" s="1"/>
      <c r="E241" s="24">
        <f t="shared" si="43"/>
        <v>840.25446650717845</v>
      </c>
      <c r="F241" s="24">
        <v>47</v>
      </c>
      <c r="G241" s="24">
        <v>10</v>
      </c>
      <c r="H241" s="24">
        <v>1.5</v>
      </c>
      <c r="I241" s="25">
        <v>1.5</v>
      </c>
      <c r="J241" s="27">
        <f t="shared" si="44"/>
        <v>36.188216594190386</v>
      </c>
      <c r="K241" s="27">
        <f t="shared" si="45"/>
        <v>6.666666666666667</v>
      </c>
      <c r="L241" s="37">
        <f t="shared" si="41"/>
        <v>-0.94912896759996457</v>
      </c>
      <c r="M241" s="110">
        <f t="shared" si="46"/>
        <v>-11.760912373409578</v>
      </c>
      <c r="N241" s="110">
        <f t="shared" si="42"/>
        <v>0.80368729565366148</v>
      </c>
      <c r="O241" s="110"/>
      <c r="P241" s="111">
        <v>257.4024086911387</v>
      </c>
    </row>
    <row r="242" spans="2:16" x14ac:dyDescent="0.25">
      <c r="B242" s="2">
        <v>148</v>
      </c>
      <c r="C242" s="1"/>
      <c r="D242" s="1"/>
      <c r="E242" s="24">
        <f t="shared" si="43"/>
        <v>844.48538902596033</v>
      </c>
      <c r="F242" s="24">
        <v>47</v>
      </c>
      <c r="G242" s="24">
        <v>10</v>
      </c>
      <c r="H242" s="24">
        <v>1.5</v>
      </c>
      <c r="I242" s="25">
        <v>1.5</v>
      </c>
      <c r="J242" s="27">
        <f t="shared" si="44"/>
        <v>36.231842799388772</v>
      </c>
      <c r="K242" s="27">
        <f t="shared" si="45"/>
        <v>6.666666666666667</v>
      </c>
      <c r="L242" s="37">
        <f t="shared" si="41"/>
        <v>-0.99275517279835057</v>
      </c>
      <c r="M242" s="110">
        <f t="shared" si="46"/>
        <v>-11.760912373409578</v>
      </c>
      <c r="N242" s="110">
        <f t="shared" si="42"/>
        <v>0.79565442552750532</v>
      </c>
      <c r="O242" s="110"/>
      <c r="P242" s="111">
        <v>261.63333120992058</v>
      </c>
    </row>
    <row r="243" spans="2:16" x14ac:dyDescent="0.25">
      <c r="B243" s="2">
        <v>149</v>
      </c>
      <c r="C243" s="1"/>
      <c r="D243" s="1"/>
      <c r="E243" s="24">
        <f t="shared" si="43"/>
        <v>848.78438003355427</v>
      </c>
      <c r="F243" s="24">
        <v>47</v>
      </c>
      <c r="G243" s="24">
        <v>10</v>
      </c>
      <c r="H243" s="24">
        <v>1.5</v>
      </c>
      <c r="I243" s="25">
        <v>1.5</v>
      </c>
      <c r="J243" s="27">
        <f t="shared" si="44"/>
        <v>36.275947575084032</v>
      </c>
      <c r="K243" s="27">
        <f t="shared" si="45"/>
        <v>6.666666666666667</v>
      </c>
      <c r="L243" s="37">
        <f t="shared" si="41"/>
        <v>-1.0368599484936105</v>
      </c>
      <c r="M243" s="110">
        <f t="shared" si="46"/>
        <v>-11.760912373409578</v>
      </c>
      <c r="N243" s="110">
        <f t="shared" si="42"/>
        <v>0.78761504812762451</v>
      </c>
      <c r="O243" s="110"/>
      <c r="P243" s="111">
        <v>265.93232221751458</v>
      </c>
    </row>
    <row r="244" spans="2:16" x14ac:dyDescent="0.25">
      <c r="B244" s="2">
        <v>150</v>
      </c>
      <c r="C244" s="1"/>
      <c r="D244" s="1"/>
      <c r="E244" s="24">
        <f t="shared" si="43"/>
        <v>853.14819171365957</v>
      </c>
      <c r="F244" s="24">
        <v>47</v>
      </c>
      <c r="G244" s="24">
        <v>10</v>
      </c>
      <c r="H244" s="24">
        <v>1.5</v>
      </c>
      <c r="I244" s="25">
        <v>1.5</v>
      </c>
      <c r="J244" s="27">
        <f t="shared" si="44"/>
        <v>36.320489492134094</v>
      </c>
      <c r="K244" s="27">
        <f t="shared" si="45"/>
        <v>6.666666666666667</v>
      </c>
      <c r="L244" s="37">
        <f t="shared" si="41"/>
        <v>-1.0814018655436719</v>
      </c>
      <c r="M244" s="110">
        <f t="shared" si="46"/>
        <v>-11.760912373409578</v>
      </c>
      <c r="N244" s="110">
        <f t="shared" si="42"/>
        <v>0.77957842863784821</v>
      </c>
      <c r="O244" s="110"/>
      <c r="P244" s="111">
        <v>270.29613389761977</v>
      </c>
    </row>
    <row r="245" spans="2:16" x14ac:dyDescent="0.25">
      <c r="B245" s="2">
        <v>151</v>
      </c>
      <c r="C245" s="1"/>
      <c r="D245" s="1"/>
      <c r="E245" s="24">
        <f t="shared" si="43"/>
        <v>857.57373515512415</v>
      </c>
      <c r="F245" s="24">
        <v>47</v>
      </c>
      <c r="G245" s="24">
        <v>10</v>
      </c>
      <c r="H245" s="24">
        <v>1.5</v>
      </c>
      <c r="I245" s="25">
        <v>1.5</v>
      </c>
      <c r="J245" s="27">
        <f t="shared" si="44"/>
        <v>36.365429428973165</v>
      </c>
      <c r="K245" s="27">
        <f t="shared" si="45"/>
        <v>6.666666666666667</v>
      </c>
      <c r="L245" s="37">
        <f t="shared" si="41"/>
        <v>-1.1263418023827434</v>
      </c>
      <c r="M245" s="110">
        <f t="shared" si="46"/>
        <v>-11.760912373409578</v>
      </c>
      <c r="N245" s="110">
        <f t="shared" si="42"/>
        <v>0.77155309861789101</v>
      </c>
      <c r="O245" s="110"/>
      <c r="P245" s="111">
        <v>274.72167733908441</v>
      </c>
    </row>
    <row r="246" spans="2:16" x14ac:dyDescent="0.25">
      <c r="B246" s="2">
        <v>152</v>
      </c>
      <c r="C246" s="1"/>
      <c r="D246" s="1"/>
      <c r="E246" s="24">
        <f t="shared" si="43"/>
        <v>862.05807494317833</v>
      </c>
      <c r="F246" s="24">
        <v>47</v>
      </c>
      <c r="G246" s="24">
        <v>10</v>
      </c>
      <c r="H246" s="24">
        <v>1.5</v>
      </c>
      <c r="I246" s="25">
        <v>1.5</v>
      </c>
      <c r="J246" s="27">
        <f t="shared" si="44"/>
        <v>36.410730485352204</v>
      </c>
      <c r="K246" s="27">
        <f t="shared" si="45"/>
        <v>6.666666666666667</v>
      </c>
      <c r="L246" s="37">
        <f t="shared" si="41"/>
        <v>-1.171642858761782</v>
      </c>
      <c r="M246" s="110">
        <f t="shared" si="46"/>
        <v>-11.760912373409578</v>
      </c>
      <c r="N246" s="110">
        <f t="shared" si="42"/>
        <v>0.76354689273437915</v>
      </c>
      <c r="O246" s="110"/>
      <c r="P246" s="111">
        <v>279.20601712713858</v>
      </c>
    </row>
    <row r="247" spans="2:16" x14ac:dyDescent="0.25">
      <c r="B247" s="2">
        <v>153</v>
      </c>
      <c r="C247" s="1"/>
      <c r="D247" s="1"/>
      <c r="E247" s="24">
        <f t="shared" si="43"/>
        <v>866.59842343153093</v>
      </c>
      <c r="F247" s="24">
        <v>47</v>
      </c>
      <c r="G247" s="24">
        <v>10</v>
      </c>
      <c r="H247" s="24">
        <v>1.5</v>
      </c>
      <c r="I247" s="25">
        <v>1.5</v>
      </c>
      <c r="J247" s="27">
        <f t="shared" si="44"/>
        <v>36.456357892083687</v>
      </c>
      <c r="K247" s="27">
        <f t="shared" si="45"/>
        <v>6.666666666666667</v>
      </c>
      <c r="L247" s="37">
        <f t="shared" si="41"/>
        <v>-1.2172702654932657</v>
      </c>
      <c r="M247" s="110">
        <f t="shared" si="46"/>
        <v>-11.760912373409578</v>
      </c>
      <c r="N247" s="110">
        <f t="shared" si="42"/>
        <v>0.75556698599411554</v>
      </c>
      <c r="O247" s="110"/>
      <c r="P247" s="111">
        <v>283.74636561549119</v>
      </c>
    </row>
    <row r="248" spans="2:16" x14ac:dyDescent="0.25">
      <c r="B248" s="2">
        <v>154</v>
      </c>
      <c r="C248" s="1"/>
      <c r="D248" s="1"/>
      <c r="E248" s="24">
        <f t="shared" si="43"/>
        <v>871.19213480846895</v>
      </c>
      <c r="F248" s="24">
        <v>47</v>
      </c>
      <c r="G248" s="24">
        <v>10</v>
      </c>
      <c r="H248" s="24">
        <v>1.5</v>
      </c>
      <c r="I248" s="25">
        <v>1.5</v>
      </c>
      <c r="J248" s="27">
        <f t="shared" si="44"/>
        <v>36.502278918409374</v>
      </c>
      <c r="K248" s="27">
        <f t="shared" si="45"/>
        <v>6.666666666666667</v>
      </c>
      <c r="L248" s="37">
        <f t="shared" si="41"/>
        <v>-1.2631912918189521</v>
      </c>
      <c r="M248" s="110">
        <f t="shared" si="46"/>
        <v>-11.760912373409578</v>
      </c>
      <c r="N248" s="110">
        <f t="shared" si="42"/>
        <v>0.74761993097254809</v>
      </c>
      <c r="O248" s="110"/>
      <c r="P248" s="111">
        <v>288.3400769924292</v>
      </c>
    </row>
    <row r="249" spans="2:16" x14ac:dyDescent="0.25">
      <c r="B249" s="2">
        <v>155</v>
      </c>
      <c r="C249" s="1"/>
      <c r="D249" s="1"/>
      <c r="E249" s="24">
        <f t="shared" si="43"/>
        <v>875.83669905171951</v>
      </c>
      <c r="F249" s="24">
        <v>47</v>
      </c>
      <c r="G249" s="24">
        <v>10</v>
      </c>
      <c r="H249" s="24">
        <v>1.5</v>
      </c>
      <c r="I249" s="25">
        <v>1.5</v>
      </c>
      <c r="J249" s="27">
        <f t="shared" si="44"/>
        <v>36.548462778339982</v>
      </c>
      <c r="K249" s="27">
        <f t="shared" si="45"/>
        <v>6.666666666666667</v>
      </c>
      <c r="L249" s="37">
        <f t="shared" si="41"/>
        <v>-1.3093751517495598</v>
      </c>
      <c r="M249" s="110">
        <f t="shared" si="46"/>
        <v>-11.760912373409578</v>
      </c>
      <c r="N249" s="110">
        <f t="shared" si="42"/>
        <v>0.73971169462575204</v>
      </c>
      <c r="O249" s="110"/>
      <c r="P249" s="111">
        <v>292.98464123567982</v>
      </c>
    </row>
    <row r="250" spans="2:16" x14ac:dyDescent="0.25">
      <c r="B250" s="2">
        <v>156</v>
      </c>
      <c r="C250" s="1"/>
      <c r="D250" s="1"/>
      <c r="E250" s="24">
        <f t="shared" si="43"/>
        <v>880.52973585052052</v>
      </c>
      <c r="F250" s="24">
        <v>47</v>
      </c>
      <c r="G250" s="24">
        <v>10</v>
      </c>
      <c r="H250" s="24">
        <v>1.5</v>
      </c>
      <c r="I250" s="25">
        <v>1.5</v>
      </c>
      <c r="J250" s="27">
        <f t="shared" si="44"/>
        <v>36.594880537076385</v>
      </c>
      <c r="K250" s="27">
        <f t="shared" si="45"/>
        <v>6.666666666666667</v>
      </c>
      <c r="L250" s="37">
        <f t="shared" si="41"/>
        <v>-1.3557929104859632</v>
      </c>
      <c r="M250" s="110">
        <f t="shared" si="46"/>
        <v>-11.760912373409578</v>
      </c>
      <c r="N250" s="110">
        <f t="shared" si="42"/>
        <v>0.73184769435776409</v>
      </c>
      <c r="O250" s="110"/>
      <c r="P250" s="111">
        <v>297.67767803448078</v>
      </c>
    </row>
    <row r="251" spans="2:16" x14ac:dyDescent="0.25">
      <c r="B251" s="2">
        <v>157</v>
      </c>
      <c r="C251" s="1"/>
      <c r="D251" s="1"/>
      <c r="E251" s="24">
        <f t="shared" si="43"/>
        <v>885.26898855901254</v>
      </c>
      <c r="F251" s="24">
        <v>47</v>
      </c>
      <c r="G251" s="24">
        <v>10</v>
      </c>
      <c r="H251" s="24">
        <v>1.5</v>
      </c>
      <c r="I251" s="25">
        <v>1.5</v>
      </c>
      <c r="J251" s="27">
        <f t="shared" si="44"/>
        <v>36.641505018412744</v>
      </c>
      <c r="K251" s="27">
        <f t="shared" si="45"/>
        <v>6.666666666666667</v>
      </c>
      <c r="L251" s="37">
        <f t="shared" si="41"/>
        <v>-1.4024173918223219</v>
      </c>
      <c r="M251" s="110">
        <f t="shared" si="46"/>
        <v>-11.760912373409578</v>
      </c>
      <c r="N251" s="110">
        <f t="shared" si="42"/>
        <v>0.72403283308731481</v>
      </c>
      <c r="O251" s="110"/>
      <c r="P251" s="111">
        <v>302.4169307429728</v>
      </c>
    </row>
    <row r="252" spans="2:16" x14ac:dyDescent="0.25">
      <c r="B252" s="2">
        <v>158</v>
      </c>
      <c r="C252" s="1"/>
      <c r="D252" s="1"/>
      <c r="E252" s="24">
        <f t="shared" si="43"/>
        <v>890.05231823259601</v>
      </c>
      <c r="F252" s="24">
        <v>47</v>
      </c>
      <c r="G252" s="24">
        <v>10</v>
      </c>
      <c r="H252" s="24">
        <v>1.5</v>
      </c>
      <c r="I252" s="25">
        <v>1.5</v>
      </c>
      <c r="J252" s="27">
        <f t="shared" si="44"/>
        <v>36.688310713840025</v>
      </c>
      <c r="K252" s="27">
        <f t="shared" si="45"/>
        <v>6.666666666666667</v>
      </c>
      <c r="L252" s="37">
        <f t="shared" si="41"/>
        <v>-1.449223087249603</v>
      </c>
      <c r="M252" s="110">
        <f t="shared" si="46"/>
        <v>-11.760912373409578</v>
      </c>
      <c r="N252" s="110">
        <f t="shared" si="42"/>
        <v>0.71627153311990854</v>
      </c>
      <c r="O252" s="110"/>
      <c r="P252" s="111">
        <v>307.20026041655626</v>
      </c>
    </row>
    <row r="253" spans="2:16" x14ac:dyDescent="0.25">
      <c r="B253" s="2">
        <v>159</v>
      </c>
      <c r="C253" s="1"/>
      <c r="D253" s="1"/>
      <c r="E253" s="24">
        <f t="shared" si="43"/>
        <v>894.87769778814209</v>
      </c>
      <c r="F253" s="24">
        <v>47</v>
      </c>
      <c r="G253" s="24">
        <v>10</v>
      </c>
      <c r="H253" s="24">
        <v>1.5</v>
      </c>
      <c r="I253" s="25">
        <v>1.5</v>
      </c>
      <c r="J253" s="27">
        <f t="shared" si="44"/>
        <v>36.735273693912141</v>
      </c>
      <c r="K253" s="27">
        <f t="shared" si="45"/>
        <v>6.666666666666667</v>
      </c>
      <c r="L253" s="37">
        <f t="shared" si="41"/>
        <v>-1.4961860673217195</v>
      </c>
      <c r="M253" s="110">
        <f t="shared" si="46"/>
        <v>-11.760912373409578</v>
      </c>
      <c r="N253" s="110">
        <f t="shared" si="42"/>
        <v>0.70856776868363758</v>
      </c>
      <c r="O253" s="110"/>
      <c r="P253" s="111">
        <v>312.02563997210228</v>
      </c>
    </row>
    <row r="254" spans="2:16" x14ac:dyDescent="0.25">
      <c r="B254" s="2">
        <v>160</v>
      </c>
      <c r="C254" s="1"/>
      <c r="D254" s="1"/>
      <c r="E254" s="24">
        <f t="shared" si="43"/>
        <v>899.74320631974911</v>
      </c>
      <c r="F254" s="24">
        <v>47</v>
      </c>
      <c r="G254" s="24">
        <v>10</v>
      </c>
      <c r="H254" s="24">
        <v>1.5</v>
      </c>
      <c r="I254" s="25">
        <v>1.5</v>
      </c>
      <c r="J254" s="27">
        <f t="shared" si="44"/>
        <v>36.782371522303734</v>
      </c>
      <c r="K254" s="27">
        <f t="shared" si="45"/>
        <v>6.666666666666667</v>
      </c>
      <c r="L254" s="37">
        <f t="shared" si="41"/>
        <v>-1.5432838957133121</v>
      </c>
      <c r="M254" s="110">
        <f t="shared" si="46"/>
        <v>-11.760912373409578</v>
      </c>
      <c r="N254" s="110">
        <f t="shared" si="42"/>
        <v>0.70092509703110617</v>
      </c>
      <c r="O254" s="110"/>
      <c r="P254" s="111">
        <v>316.89114850370942</v>
      </c>
    </row>
    <row r="255" spans="2:16" x14ac:dyDescent="0.25">
      <c r="B255" s="2">
        <v>161</v>
      </c>
      <c r="C255" s="1"/>
      <c r="D255" s="1"/>
      <c r="E255" s="24">
        <f t="shared" si="43"/>
        <v>904.64702359394005</v>
      </c>
      <c r="F255" s="24">
        <v>47</v>
      </c>
      <c r="G255" s="24">
        <v>10</v>
      </c>
      <c r="H255" s="24">
        <v>1.5</v>
      </c>
      <c r="I255" s="25">
        <v>1.5</v>
      </c>
      <c r="J255" s="27">
        <f t="shared" si="44"/>
        <v>36.829583172876035</v>
      </c>
      <c r="K255" s="27">
        <f t="shared" si="45"/>
        <v>6.666666666666667</v>
      </c>
      <c r="L255" s="37">
        <f t="shared" ref="L255:L268" si="47">F255-J255+M255</f>
        <v>-1.590495546285613</v>
      </c>
      <c r="M255" s="110">
        <f t="shared" si="46"/>
        <v>-11.760912373409578</v>
      </c>
      <c r="N255" s="110">
        <f t="shared" ref="N255:N268" si="48">10^(L255/10)</f>
        <v>0.6933466880463538</v>
      </c>
      <c r="O255" s="110"/>
      <c r="P255" s="111">
        <v>321.79496577790025</v>
      </c>
    </row>
    <row r="256" spans="2:16" x14ac:dyDescent="0.25">
      <c r="B256" s="2">
        <v>162</v>
      </c>
      <c r="C256" s="1"/>
      <c r="D256" s="1"/>
      <c r="E256" s="24">
        <f t="shared" ref="E256:E268" si="49">E$95+P256</f>
        <v>909.58742474162977</v>
      </c>
      <c r="F256" s="24">
        <v>47</v>
      </c>
      <c r="G256" s="24">
        <v>10</v>
      </c>
      <c r="H256" s="24">
        <v>1.5</v>
      </c>
      <c r="I256" s="25">
        <v>1.5</v>
      </c>
      <c r="J256" s="27">
        <f t="shared" si="44"/>
        <v>36.876888949972837</v>
      </c>
      <c r="K256" s="27">
        <f t="shared" si="45"/>
        <v>6.666666666666667</v>
      </c>
      <c r="L256" s="37">
        <f t="shared" si="47"/>
        <v>-1.6378013233824156</v>
      </c>
      <c r="M256" s="110">
        <f t="shared" si="46"/>
        <v>-11.760912373409578</v>
      </c>
      <c r="N256" s="110">
        <f t="shared" si="48"/>
        <v>0.68583535232566251</v>
      </c>
      <c r="O256" s="110"/>
      <c r="P256" s="111">
        <v>326.73536692559009</v>
      </c>
    </row>
    <row r="257" spans="2:16" x14ac:dyDescent="0.25">
      <c r="B257" s="2">
        <v>163</v>
      </c>
      <c r="C257" s="1"/>
      <c r="D257" s="1"/>
      <c r="E257" s="24">
        <f t="shared" si="49"/>
        <v>914.56277515872671</v>
      </c>
      <c r="F257" s="24">
        <v>47</v>
      </c>
      <c r="G257" s="24">
        <v>10</v>
      </c>
      <c r="H257" s="24">
        <v>1.5</v>
      </c>
      <c r="I257" s="25">
        <v>1.5</v>
      </c>
      <c r="J257" s="27">
        <f t="shared" si="44"/>
        <v>36.92427041209033</v>
      </c>
      <c r="K257" s="27">
        <f t="shared" si="45"/>
        <v>6.666666666666667</v>
      </c>
      <c r="L257" s="37">
        <f t="shared" si="47"/>
        <v>-1.685182785499908</v>
      </c>
      <c r="M257" s="110">
        <f t="shared" si="46"/>
        <v>-11.760912373409578</v>
      </c>
      <c r="N257" s="110">
        <f t="shared" si="48"/>
        <v>0.67839356772541226</v>
      </c>
      <c r="O257" s="110"/>
      <c r="P257" s="111">
        <v>331.71071734268702</v>
      </c>
    </row>
    <row r="258" spans="2:16" x14ac:dyDescent="0.25">
      <c r="B258" s="2">
        <v>164</v>
      </c>
      <c r="C258" s="1"/>
      <c r="D258" s="1"/>
      <c r="E258" s="24">
        <f t="shared" si="49"/>
        <v>919.57152562269926</v>
      </c>
      <c r="F258" s="24">
        <v>47</v>
      </c>
      <c r="G258" s="24">
        <v>10</v>
      </c>
      <c r="H258" s="24">
        <v>1.5</v>
      </c>
      <c r="I258" s="25">
        <v>1.5</v>
      </c>
      <c r="J258" s="27">
        <f t="shared" si="44"/>
        <v>36.971710299000179</v>
      </c>
      <c r="K258" s="27">
        <f t="shared" si="45"/>
        <v>6.666666666666667</v>
      </c>
      <c r="L258" s="37">
        <f t="shared" si="47"/>
        <v>-1.7326226724097573</v>
      </c>
      <c r="M258" s="110">
        <f t="shared" si="46"/>
        <v>-11.760912373409578</v>
      </c>
      <c r="N258" s="110">
        <f t="shared" si="48"/>
        <v>0.67102350438957259</v>
      </c>
      <c r="O258" s="110"/>
      <c r="P258" s="111">
        <v>336.71946780665951</v>
      </c>
    </row>
    <row r="259" spans="2:16" x14ac:dyDescent="0.25">
      <c r="B259" s="2">
        <v>165</v>
      </c>
      <c r="C259" s="1"/>
      <c r="D259" s="1"/>
      <c r="E259" s="24">
        <f t="shared" si="49"/>
        <v>924.61220762874098</v>
      </c>
      <c r="F259" s="24">
        <v>47</v>
      </c>
      <c r="G259" s="24">
        <v>10</v>
      </c>
      <c r="H259" s="24">
        <v>1.5</v>
      </c>
      <c r="I259" s="25">
        <v>1.5</v>
      </c>
      <c r="J259" s="27">
        <f t="shared" si="44"/>
        <v>37.019192462352748</v>
      </c>
      <c r="K259" s="27">
        <f t="shared" si="45"/>
        <v>6.666666666666667</v>
      </c>
      <c r="L259" s="37">
        <f t="shared" si="47"/>
        <v>-1.7801048357623266</v>
      </c>
      <c r="M259" s="110">
        <f t="shared" si="46"/>
        <v>-11.760912373409578</v>
      </c>
      <c r="N259" s="110">
        <f t="shared" si="48"/>
        <v>0.66372704828469908</v>
      </c>
      <c r="O259" s="110"/>
      <c r="P259" s="111">
        <v>341.76014981270123</v>
      </c>
    </row>
    <row r="260" spans="2:16" x14ac:dyDescent="0.25">
      <c r="B260" s="2">
        <v>166</v>
      </c>
      <c r="C260" s="1"/>
      <c r="D260" s="1"/>
      <c r="E260" s="24">
        <f t="shared" si="49"/>
        <v>929.68342894616114</v>
      </c>
      <c r="F260" s="24">
        <v>47</v>
      </c>
      <c r="G260" s="24">
        <v>10</v>
      </c>
      <c r="H260" s="24">
        <v>1.5</v>
      </c>
      <c r="I260" s="25">
        <v>1.5</v>
      </c>
      <c r="J260" s="27">
        <f t="shared" si="44"/>
        <v>37.066701799745118</v>
      </c>
      <c r="K260" s="27">
        <f t="shared" si="45"/>
        <v>6.666666666666667</v>
      </c>
      <c r="L260" s="37">
        <f t="shared" si="47"/>
        <v>-1.8276141731546964</v>
      </c>
      <c r="M260" s="110">
        <f t="shared" si="46"/>
        <v>-11.760912373409578</v>
      </c>
      <c r="N260" s="110">
        <f t="shared" si="48"/>
        <v>0.65650582328207341</v>
      </c>
      <c r="O260" s="110"/>
      <c r="P260" s="111">
        <v>346.8313711301214</v>
      </c>
    </row>
    <row r="261" spans="2:16" x14ac:dyDescent="0.25">
      <c r="B261" s="2">
        <v>167</v>
      </c>
      <c r="C261" s="1"/>
      <c r="D261" s="1"/>
      <c r="E261" s="24">
        <f t="shared" si="49"/>
        <v>934.78386939322581</v>
      </c>
      <c r="F261" s="24">
        <v>47</v>
      </c>
      <c r="G261" s="24">
        <v>10</v>
      </c>
      <c r="H261" s="24">
        <v>1.5</v>
      </c>
      <c r="I261" s="25">
        <v>1.5</v>
      </c>
      <c r="J261" s="27">
        <f t="shared" si="44"/>
        <v>37.114224192205363</v>
      </c>
      <c r="K261" s="27">
        <f t="shared" si="45"/>
        <v>6.666666666666667</v>
      </c>
      <c r="L261" s="37">
        <f t="shared" si="47"/>
        <v>-1.875136565614941</v>
      </c>
      <c r="M261" s="110">
        <f t="shared" si="46"/>
        <v>-11.760912373409578</v>
      </c>
      <c r="N261" s="110">
        <f t="shared" si="48"/>
        <v>0.64936121183540907</v>
      </c>
      <c r="O261" s="110"/>
      <c r="P261" s="111">
        <v>351.93181157718607</v>
      </c>
    </row>
    <row r="262" spans="2:16" x14ac:dyDescent="0.25">
      <c r="B262" s="2">
        <v>168</v>
      </c>
      <c r="C262" s="1"/>
      <c r="D262" s="1"/>
      <c r="E262" s="24">
        <f t="shared" si="49"/>
        <v>939.91227682678311</v>
      </c>
      <c r="F262" s="24">
        <v>47</v>
      </c>
      <c r="G262" s="24">
        <v>10</v>
      </c>
      <c r="H262" s="24">
        <v>1.5</v>
      </c>
      <c r="I262" s="25">
        <v>1.5</v>
      </c>
      <c r="J262" s="27">
        <f t="shared" si="44"/>
        <v>37.161746445018231</v>
      </c>
      <c r="K262" s="27">
        <f t="shared" si="45"/>
        <v>6.666666666666667</v>
      </c>
      <c r="L262" s="37">
        <f t="shared" si="47"/>
        <v>-1.9226588184278093</v>
      </c>
      <c r="M262" s="110">
        <f t="shared" si="46"/>
        <v>-11.760912373409578</v>
      </c>
      <c r="N262" s="110">
        <f t="shared" si="48"/>
        <v>0.6422943743089603</v>
      </c>
      <c r="O262" s="110"/>
      <c r="P262" s="111">
        <v>357.06021901074337</v>
      </c>
    </row>
    <row r="263" spans="2:16" x14ac:dyDescent="0.25">
      <c r="B263" s="2">
        <v>169</v>
      </c>
      <c r="C263" s="1"/>
      <c r="D263" s="1"/>
      <c r="E263" s="24">
        <f t="shared" si="49"/>
        <v>945.0674633415365</v>
      </c>
      <c r="F263" s="24">
        <v>47</v>
      </c>
      <c r="G263" s="24">
        <v>10</v>
      </c>
      <c r="H263" s="24">
        <v>1.5</v>
      </c>
      <c r="I263" s="25">
        <v>1.5</v>
      </c>
      <c r="J263" s="27">
        <f t="shared" si="44"/>
        <v>37.209256231797681</v>
      </c>
      <c r="K263" s="27">
        <f t="shared" si="45"/>
        <v>6.666666666666667</v>
      </c>
      <c r="L263" s="37">
        <f t="shared" si="47"/>
        <v>-1.9701686052072596</v>
      </c>
      <c r="M263" s="110">
        <f t="shared" si="46"/>
        <v>-11.760912373409578</v>
      </c>
      <c r="N263" s="110">
        <f t="shared" si="48"/>
        <v>0.63530626701519077</v>
      </c>
      <c r="O263" s="110"/>
      <c r="P263" s="111">
        <v>362.21540552549669</v>
      </c>
    </row>
    <row r="264" spans="2:16" x14ac:dyDescent="0.25">
      <c r="B264" s="2">
        <v>170</v>
      </c>
      <c r="C264" s="1"/>
      <c r="D264" s="1"/>
      <c r="E264" s="24">
        <f t="shared" si="49"/>
        <v>950.24830167272376</v>
      </c>
      <c r="F264" s="24">
        <v>47</v>
      </c>
      <c r="G264" s="24">
        <v>10</v>
      </c>
      <c r="H264" s="24">
        <v>1.5</v>
      </c>
      <c r="I264" s="25">
        <v>1.5</v>
      </c>
      <c r="J264" s="27">
        <f t="shared" si="44"/>
        <v>37.256742041697024</v>
      </c>
      <c r="K264" s="27">
        <f t="shared" si="45"/>
        <v>6.666666666666667</v>
      </c>
      <c r="L264" s="37">
        <f t="shared" si="47"/>
        <v>-2.0176544151066018</v>
      </c>
      <c r="M264" s="110">
        <f t="shared" si="46"/>
        <v>-11.760912373409578</v>
      </c>
      <c r="N264" s="110">
        <f t="shared" si="48"/>
        <v>0.62839765902386902</v>
      </c>
      <c r="O264" s="110"/>
      <c r="P264" s="111">
        <v>367.39624385668395</v>
      </c>
    </row>
    <row r="265" spans="2:16" x14ac:dyDescent="0.25">
      <c r="B265" s="2">
        <v>171</v>
      </c>
      <c r="C265" s="1"/>
      <c r="D265" s="1"/>
      <c r="E265" s="24">
        <f t="shared" si="49"/>
        <v>955.45372179514766</v>
      </c>
      <c r="F265" s="24">
        <v>47</v>
      </c>
      <c r="G265" s="24">
        <v>10</v>
      </c>
      <c r="H265" s="24">
        <v>1.5</v>
      </c>
      <c r="I265" s="25">
        <v>1.5</v>
      </c>
      <c r="J265" s="27">
        <f t="shared" si="44"/>
        <v>37.304193129636808</v>
      </c>
      <c r="K265" s="27">
        <f t="shared" si="45"/>
        <v>6.666666666666667</v>
      </c>
      <c r="L265" s="37">
        <f t="shared" si="47"/>
        <v>-2.0651055030463858</v>
      </c>
      <c r="M265" s="110">
        <f t="shared" si="46"/>
        <v>-11.760912373409578</v>
      </c>
      <c r="N265" s="110">
        <f t="shared" si="48"/>
        <v>0.6215691478058486</v>
      </c>
      <c r="O265" s="110"/>
      <c r="P265" s="111">
        <v>372.60166397910785</v>
      </c>
    </row>
    <row r="266" spans="2:16" x14ac:dyDescent="0.25">
      <c r="B266" s="2">
        <v>172</v>
      </c>
      <c r="C266" s="1"/>
      <c r="D266" s="1"/>
      <c r="E266" s="24">
        <f t="shared" si="49"/>
        <v>960.68270771093648</v>
      </c>
      <c r="F266" s="24">
        <v>47</v>
      </c>
      <c r="G266" s="24">
        <v>10</v>
      </c>
      <c r="H266" s="24">
        <v>1.5</v>
      </c>
      <c r="I266" s="25">
        <v>1.5</v>
      </c>
      <c r="J266" s="27">
        <f t="shared" si="44"/>
        <v>37.351599469423931</v>
      </c>
      <c r="K266" s="27">
        <f t="shared" si="45"/>
        <v>6.666666666666667</v>
      </c>
      <c r="L266" s="37">
        <f t="shared" si="47"/>
        <v>-2.1125118428335092</v>
      </c>
      <c r="M266" s="110">
        <f t="shared" si="46"/>
        <v>-11.760912373409578</v>
      </c>
      <c r="N266" s="110">
        <f t="shared" si="48"/>
        <v>0.61482117377505452</v>
      </c>
      <c r="O266" s="110"/>
      <c r="P266" s="111">
        <v>377.83064989489668</v>
      </c>
    </row>
    <row r="267" spans="2:16" x14ac:dyDescent="0.25">
      <c r="B267" s="2">
        <v>173</v>
      </c>
      <c r="C267" s="1"/>
      <c r="D267" s="1"/>
      <c r="E267" s="24">
        <f t="shared" si="49"/>
        <v>965.93429441805188</v>
      </c>
      <c r="F267" s="24">
        <v>47</v>
      </c>
      <c r="G267" s="24">
        <v>10</v>
      </c>
      <c r="H267" s="24">
        <v>1.5</v>
      </c>
      <c r="I267" s="25">
        <v>1.5</v>
      </c>
      <c r="J267" s="27">
        <f t="shared" si="44"/>
        <v>37.39895170963112</v>
      </c>
      <c r="K267" s="27">
        <f t="shared" si="45"/>
        <v>6.666666666666667</v>
      </c>
      <c r="L267" s="37">
        <f t="shared" si="47"/>
        <v>-2.1598640830406985</v>
      </c>
      <c r="M267" s="110">
        <f t="shared" si="46"/>
        <v>-11.760912373409578</v>
      </c>
      <c r="N267" s="110">
        <f t="shared" si="48"/>
        <v>0.60815403379169619</v>
      </c>
      <c r="O267" s="110"/>
      <c r="P267" s="111">
        <v>383.08223660201213</v>
      </c>
    </row>
    <row r="268" spans="2:16" ht="15.75" thickBot="1" x14ac:dyDescent="0.3">
      <c r="B268" s="3">
        <v>174</v>
      </c>
      <c r="C268" s="4"/>
      <c r="D268" s="4"/>
      <c r="E268" s="24">
        <f t="shared" si="49"/>
        <v>971.20756505135637</v>
      </c>
      <c r="F268" s="38">
        <v>47</v>
      </c>
      <c r="G268" s="38">
        <v>10</v>
      </c>
      <c r="H268" s="38">
        <v>1.5</v>
      </c>
      <c r="I268" s="39">
        <v>1.5</v>
      </c>
      <c r="J268" s="40">
        <f t="shared" si="44"/>
        <v>37.446241132104369</v>
      </c>
      <c r="K268" s="40">
        <f t="shared" si="45"/>
        <v>6.666666666666667</v>
      </c>
      <c r="L268" s="41">
        <f t="shared" si="47"/>
        <v>-2.2071535055139471</v>
      </c>
      <c r="M268" s="110">
        <f t="shared" si="46"/>
        <v>-11.760912373409578</v>
      </c>
      <c r="N268" s="110">
        <f t="shared" si="48"/>
        <v>0.60156789368849983</v>
      </c>
      <c r="O268" s="110"/>
      <c r="P268" s="111">
        <v>388.35550723531657</v>
      </c>
    </row>
    <row r="269" spans="2:16" ht="15.75" thickBot="1" x14ac:dyDescent="0.3">
      <c r="B269" s="172" t="s">
        <v>129</v>
      </c>
      <c r="C269" s="173"/>
      <c r="D269" s="173"/>
      <c r="E269" s="173"/>
      <c r="F269" s="173"/>
      <c r="G269" s="173"/>
      <c r="H269" s="173"/>
      <c r="I269" s="173"/>
      <c r="J269" s="174"/>
      <c r="K269" s="107"/>
      <c r="L269" s="102">
        <f>10*LOG10(SUM(N95:N268))</f>
        <v>22.182309818687202</v>
      </c>
    </row>
  </sheetData>
  <mergeCells count="32">
    <mergeCell ref="K93:K94"/>
    <mergeCell ref="L93:L94"/>
    <mergeCell ref="B269:J269"/>
    <mergeCell ref="M87:P87"/>
    <mergeCell ref="Q87:T87"/>
    <mergeCell ref="B93:B94"/>
    <mergeCell ref="C93:D93"/>
    <mergeCell ref="E93:E94"/>
    <mergeCell ref="F93:F94"/>
    <mergeCell ref="G93:G94"/>
    <mergeCell ref="H93:H94"/>
    <mergeCell ref="I93:I94"/>
    <mergeCell ref="J93:J94"/>
    <mergeCell ref="B87:B88"/>
    <mergeCell ref="C87:D87"/>
    <mergeCell ref="E87:H87"/>
    <mergeCell ref="P5:P6"/>
    <mergeCell ref="Q5:R5"/>
    <mergeCell ref="A46:G46"/>
    <mergeCell ref="B48:B49"/>
    <mergeCell ref="G5:G6"/>
    <mergeCell ref="H5:H6"/>
    <mergeCell ref="E5:E6"/>
    <mergeCell ref="F5:F6"/>
    <mergeCell ref="I87:L87"/>
    <mergeCell ref="O5:O6"/>
    <mergeCell ref="A61:A85"/>
    <mergeCell ref="A5:A6"/>
    <mergeCell ref="B5:B6"/>
    <mergeCell ref="C5:C6"/>
    <mergeCell ref="D5:D6"/>
    <mergeCell ref="B54:F54"/>
  </mergeCells>
  <pageMargins left="0.7" right="0.7" top="0.75" bottom="0.75" header="0.3" footer="0.3"/>
  <pageSetup scale="34" orientation="portrait" r:id="rId1"/>
  <rowBreaks count="1" manualBreakCount="1">
    <brk id="9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37</vt:i4>
      </vt:variant>
    </vt:vector>
  </HeadingPairs>
  <TitlesOfParts>
    <vt:vector size="80" baseType="lpstr">
      <vt:lpstr>Summary</vt:lpstr>
      <vt:lpstr>NSAs</vt:lpstr>
      <vt:lpstr>Inverters</vt:lpstr>
      <vt:lpstr>NSA 19</vt:lpstr>
      <vt:lpstr>At property boundary</vt:lpstr>
      <vt:lpstr>NSA 1</vt:lpstr>
      <vt:lpstr>NSA 2</vt:lpstr>
      <vt:lpstr>NSA 3</vt:lpstr>
      <vt:lpstr>NSA 4</vt:lpstr>
      <vt:lpstr>NSA 5</vt:lpstr>
      <vt:lpstr>NSA 6</vt:lpstr>
      <vt:lpstr>NSA 7</vt:lpstr>
      <vt:lpstr>NSA 8</vt:lpstr>
      <vt:lpstr>NSA 9</vt:lpstr>
      <vt:lpstr>NSA 10</vt:lpstr>
      <vt:lpstr>NSA 11</vt:lpstr>
      <vt:lpstr>NSA 12</vt:lpstr>
      <vt:lpstr>NSA 13</vt:lpstr>
      <vt:lpstr>NSA 14</vt:lpstr>
      <vt:lpstr>NSA 15</vt:lpstr>
      <vt:lpstr>NSA 16</vt:lpstr>
      <vt:lpstr>NSA 17</vt:lpstr>
      <vt:lpstr>NSA 18</vt:lpstr>
      <vt:lpstr>NSA 20</vt:lpstr>
      <vt:lpstr>NSA 21</vt:lpstr>
      <vt:lpstr>NSA 22</vt:lpstr>
      <vt:lpstr>NSA 23</vt:lpstr>
      <vt:lpstr>NSA 24</vt:lpstr>
      <vt:lpstr>NSA 25</vt:lpstr>
      <vt:lpstr>NSA 26</vt:lpstr>
      <vt:lpstr>NSA 27</vt:lpstr>
      <vt:lpstr>NSA 28</vt:lpstr>
      <vt:lpstr>NSA 29</vt:lpstr>
      <vt:lpstr>NSA 30</vt:lpstr>
      <vt:lpstr>NSA 31</vt:lpstr>
      <vt:lpstr>NSA 32</vt:lpstr>
      <vt:lpstr>NSA 33</vt:lpstr>
      <vt:lpstr>NSA 34</vt:lpstr>
      <vt:lpstr>NSA 35</vt:lpstr>
      <vt:lpstr>NSA 36</vt:lpstr>
      <vt:lpstr>NSA 37</vt:lpstr>
      <vt:lpstr>NSA 38</vt:lpstr>
      <vt:lpstr>Trackers</vt:lpstr>
      <vt:lpstr>'At property boundary'!Print_Area</vt:lpstr>
      <vt:lpstr>Inverters!Print_Area</vt:lpstr>
      <vt:lpstr>'NSA 1'!Print_Area</vt:lpstr>
      <vt:lpstr>'NSA 13'!Print_Area</vt:lpstr>
      <vt:lpstr>'NSA 14'!Print_Area</vt:lpstr>
      <vt:lpstr>'NSA 15'!Print_Area</vt:lpstr>
      <vt:lpstr>'NSA 16'!Print_Area</vt:lpstr>
      <vt:lpstr>'NSA 17'!Print_Area</vt:lpstr>
      <vt:lpstr>'NSA 18'!Print_Area</vt:lpstr>
      <vt:lpstr>'NSA 19'!Print_Area</vt:lpstr>
      <vt:lpstr>'NSA 2'!Print_Area</vt:lpstr>
      <vt:lpstr>'NSA 20'!Print_Area</vt:lpstr>
      <vt:lpstr>'NSA 21'!Print_Area</vt:lpstr>
      <vt:lpstr>'NSA 22'!Print_Area</vt:lpstr>
      <vt:lpstr>'NSA 23'!Print_Area</vt:lpstr>
      <vt:lpstr>'NSA 24'!Print_Area</vt:lpstr>
      <vt:lpstr>'NSA 25'!Print_Area</vt:lpstr>
      <vt:lpstr>'NSA 26'!Print_Area</vt:lpstr>
      <vt:lpstr>'NSA 27'!Print_Area</vt:lpstr>
      <vt:lpstr>'NSA 28'!Print_Area</vt:lpstr>
      <vt:lpstr>'NSA 29'!Print_Area</vt:lpstr>
      <vt:lpstr>'NSA 3'!Print_Area</vt:lpstr>
      <vt:lpstr>'NSA 30'!Print_Area</vt:lpstr>
      <vt:lpstr>'NSA 31'!Print_Area</vt:lpstr>
      <vt:lpstr>'NSA 32'!Print_Area</vt:lpstr>
      <vt:lpstr>'NSA 33'!Print_Area</vt:lpstr>
      <vt:lpstr>'NSA 34'!Print_Area</vt:lpstr>
      <vt:lpstr>'NSA 35'!Print_Area</vt:lpstr>
      <vt:lpstr>'NSA 36'!Print_Area</vt:lpstr>
      <vt:lpstr>'NSA 37'!Print_Area</vt:lpstr>
      <vt:lpstr>'NSA 38'!Print_Area</vt:lpstr>
      <vt:lpstr>'NSA 4'!Print_Area</vt:lpstr>
      <vt:lpstr>'NSA 5'!Print_Area</vt:lpstr>
      <vt:lpstr>'NSA 6'!Print_Area</vt:lpstr>
      <vt:lpstr>'NSA 7'!Print_Area</vt:lpstr>
      <vt:lpstr>'NSA 8'!Print_Area</vt:lpstr>
      <vt:lpstr>'NSA 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M. Ituarte-Villarreal</dc:creator>
  <cp:lastModifiedBy>Carlos M. Ituarte-Villarreal</cp:lastModifiedBy>
  <dcterms:created xsi:type="dcterms:W3CDTF">2020-09-18T01:27:43Z</dcterms:created>
  <dcterms:modified xsi:type="dcterms:W3CDTF">2021-01-20T18:09:04Z</dcterms:modified>
</cp:coreProperties>
</file>