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Testimony\Rebuttal\Draft Rebuttal Exhibits\"/>
    </mc:Choice>
  </mc:AlternateContent>
  <bookViews>
    <workbookView xWindow="0" yWindow="0" windowWidth="19200" windowHeight="6465"/>
  </bookViews>
  <sheets>
    <sheet name="calcs" sheetId="1" r:id="rId1"/>
  </sheets>
  <externalReferences>
    <externalReference r:id="rId2"/>
  </externalReferences>
  <definedNames>
    <definedName name="Measures">'[1]Measure List'!$C$4:$C$2241</definedName>
    <definedName name="_xlnm.Print_Area" localSheetId="0">calcs!$A$1:$L$27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D23" i="1"/>
  <c r="G23" i="1"/>
  <c r="D13" i="1" l="1"/>
  <c r="D15" i="1" l="1"/>
  <c r="D25" i="1" l="1"/>
  <c r="G6" i="1" l="1"/>
  <c r="G13" i="1" s="1"/>
  <c r="G15" i="1" l="1"/>
  <c r="G25" i="1"/>
</calcChain>
</file>

<file path=xl/sharedStrings.xml><?xml version="1.0" encoding="utf-8"?>
<sst xmlns="http://schemas.openxmlformats.org/spreadsheetml/2006/main" count="16" uniqueCount="16">
  <si>
    <t>Residential Rate</t>
  </si>
  <si>
    <t>Fixed Charge</t>
  </si>
  <si>
    <t>Customers</t>
  </si>
  <si>
    <t>Revenue Requirement</t>
  </si>
  <si>
    <t>Cost</t>
  </si>
  <si>
    <t>Annual Cost savings</t>
  </si>
  <si>
    <t>Payback</t>
  </si>
  <si>
    <t>% fixed</t>
  </si>
  <si>
    <t>Days increase in payback</t>
  </si>
  <si>
    <t>No BSC Increase</t>
  </si>
  <si>
    <t>Proposed BSC Increase</t>
  </si>
  <si>
    <t>Annual kWh Saved</t>
  </si>
  <si>
    <t>Monthly Consumption kWh</t>
  </si>
  <si>
    <t>Energy Efficency Investment</t>
  </si>
  <si>
    <t>Exhibit AEV R2</t>
  </si>
  <si>
    <t>KPCO Residential EE Investment Payback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</si>
</sst>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167" fontId="0" fillId="2" borderId="0" xfId="0" applyNumberFormat="1" applyFill="1"/>
    <xf numFmtId="164" fontId="0" fillId="2" borderId="0" xfId="1" applyNumberFormat="1" applyFont="1" applyFill="1"/>
    <xf numFmtId="44" fontId="0" fillId="2" borderId="0" xfId="3" applyFont="1" applyFill="1"/>
    <xf numFmtId="10" fontId="0" fillId="2" borderId="0" xfId="2" applyNumberFormat="1" applyFont="1" applyFill="1"/>
    <xf numFmtId="0" fontId="4" fillId="2" borderId="0" xfId="0" applyFont="1" applyFill="1"/>
    <xf numFmtId="44" fontId="0" fillId="2" borderId="0" xfId="0" applyNumberFormat="1" applyFill="1"/>
    <xf numFmtId="1" fontId="0" fillId="2" borderId="0" xfId="0" applyNumberFormat="1" applyFill="1"/>
    <xf numFmtId="43" fontId="0" fillId="2" borderId="0" xfId="0" applyNumberFormat="1" applyFill="1"/>
    <xf numFmtId="43" fontId="0" fillId="2" borderId="0" xfId="1" applyFont="1" applyFill="1"/>
    <xf numFmtId="9" fontId="0" fillId="2" borderId="0" xfId="2" applyFont="1" applyFill="1"/>
    <xf numFmtId="1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sumer%20Programs\2020%20VA%20EERAC%20Filing\RFP%20Information\Cost%20Benefit%20Model%20Analysis\TRC%20Info\VA%202022-2026%20Cost%20Benefit%20Model%20Draft%20-%20TRC%20Programs%2009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  <sheetName val="Tables"/>
      <sheetName val="Exhibits"/>
      <sheetName val="Global Assumptions"/>
      <sheetName val="Measure Calcs"/>
      <sheetName val="Measure List"/>
      <sheetName val="Load Shapes"/>
      <sheetName val="End Uses"/>
      <sheetName val="Fundamentals"/>
      <sheetName val="Nominal Values"/>
      <sheetName val="Present Values"/>
      <sheetName val="1"/>
      <sheetName val="2"/>
      <sheetName val="3"/>
      <sheetName val="4"/>
      <sheetName val="References"/>
      <sheetName val="Forecast-Peak_OffPeak-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SBDI_LED Screw-In: Omnidirectional</v>
          </cell>
        </row>
        <row r="5">
          <cell r="C5" t="str">
            <v>SBDI_LED Screw-In: Directional</v>
          </cell>
        </row>
        <row r="6">
          <cell r="C6" t="str">
            <v>SBDI_LED Screw-In: Decorative</v>
          </cell>
        </row>
        <row r="7">
          <cell r="C7" t="str">
            <v>SBDI_LED Pin Based</v>
          </cell>
        </row>
        <row r="8">
          <cell r="C8" t="str">
            <v>SBDI_LED Troffer: 2x2, 1x4, 2x4 Luminaire</v>
          </cell>
        </row>
        <row r="9">
          <cell r="C9" t="str">
            <v>SBDI_LED Exterior Flood</v>
          </cell>
        </row>
        <row r="10">
          <cell r="C10" t="str">
            <v>SBDI_Low Flow Pre-Rinse Spray Valves</v>
          </cell>
        </row>
        <row r="11">
          <cell r="C11" t="str">
            <v>SBDI_Vending Machine Controls: Refrigerated</v>
          </cell>
        </row>
        <row r="12">
          <cell r="C12" t="str">
            <v>SBDI_Vending Machine Controls: Glass Front Refrigerated Cooler</v>
          </cell>
        </row>
        <row r="13">
          <cell r="C13" t="str">
            <v>SBDI_Door Gasket: Walk-in Cooler</v>
          </cell>
        </row>
        <row r="14">
          <cell r="C14" t="str">
            <v>SBDI_Door Gasket: Walk-in Low Temp Freezer</v>
          </cell>
        </row>
        <row r="15">
          <cell r="C15" t="str">
            <v>SBDI_Night Covers for Refrigerated Cases</v>
          </cell>
        </row>
        <row r="16">
          <cell r="C16" t="str">
            <v>SBDI_Showerhead</v>
          </cell>
        </row>
        <row r="17">
          <cell r="C17" t="str">
            <v>SBDI_Refrigerated Case Lighting</v>
          </cell>
        </row>
        <row r="18">
          <cell r="C18" t="str">
            <v>SBDI_Commercial Griddles (Electric)</v>
          </cell>
        </row>
        <row r="19">
          <cell r="C19" t="str">
            <v>SBDI_Commercial Ice Makers</v>
          </cell>
        </row>
        <row r="20">
          <cell r="C20" t="str">
            <v>SBDI_Commercial Hot Food Holding Cabinets</v>
          </cell>
        </row>
        <row r="21">
          <cell r="C21" t="str">
            <v>SBDI_Commercial Fryers (Electric): Standard Size</v>
          </cell>
        </row>
        <row r="22">
          <cell r="C22" t="str">
            <v>SBDI_Commercial Steam Cookers (Electric)</v>
          </cell>
        </row>
        <row r="23">
          <cell r="C23" t="str">
            <v>C&amp;I Lighting_LED Exit Sign</v>
          </cell>
        </row>
        <row r="24">
          <cell r="C24" t="str">
            <v>C&amp;I Lighting_LED Recessed Downlight Luminaire</v>
          </cell>
        </row>
        <row r="25">
          <cell r="C25" t="str">
            <v>C&amp;I Lighting_LED Screw-In: Omnidirectional</v>
          </cell>
        </row>
        <row r="26">
          <cell r="C26" t="str">
            <v>C&amp;I Lighting_LED Screw-In: Directional</v>
          </cell>
        </row>
        <row r="27">
          <cell r="C27" t="str">
            <v>C&amp;I Lighting_LED Screw-In: Decorative</v>
          </cell>
        </row>
        <row r="28">
          <cell r="C28" t="str">
            <v>C&amp;I Lighting_LED Pin Based</v>
          </cell>
        </row>
        <row r="29">
          <cell r="C29" t="str">
            <v>C&amp;I Lighting_LED Troffer: 2x2, 1x4, 2x4 Luminaire</v>
          </cell>
        </row>
        <row r="30">
          <cell r="C30" t="str">
            <v>C&amp;I Lighting_LED Troffer: 2x2, 1x4, 2x4 Retrofit Kits</v>
          </cell>
        </row>
        <row r="31">
          <cell r="C31" t="str">
            <v>C&amp;I Lighting_LED High Bay</v>
          </cell>
        </row>
        <row r="32">
          <cell r="C32" t="str">
            <v>C&amp;I Lighting_HID</v>
          </cell>
        </row>
        <row r="33">
          <cell r="C33" t="str">
            <v>C&amp;I Lighting_LED Exterior Flood</v>
          </cell>
        </row>
        <row r="34">
          <cell r="C34" t="str">
            <v>C&amp;I Lighting_LED Parking Garage Luminaire</v>
          </cell>
        </row>
        <row r="35">
          <cell r="C35" t="str">
            <v>C&amp;I Lighting_LED Parking Garage Retrofit Kits</v>
          </cell>
        </row>
        <row r="36">
          <cell r="C36" t="str">
            <v>C&amp;I Lighting_Occupancy Sensor</v>
          </cell>
        </row>
        <row r="37">
          <cell r="C37" t="str">
            <v>C&amp;I Lighting_Refrigerated Case Lighting</v>
          </cell>
        </row>
        <row r="38">
          <cell r="C38" t="str">
            <v>C&amp;I Standard_Low Flow Pre-Rinse Spray Valves</v>
          </cell>
        </row>
        <row r="39">
          <cell r="C39" t="str">
            <v>C&amp;I Standard_ECM Retrofit: Cooler</v>
          </cell>
        </row>
        <row r="40">
          <cell r="C40" t="str">
            <v>C&amp;I Standard_ECM Retrofit: Freezer</v>
          </cell>
        </row>
        <row r="41">
          <cell r="C41" t="str">
            <v>C&amp;I Standard_Anti-sweat Heater Controls: Cooler, On/Off controls</v>
          </cell>
        </row>
        <row r="42">
          <cell r="C42" t="str">
            <v>C&amp;I Standard_Anti-sweat Heater Controls: Freezer, On/Off controls</v>
          </cell>
        </row>
        <row r="43">
          <cell r="C43" t="str">
            <v>C&amp;I Standard_Auto Closer: Walk-in Cooler</v>
          </cell>
        </row>
        <row r="44">
          <cell r="C44" t="str">
            <v>C&amp;I Standard_Auto Closer: Walk-in Freezer</v>
          </cell>
        </row>
        <row r="45">
          <cell r="C45" t="str">
            <v>C&amp;I Standard_Vending Machine Controls: Refrigerated</v>
          </cell>
        </row>
        <row r="46">
          <cell r="C46" t="str">
            <v>C&amp;I Standard_Vending Machine Controls: Glass Front Refrigerated Cooler</v>
          </cell>
        </row>
        <row r="47">
          <cell r="C47" t="str">
            <v>C&amp;I Standard_Door Gasket: Walk-in Cooler</v>
          </cell>
        </row>
        <row r="48">
          <cell r="C48" t="str">
            <v>C&amp;I Standard_Door Gasket: Walk-in Low Temp Freezer</v>
          </cell>
        </row>
        <row r="49">
          <cell r="C49" t="str">
            <v>C&amp;I Standard_Night Covers for Refrigerated Cases</v>
          </cell>
        </row>
        <row r="50">
          <cell r="C50" t="str">
            <v>C&amp;I Standard_ES Commercial Refrigerator: Solid Door Reach-In</v>
          </cell>
        </row>
        <row r="51">
          <cell r="C51" t="str">
            <v>C&amp;I Standard_ES Commercial Refrigerator: Glass Door Reach-In</v>
          </cell>
        </row>
        <row r="52">
          <cell r="C52" t="str">
            <v>C&amp;I Standard_ES Commercial Refrigerator: Solid Door Chest</v>
          </cell>
        </row>
        <row r="53">
          <cell r="C53" t="str">
            <v>C&amp;I Standard_ES Commercial Refrigerator: Glass Door Chest</v>
          </cell>
        </row>
        <row r="54">
          <cell r="C54" t="str">
            <v>C&amp;I Standard_ES Commercial Freezer: Solid Door Reach-In</v>
          </cell>
        </row>
        <row r="55">
          <cell r="C55" t="str">
            <v>C&amp;I Standard_ES Commercial Freezer: Glass Door Reach-In</v>
          </cell>
        </row>
        <row r="56">
          <cell r="C56" t="str">
            <v>C&amp;I Standard_ES Commercial Freezer: Solid Door Chest</v>
          </cell>
        </row>
        <row r="57">
          <cell r="C57" t="str">
            <v>C&amp;I Standard_ES Commercial Freezer: Glass Door Chest</v>
          </cell>
        </row>
        <row r="58">
          <cell r="C58" t="str">
            <v>C&amp;I Standard_Compressed Air No-Loss Condensate Drains</v>
          </cell>
        </row>
        <row r="59">
          <cell r="C59" t="str">
            <v>C&amp;I Standard_VSD Air Compressor 200HP 1 shift (8/5)</v>
          </cell>
        </row>
        <row r="60">
          <cell r="C60" t="str">
            <v>C&amp;I Standard_1/4" Air Nozzle - Single Shift</v>
          </cell>
        </row>
        <row r="61">
          <cell r="C61" t="str">
            <v>C&amp;I Standard_VFD: Fan (Duct Static Pressure Controls)</v>
          </cell>
        </row>
        <row r="62">
          <cell r="C62" t="str">
            <v>C&amp;I Standard_VFD: Pump (Chilled Water)</v>
          </cell>
        </row>
        <row r="63">
          <cell r="C63" t="str">
            <v>C&amp;I Standard_Packaged Terminal Heat Pump</v>
          </cell>
        </row>
        <row r="64">
          <cell r="C64" t="str">
            <v>C&amp;I Standard_Commercial Fryers (Electric): Standard Size</v>
          </cell>
        </row>
        <row r="65">
          <cell r="C65" t="str">
            <v>C&amp;I Standard_Commercial Steam Cookers (Electric)</v>
          </cell>
        </row>
        <row r="66">
          <cell r="C66" t="str">
            <v>C&amp;I Standard_Commercial Convection Ovens (Electric)</v>
          </cell>
        </row>
        <row r="67">
          <cell r="C67" t="str">
            <v>C&amp;I Standard_Commercial Combination Ovens (Electric); Full Service Restaurant, 6 pans</v>
          </cell>
        </row>
        <row r="68">
          <cell r="C68" t="str">
            <v>C&amp;I Standard_Commercial Dishwashers (Electric Water Heating)</v>
          </cell>
        </row>
        <row r="69">
          <cell r="C69" t="str">
            <v>Residential Home Performance_Kitchen Aerator 1.5 gpm</v>
          </cell>
        </row>
        <row r="70">
          <cell r="C70" t="str">
            <v>Residential Home Performance_Bathroom Aerator 1.5 gpm</v>
          </cell>
        </row>
        <row r="71">
          <cell r="C71" t="str">
            <v>Residential Home Performance_Low Flow Showerhead 1.5 gpm</v>
          </cell>
        </row>
        <row r="72">
          <cell r="C72" t="str">
            <v>Residential Home Performance_Low Flow Showerhead 1.5 gpm w/ Thermostatic Shower Valve</v>
          </cell>
        </row>
        <row r="73">
          <cell r="C73" t="str">
            <v>Residential Home Performance_DHW Pipe Insulation (per foot)</v>
          </cell>
        </row>
        <row r="74">
          <cell r="C74" t="str">
            <v>Residential Home Performance_Domestic How Water Tank Wrap</v>
          </cell>
        </row>
        <row r="75">
          <cell r="C75" t="str">
            <v>Residential Home Performance_Smart Thermostat - Electric Cooling and Heating</v>
          </cell>
        </row>
        <row r="76">
          <cell r="C76" t="str">
            <v>Residential Home Performance_Smart Thermostat - Electric Cooling Only</v>
          </cell>
        </row>
        <row r="77">
          <cell r="C77" t="str">
            <v>Residential Home Performance_Attic Insulation R-38 (per 1,000 sq ft) - Air Conditioning Load</v>
          </cell>
        </row>
        <row r="78">
          <cell r="C78" t="str">
            <v>Residential Home Performance_Attic Insulation R-38 (per 1,000 sq ft) - Electric Resistance</v>
          </cell>
        </row>
        <row r="79">
          <cell r="C79" t="str">
            <v>Residential Home Performance_Attic Insulation R-38 (per 1,000 sq ft) - Heat Pump</v>
          </cell>
        </row>
        <row r="80">
          <cell r="C80" t="str">
            <v>Residential Home Performance_Air Sealing - Air Conditioning Load</v>
          </cell>
        </row>
        <row r="81">
          <cell r="C81" t="str">
            <v>Residential Home Performance_Air Sealing - Electric Resistance</v>
          </cell>
        </row>
        <row r="82">
          <cell r="C82" t="str">
            <v>Residential Home Performance_Air Sealing - Heat Pump</v>
          </cell>
        </row>
        <row r="83">
          <cell r="C83" t="str">
            <v>Residential Home Performance_Caulked Penetration (Per Pen.) - Cooling</v>
          </cell>
        </row>
        <row r="84">
          <cell r="C84" t="str">
            <v>Residential Home Performance_Caulked Penetration (Per Pen.) - Heating</v>
          </cell>
        </row>
        <row r="85">
          <cell r="C85" t="str">
            <v>Residential Home Performance_Weather Stripping, Caulking and Sealing (Per Linear Foot) - Cooling</v>
          </cell>
        </row>
        <row r="86">
          <cell r="C86" t="str">
            <v>Residential Home Performance_Weather Stripping, Caulking and Sealing (Per Linear Foot) - Heating</v>
          </cell>
        </row>
        <row r="87">
          <cell r="C87" t="str">
            <v>Residential Home Performance_Outlet Gaskets (Per Gasket) - Cooling</v>
          </cell>
        </row>
        <row r="88">
          <cell r="C88" t="str">
            <v>Residential Home Performance_Outlet Gaskets (Per Gasket) - Heating</v>
          </cell>
        </row>
        <row r="89">
          <cell r="C89" t="str">
            <v>Residential Home Performance_LED Screw-In: Omnidirectional</v>
          </cell>
        </row>
        <row r="90">
          <cell r="C90" t="str">
            <v>Residential Home Performance_LED Screw-In: Directional</v>
          </cell>
        </row>
        <row r="91">
          <cell r="C91" t="str">
            <v>Residential Home Performance_LED Screw-In: Decorative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L13" sqref="L13"/>
    </sheetView>
  </sheetViews>
  <sheetFormatPr defaultRowHeight="15" x14ac:dyDescent="0.25"/>
  <cols>
    <col min="1" max="1" width="9.140625" style="1"/>
    <col min="2" max="2" width="3.42578125" style="1" customWidth="1"/>
    <col min="3" max="3" width="25" style="1" customWidth="1"/>
    <col min="4" max="4" width="19.28515625" style="1" customWidth="1"/>
    <col min="5" max="5" width="1.85546875" style="1" customWidth="1"/>
    <col min="6" max="6" width="2.5703125" style="1" customWidth="1"/>
    <col min="7" max="7" width="21.42578125" style="1" bestFit="1" customWidth="1"/>
    <col min="8" max="8" width="5.42578125" style="1" customWidth="1"/>
    <col min="9" max="16384" width="9.140625" style="1"/>
  </cols>
  <sheetData>
    <row r="1" spans="1:8" x14ac:dyDescent="0.25">
      <c r="A1" s="17" t="s">
        <v>14</v>
      </c>
    </row>
    <row r="2" spans="1:8" x14ac:dyDescent="0.25">
      <c r="A2" s="17" t="s">
        <v>15</v>
      </c>
    </row>
    <row r="3" spans="1:8" x14ac:dyDescent="0.25">
      <c r="D3" s="16" t="s">
        <v>9</v>
      </c>
      <c r="E3" s="16"/>
      <c r="F3" s="16"/>
      <c r="G3" s="16" t="s">
        <v>10</v>
      </c>
      <c r="H3" s="2"/>
    </row>
    <row r="4" spans="1:8" x14ac:dyDescent="0.25">
      <c r="C4" s="1" t="s">
        <v>0</v>
      </c>
      <c r="D4" s="3">
        <v>0.12547258060894231</v>
      </c>
      <c r="E4" s="3"/>
      <c r="F4" s="3"/>
      <c r="G4" s="3">
        <v>0.12265</v>
      </c>
    </row>
    <row r="6" spans="1:8" x14ac:dyDescent="0.25">
      <c r="C6" s="1" t="s">
        <v>2</v>
      </c>
      <c r="D6" s="4">
        <v>133596</v>
      </c>
      <c r="E6" s="4"/>
      <c r="F6" s="4"/>
      <c r="G6" s="4">
        <f>D6</f>
        <v>133596</v>
      </c>
    </row>
    <row r="8" spans="1:8" x14ac:dyDescent="0.25">
      <c r="C8" s="1" t="s">
        <v>1</v>
      </c>
      <c r="D8" s="5">
        <v>14</v>
      </c>
      <c r="E8" s="5"/>
      <c r="F8" s="5"/>
      <c r="G8" s="5">
        <v>17.5</v>
      </c>
    </row>
    <row r="10" spans="1:8" x14ac:dyDescent="0.25">
      <c r="C10" s="1" t="s">
        <v>12</v>
      </c>
      <c r="D10" s="1">
        <v>1240</v>
      </c>
      <c r="G10" s="1">
        <v>1240</v>
      </c>
    </row>
    <row r="13" spans="1:8" x14ac:dyDescent="0.25">
      <c r="C13" s="1" t="s">
        <v>3</v>
      </c>
      <c r="D13" s="4">
        <f>D4*D10*12*D6+D6*D8*12</f>
        <v>271872135</v>
      </c>
      <c r="G13" s="4">
        <f>G4*G10*12*G6+G6*G8*12</f>
        <v>271872135.07199997</v>
      </c>
    </row>
    <row r="15" spans="1:8" x14ac:dyDescent="0.25">
      <c r="C15" s="1" t="s">
        <v>7</v>
      </c>
      <c r="D15" s="6">
        <f>D8*D6/D13*12</f>
        <v>8.2553984430953187E-2</v>
      </c>
      <c r="E15" s="6"/>
      <c r="F15" s="6"/>
      <c r="G15" s="6">
        <f t="shared" ref="G15" si="0">G8*G6/G13*12</f>
        <v>0.10319248051136298</v>
      </c>
    </row>
    <row r="17" spans="3:12" x14ac:dyDescent="0.25">
      <c r="C17" s="7" t="s">
        <v>13</v>
      </c>
    </row>
    <row r="19" spans="3:12" x14ac:dyDescent="0.25">
      <c r="C19" s="1" t="s">
        <v>4</v>
      </c>
      <c r="D19" s="8">
        <v>6</v>
      </c>
      <c r="G19" s="5">
        <v>6</v>
      </c>
    </row>
    <row r="21" spans="3:12" x14ac:dyDescent="0.25">
      <c r="C21" s="1" t="s">
        <v>11</v>
      </c>
      <c r="D21" s="9">
        <v>30.466000000000001</v>
      </c>
      <c r="E21" s="9"/>
      <c r="F21" s="9"/>
      <c r="G21" s="9">
        <v>30.466000000000001</v>
      </c>
      <c r="I21" s="10"/>
    </row>
    <row r="23" spans="3:12" x14ac:dyDescent="0.25">
      <c r="C23" s="1" t="s">
        <v>5</v>
      </c>
      <c r="D23" s="5">
        <f>D21*D4</f>
        <v>3.8226476408320367</v>
      </c>
      <c r="E23" s="5"/>
      <c r="F23" s="5"/>
      <c r="G23" s="5">
        <f>G4*G21</f>
        <v>3.7366549</v>
      </c>
    </row>
    <row r="25" spans="3:12" ht="15.75" thickBot="1" x14ac:dyDescent="0.3">
      <c r="C25" s="1" t="s">
        <v>6</v>
      </c>
      <c r="D25" s="11">
        <f>D19/D23</f>
        <v>1.5695927440212725</v>
      </c>
      <c r="E25" s="11"/>
      <c r="F25" s="11"/>
      <c r="G25" s="11">
        <f>G19/G23</f>
        <v>1.605714244577416</v>
      </c>
      <c r="K25" s="12"/>
    </row>
    <row r="26" spans="3:12" ht="15.75" thickBot="1" x14ac:dyDescent="0.3">
      <c r="I26" s="13">
        <f>(G25-D25)*365</f>
        <v>13.184347702992374</v>
      </c>
      <c r="J26" s="14" t="s">
        <v>8</v>
      </c>
      <c r="K26" s="14"/>
      <c r="L26" s="15"/>
    </row>
  </sheetData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3AF0151E-3571-494F-AF4D-668CD2352B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calcs</vt:lpstr>
      <vt:lpstr>calcs!Print_Area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s184381</dc:creator>
  <cp:keywords/>
  <cp:lastModifiedBy>s207409</cp:lastModifiedBy>
  <dcterms:created xsi:type="dcterms:W3CDTF">2020-09-16T15:05:14Z</dcterms:created>
  <dcterms:modified xsi:type="dcterms:W3CDTF">2020-11-09T18:20:36Z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bb7a9125-ac3a-442f-aeb7-65ffdb3ffdf8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xOaaTxXHdAPi/UsEEbu/Tg4zBBTKH4B9</vt:lpwstr>
  </property>
</Properties>
</file>